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hidePivotFieldList="1" defaultThemeVersion="164011"/>
  <mc:AlternateContent xmlns:mc="http://schemas.openxmlformats.org/markup-compatibility/2006">
    <mc:Choice Requires="x15">
      <x15ac:absPath xmlns:x15ac="http://schemas.microsoft.com/office/spreadsheetml/2010/11/ac" url="C:\Users\ctayupanta\Desktop\INF.ALCALDE YUNDA\"/>
    </mc:Choice>
  </mc:AlternateContent>
  <bookViews>
    <workbookView xWindow="0" yWindow="0" windowWidth="20490" windowHeight="7650" firstSheet="7" activeTab="7"/>
  </bookViews>
  <sheets>
    <sheet name="Formato SGP EPMTPQ (4)" sheetId="1" r:id="rId1"/>
    <sheet name="Formato SGP EPMTPQ 40" sheetId="3" r:id="rId2"/>
    <sheet name="Hoja1" sheetId="10" r:id="rId3"/>
    <sheet name="Hoja2" sheetId="11" state="hidden" r:id="rId4"/>
    <sheet name="Hoja3" sheetId="12" state="hidden" r:id="rId5"/>
    <sheet name="tabla partida" sheetId="13" state="hidden" r:id="rId6"/>
    <sheet name="Hoja4" sheetId="14" state="hidden" r:id="rId7"/>
    <sheet name="POA EPMTPQ 2021 " sheetId="9" r:id="rId8"/>
    <sheet name="SGP EPMTPQ 23 DIC" sheetId="8" r:id="rId9"/>
  </sheets>
  <externalReferences>
    <externalReference r:id="rId10"/>
    <externalReference r:id="rId11"/>
  </externalReferences>
  <definedNames>
    <definedName name="_xlnm._FilterDatabase" localSheetId="0" hidden="1">'Formato SGP EPMTPQ (4)'!$A$7:$P$102</definedName>
    <definedName name="_xlnm._FilterDatabase" localSheetId="1" hidden="1">'Formato SGP EPMTPQ 40'!$A$7:$O$103</definedName>
    <definedName name="_xlnm._FilterDatabase" localSheetId="7" hidden="1">'POA EPMTPQ 2021 '!$A$3:$BF$305</definedName>
    <definedName name="_xlnm._FilterDatabase" localSheetId="8" hidden="1">'SGP EPMTPQ 23 DIC'!$A$7:$O$100</definedName>
    <definedName name="_xlnm.Print_Area" localSheetId="0">'Formato SGP EPMTPQ (4)'!$A$1:$O$102</definedName>
    <definedName name="_xlnm.Print_Area" localSheetId="1">'Formato SGP EPMTPQ 40'!$A$1:$O$103</definedName>
    <definedName name="_xlnm.Print_Area" localSheetId="8">'SGP EPMTPQ 23 DIC'!$A$1:$O$99</definedName>
    <definedName name="GERENCIAS" localSheetId="0">[1]AUXILIARES!$A$2:$A$7</definedName>
    <definedName name="GERENCIAS" localSheetId="1">[1]AUXILIARES!$A$2:$A$7</definedName>
    <definedName name="GERENCIAS" localSheetId="8">[1]AUXILIARES!$A$2:$A$7</definedName>
    <definedName name="GERENCIAS">[2]AUXILIARES!$A$2:$A$7</definedName>
    <definedName name="GRUPO" localSheetId="0">[1]AUXILIARES!$J$2:$J$8</definedName>
    <definedName name="GRUPO" localSheetId="1">[1]AUXILIARES!$J$2:$J$8</definedName>
    <definedName name="GRUPO" localSheetId="8">[1]AUXILIARES!$J$2:$J$8</definedName>
    <definedName name="GRUPO">[2]AUXILIARES!$J$2:$J$8</definedName>
    <definedName name="PAC" localSheetId="0">[1]AUXILIARES!$M$2:$M$3</definedName>
    <definedName name="PAC" localSheetId="1">[1]AUXILIARES!$M$2:$M$3</definedName>
    <definedName name="PAC" localSheetId="8">[1]AUXILIARES!$M$2:$M$3</definedName>
    <definedName name="PAC">[2]AUXILIARES!$M$2:$M$3</definedName>
    <definedName name="PROGRAMA" localSheetId="0">[1]AUXILIARES!$D$2:$D$3</definedName>
    <definedName name="PROGRAMA" localSheetId="1">[1]AUXILIARES!$D$2:$D$3</definedName>
    <definedName name="PROGRAMA" localSheetId="8">[1]AUXILIARES!$D$2:$D$3</definedName>
    <definedName name="PROGRAMA">[2]AUXILIARES!$D$2:$D$3</definedName>
    <definedName name="_xlnm.Print_Titles" localSheetId="0">'Formato SGP EPMTPQ (4)'!$7:$9</definedName>
    <definedName name="_xlnm.Print_Titles" localSheetId="1">'Formato SGP EPMTPQ 40'!$7:$9</definedName>
    <definedName name="_xlnm.Print_Titles" localSheetId="8">'SGP EPMTPQ 23 DIC'!$7:$9</definedName>
  </definedNames>
  <calcPr calcId="191029"/>
  <pivotCaches>
    <pivotCache cacheId="2" r:id="rId12"/>
    <pivotCache cacheId="3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99" i="8" l="1"/>
  <c r="O99" i="8"/>
  <c r="M99" i="8"/>
  <c r="O305" i="9" l="1"/>
  <c r="AR304" i="9"/>
  <c r="BD304" i="9" s="1"/>
  <c r="AR303" i="9"/>
  <c r="AS302" i="9"/>
  <c r="AR302" i="9"/>
  <c r="BA302" i="9" s="1"/>
  <c r="AS301" i="9"/>
  <c r="AR301" i="9"/>
  <c r="BD301" i="9" s="1"/>
  <c r="AS300" i="9"/>
  <c r="AR300" i="9"/>
  <c r="AS299" i="9"/>
  <c r="AR299" i="9"/>
  <c r="AX299" i="9" s="1"/>
  <c r="AS298" i="9"/>
  <c r="AR298" i="9"/>
  <c r="BD298" i="9" s="1"/>
  <c r="AS297" i="9"/>
  <c r="AR297" i="9"/>
  <c r="AS296" i="9"/>
  <c r="AR296" i="9"/>
  <c r="BD296" i="9" s="1"/>
  <c r="AS295" i="9"/>
  <c r="AR295" i="9"/>
  <c r="AZ295" i="9" s="1"/>
  <c r="AS294" i="9"/>
  <c r="AR294" i="9"/>
  <c r="AU294" i="9" s="1"/>
  <c r="AS293" i="9"/>
  <c r="AR293" i="9"/>
  <c r="AZ293" i="9" s="1"/>
  <c r="AS292" i="9"/>
  <c r="AR292" i="9"/>
  <c r="BD292" i="9" s="1"/>
  <c r="AS291" i="9"/>
  <c r="AR291" i="9"/>
  <c r="BB291" i="9" s="1"/>
  <c r="AS290" i="9"/>
  <c r="AR290" i="9"/>
  <c r="BD290" i="9" s="1"/>
  <c r="AS289" i="9"/>
  <c r="AR289" i="9"/>
  <c r="BB289" i="9" s="1"/>
  <c r="AS288" i="9"/>
  <c r="AR288" i="9"/>
  <c r="BD288" i="9" s="1"/>
  <c r="AS287" i="9"/>
  <c r="AR287" i="9"/>
  <c r="BD287" i="9" s="1"/>
  <c r="AS286" i="9"/>
  <c r="AR286" i="9"/>
  <c r="BB286" i="9" s="1"/>
  <c r="AS285" i="9"/>
  <c r="AR285" i="9"/>
  <c r="AS284" i="9"/>
  <c r="AR284" i="9"/>
  <c r="BD284" i="9" s="1"/>
  <c r="AS283" i="9"/>
  <c r="AR283" i="9"/>
  <c r="AZ283" i="9" s="1"/>
  <c r="AS282" i="9"/>
  <c r="AR282" i="9"/>
  <c r="BA282" i="9" s="1"/>
  <c r="AS281" i="9"/>
  <c r="AR281" i="9"/>
  <c r="BD281" i="9" s="1"/>
  <c r="AS280" i="9"/>
  <c r="AR280" i="9"/>
  <c r="BD280" i="9" s="1"/>
  <c r="AS279" i="9"/>
  <c r="AR279" i="9"/>
  <c r="BA279" i="9" s="1"/>
  <c r="AS278" i="9"/>
  <c r="AR278" i="9"/>
  <c r="AX278" i="9" s="1"/>
  <c r="AS277" i="9"/>
  <c r="AR277" i="9"/>
  <c r="AZ277" i="9" s="1"/>
  <c r="AS276" i="9"/>
  <c r="AR276" i="9"/>
  <c r="BC276" i="9" s="1"/>
  <c r="AS275" i="9"/>
  <c r="AR275" i="9"/>
  <c r="AY275" i="9" s="1"/>
  <c r="AS274" i="9"/>
  <c r="AR274" i="9"/>
  <c r="BD274" i="9" s="1"/>
  <c r="AS273" i="9"/>
  <c r="AR273" i="9"/>
  <c r="AS272" i="9"/>
  <c r="AR272" i="9"/>
  <c r="AS271" i="9"/>
  <c r="AR271" i="9"/>
  <c r="AS270" i="9"/>
  <c r="AR270" i="9"/>
  <c r="BD270" i="9" s="1"/>
  <c r="AS269" i="9"/>
  <c r="AR269" i="9"/>
  <c r="BB269" i="9" s="1"/>
  <c r="AS268" i="9"/>
  <c r="AR268" i="9"/>
  <c r="AV268" i="9" s="1"/>
  <c r="AS267" i="9"/>
  <c r="AR267" i="9"/>
  <c r="AU267" i="9" s="1"/>
  <c r="AS266" i="9"/>
  <c r="AR266" i="9"/>
  <c r="AW266" i="9" s="1"/>
  <c r="AS265" i="9"/>
  <c r="AR265" i="9"/>
  <c r="AV265" i="9" s="1"/>
  <c r="AS264" i="9"/>
  <c r="AR264" i="9"/>
  <c r="AZ264" i="9" s="1"/>
  <c r="AS263" i="9"/>
  <c r="AR263" i="9"/>
  <c r="AZ263" i="9" s="1"/>
  <c r="AS262" i="9"/>
  <c r="AR262" i="9"/>
  <c r="AS261" i="9"/>
  <c r="AR261" i="9"/>
  <c r="AS260" i="9"/>
  <c r="AR260" i="9"/>
  <c r="AS259" i="9"/>
  <c r="AR259" i="9"/>
  <c r="BD259" i="9" s="1"/>
  <c r="AS258" i="9"/>
  <c r="AR258" i="9"/>
  <c r="AS257" i="9"/>
  <c r="AR257" i="9"/>
  <c r="BB257" i="9" s="1"/>
  <c r="AS256" i="9"/>
  <c r="AR256" i="9"/>
  <c r="BA256" i="9" s="1"/>
  <c r="AS255" i="9"/>
  <c r="AR255" i="9"/>
  <c r="AW255" i="9" s="1"/>
  <c r="BD254" i="9"/>
  <c r="BC254" i="9"/>
  <c r="BB254" i="9"/>
  <c r="BA254" i="9"/>
  <c r="AZ254" i="9"/>
  <c r="AW254" i="9"/>
  <c r="AV254" i="9"/>
  <c r="AU254" i="9"/>
  <c r="AT254" i="9"/>
  <c r="AS254" i="9"/>
  <c r="AR254" i="9"/>
  <c r="AS253" i="9"/>
  <c r="AR253" i="9"/>
  <c r="BD252" i="9"/>
  <c r="AU252" i="9"/>
  <c r="AT252" i="9"/>
  <c r="AS252" i="9"/>
  <c r="AR252" i="9"/>
  <c r="AR251" i="9"/>
  <c r="BD251" i="9" s="1"/>
  <c r="BC250" i="9"/>
  <c r="BB250" i="9"/>
  <c r="BA250" i="9"/>
  <c r="AZ250" i="9"/>
  <c r="AY250" i="9"/>
  <c r="AX250" i="9"/>
  <c r="AW250" i="9"/>
  <c r="AV250" i="9"/>
  <c r="AU250" i="9"/>
  <c r="AT250" i="9"/>
  <c r="AS250" i="9"/>
  <c r="AR250" i="9"/>
  <c r="BD250" i="9" s="1"/>
  <c r="BC249" i="9"/>
  <c r="BB249" i="9"/>
  <c r="BA249" i="9"/>
  <c r="AZ249" i="9"/>
  <c r="AY249" i="9"/>
  <c r="AX249" i="9"/>
  <c r="AW249" i="9"/>
  <c r="AV249" i="9"/>
  <c r="AU249" i="9"/>
  <c r="AT249" i="9"/>
  <c r="AS249" i="9"/>
  <c r="AR249" i="9"/>
  <c r="BD249" i="9" s="1"/>
  <c r="BC248" i="9"/>
  <c r="BB248" i="9"/>
  <c r="BA248" i="9"/>
  <c r="AZ248" i="9"/>
  <c r="AY248" i="9"/>
  <c r="AX248" i="9"/>
  <c r="AW248" i="9"/>
  <c r="AV248" i="9"/>
  <c r="AU248" i="9"/>
  <c r="AT248" i="9"/>
  <c r="AS248" i="9"/>
  <c r="AR248" i="9"/>
  <c r="BD248" i="9" s="1"/>
  <c r="AR184" i="9"/>
  <c r="BD184" i="9" s="1"/>
  <c r="BD246" i="9"/>
  <c r="BC246" i="9"/>
  <c r="BB246" i="9"/>
  <c r="BA246" i="9"/>
  <c r="AZ246" i="9"/>
  <c r="AY246" i="9"/>
  <c r="AX246" i="9"/>
  <c r="AW246" i="9"/>
  <c r="AR246" i="9"/>
  <c r="BD245" i="9"/>
  <c r="BC245" i="9"/>
  <c r="BB245" i="9"/>
  <c r="BA245" i="9"/>
  <c r="AZ245" i="9"/>
  <c r="AY245" i="9"/>
  <c r="AX245" i="9"/>
  <c r="AW245" i="9"/>
  <c r="AR245" i="9"/>
  <c r="AT245" i="9" s="1"/>
  <c r="BD244" i="9"/>
  <c r="BC244" i="9"/>
  <c r="BB244" i="9"/>
  <c r="BA244" i="9"/>
  <c r="AZ244" i="9"/>
  <c r="AY244" i="9"/>
  <c r="AW244" i="9"/>
  <c r="AV244" i="9"/>
  <c r="AU244" i="9"/>
  <c r="AT244" i="9"/>
  <c r="AS244" i="9"/>
  <c r="AR244" i="9"/>
  <c r="AX244" i="9" s="1"/>
  <c r="BD187" i="9"/>
  <c r="BC187" i="9"/>
  <c r="BB187" i="9"/>
  <c r="BA187" i="9"/>
  <c r="AZ187" i="9"/>
  <c r="AY187" i="9"/>
  <c r="AX187" i="9"/>
  <c r="AW187" i="9"/>
  <c r="AR187" i="9"/>
  <c r="BD185" i="9"/>
  <c r="BC185" i="9"/>
  <c r="BB185" i="9"/>
  <c r="BA185" i="9"/>
  <c r="AZ185" i="9"/>
  <c r="AY185" i="9"/>
  <c r="AX185" i="9"/>
  <c r="AW185" i="9"/>
  <c r="AR185" i="9"/>
  <c r="BD186" i="9"/>
  <c r="BC186" i="9"/>
  <c r="BB186" i="9"/>
  <c r="BA186" i="9"/>
  <c r="AZ186" i="9"/>
  <c r="AY186" i="9"/>
  <c r="AX186" i="9"/>
  <c r="AW186" i="9"/>
  <c r="AR186" i="9"/>
  <c r="BA242" i="9"/>
  <c r="AZ242" i="9"/>
  <c r="AY242" i="9"/>
  <c r="AX242" i="9"/>
  <c r="AW242" i="9"/>
  <c r="AV242" i="9"/>
  <c r="AU242" i="9"/>
  <c r="AT242" i="9"/>
  <c r="AS242" i="9"/>
  <c r="AR242" i="9"/>
  <c r="BC242" i="9" s="1"/>
  <c r="BD241" i="9"/>
  <c r="BC241" i="9"/>
  <c r="BB241" i="9"/>
  <c r="AS241" i="9"/>
  <c r="AR241" i="9"/>
  <c r="BD238" i="9"/>
  <c r="BC238" i="9"/>
  <c r="BB238" i="9"/>
  <c r="BA238" i="9"/>
  <c r="AZ238" i="9"/>
  <c r="AY238" i="9"/>
  <c r="AX238" i="9"/>
  <c r="AW238" i="9"/>
  <c r="AV238" i="9"/>
  <c r="AT238" i="9"/>
  <c r="AS238" i="9"/>
  <c r="AR238" i="9"/>
  <c r="AU238" i="9" s="1"/>
  <c r="BD237" i="9"/>
  <c r="BC237" i="9"/>
  <c r="BB237" i="9"/>
  <c r="BA237" i="9"/>
  <c r="AZ237" i="9"/>
  <c r="AY237" i="9"/>
  <c r="AX237" i="9"/>
  <c r="AW237" i="9"/>
  <c r="AV237" i="9"/>
  <c r="AT237" i="9"/>
  <c r="AS237" i="9"/>
  <c r="AR237" i="9"/>
  <c r="AU237" i="9" s="1"/>
  <c r="BD236" i="9"/>
  <c r="BC236" i="9"/>
  <c r="BB236" i="9"/>
  <c r="BA236" i="9"/>
  <c r="AZ236" i="9"/>
  <c r="AY236" i="9"/>
  <c r="AX236" i="9"/>
  <c r="AW236" i="9"/>
  <c r="AV236" i="9"/>
  <c r="AT236" i="9"/>
  <c r="AS236" i="9"/>
  <c r="AR236" i="9"/>
  <c r="AU236" i="9" s="1"/>
  <c r="BD235" i="9"/>
  <c r="BC235" i="9"/>
  <c r="BB235" i="9"/>
  <c r="BA235" i="9"/>
  <c r="AZ235" i="9"/>
  <c r="AY235" i="9"/>
  <c r="AX235" i="9"/>
  <c r="AW235" i="9"/>
  <c r="AV235" i="9"/>
  <c r="AT235" i="9"/>
  <c r="AS235" i="9"/>
  <c r="AR235" i="9"/>
  <c r="AU235" i="9" s="1"/>
  <c r="BD234" i="9"/>
  <c r="BC234" i="9"/>
  <c r="BB234" i="9"/>
  <c r="BA234" i="9"/>
  <c r="AZ234" i="9"/>
  <c r="AY234" i="9"/>
  <c r="AX234" i="9"/>
  <c r="AW234" i="9"/>
  <c r="AV234" i="9"/>
  <c r="AT234" i="9"/>
  <c r="AS234" i="9"/>
  <c r="AR234" i="9"/>
  <c r="AU234" i="9" s="1"/>
  <c r="BD233" i="9"/>
  <c r="BC233" i="9"/>
  <c r="BB233" i="9"/>
  <c r="BA233" i="9"/>
  <c r="AZ233" i="9"/>
  <c r="AY233" i="9"/>
  <c r="AX233" i="9"/>
  <c r="AW233" i="9"/>
  <c r="AV233" i="9"/>
  <c r="AT233" i="9"/>
  <c r="AS233" i="9"/>
  <c r="AR233" i="9"/>
  <c r="AU233" i="9" s="1"/>
  <c r="BD232" i="9"/>
  <c r="BC232" i="9"/>
  <c r="BB232" i="9"/>
  <c r="BA232" i="9"/>
  <c r="AZ232" i="9"/>
  <c r="AY232" i="9"/>
  <c r="AX232" i="9"/>
  <c r="AW232" i="9"/>
  <c r="AV232" i="9"/>
  <c r="AT232" i="9"/>
  <c r="AS232" i="9"/>
  <c r="AR232" i="9"/>
  <c r="AU232" i="9" s="1"/>
  <c r="BD231" i="9"/>
  <c r="BC231" i="9"/>
  <c r="BB231" i="9"/>
  <c r="BA231" i="9"/>
  <c r="AZ231" i="9"/>
  <c r="AY231" i="9"/>
  <c r="AX231" i="9"/>
  <c r="AW231" i="9"/>
  <c r="AV231" i="9"/>
  <c r="AT231" i="9"/>
  <c r="AS231" i="9"/>
  <c r="AR231" i="9"/>
  <c r="AU231" i="9" s="1"/>
  <c r="BD230" i="9"/>
  <c r="BC230" i="9"/>
  <c r="BB230" i="9"/>
  <c r="BA230" i="9"/>
  <c r="AZ230" i="9"/>
  <c r="AY230" i="9"/>
  <c r="AX230" i="9"/>
  <c r="AW230" i="9"/>
  <c r="AV230" i="9"/>
  <c r="AT230" i="9"/>
  <c r="AS230" i="9"/>
  <c r="AR230" i="9"/>
  <c r="AU230" i="9" s="1"/>
  <c r="BD229" i="9"/>
  <c r="BC229" i="9"/>
  <c r="BB229" i="9"/>
  <c r="BA229" i="9"/>
  <c r="AZ229" i="9"/>
  <c r="AY229" i="9"/>
  <c r="AX229" i="9"/>
  <c r="AW229" i="9"/>
  <c r="AV229" i="9"/>
  <c r="AT229" i="9"/>
  <c r="AS229" i="9"/>
  <c r="AR229" i="9"/>
  <c r="AU229" i="9" s="1"/>
  <c r="BD228" i="9"/>
  <c r="BC228" i="9"/>
  <c r="BB228" i="9"/>
  <c r="BA228" i="9"/>
  <c r="AZ228" i="9"/>
  <c r="AY228" i="9"/>
  <c r="AX228" i="9"/>
  <c r="AW228" i="9"/>
  <c r="AV228" i="9"/>
  <c r="AT228" i="9"/>
  <c r="AS228" i="9"/>
  <c r="AR228" i="9"/>
  <c r="AU228" i="9" s="1"/>
  <c r="BD227" i="9"/>
  <c r="BC227" i="9"/>
  <c r="BB227" i="9"/>
  <c r="BA227" i="9"/>
  <c r="AZ227" i="9"/>
  <c r="AY227" i="9"/>
  <c r="AX227" i="9"/>
  <c r="AW227" i="9"/>
  <c r="AV227" i="9"/>
  <c r="AT227" i="9"/>
  <c r="AS227" i="9"/>
  <c r="AR227" i="9"/>
  <c r="AU227" i="9" s="1"/>
  <c r="BD226" i="9"/>
  <c r="BC226" i="9"/>
  <c r="BB226" i="9"/>
  <c r="BA226" i="9"/>
  <c r="AZ226" i="9"/>
  <c r="AY226" i="9"/>
  <c r="AX226" i="9"/>
  <c r="AW226" i="9"/>
  <c r="AV226" i="9"/>
  <c r="AT226" i="9"/>
  <c r="AS226" i="9"/>
  <c r="AR226" i="9"/>
  <c r="AU226" i="9" s="1"/>
  <c r="BD225" i="9"/>
  <c r="BC225" i="9"/>
  <c r="BB225" i="9"/>
  <c r="BA225" i="9"/>
  <c r="AZ225" i="9"/>
  <c r="AY225" i="9"/>
  <c r="AX225" i="9"/>
  <c r="AW225" i="9"/>
  <c r="AV225" i="9"/>
  <c r="AT225" i="9"/>
  <c r="AS225" i="9"/>
  <c r="AR225" i="9"/>
  <c r="AU225" i="9" s="1"/>
  <c r="BD224" i="9"/>
  <c r="BC224" i="9"/>
  <c r="BB224" i="9"/>
  <c r="BA224" i="9"/>
  <c r="AZ224" i="9"/>
  <c r="AY224" i="9"/>
  <c r="AX224" i="9"/>
  <c r="AW224" i="9"/>
  <c r="AV224" i="9"/>
  <c r="AT224" i="9"/>
  <c r="AS224" i="9"/>
  <c r="AR224" i="9"/>
  <c r="AU224" i="9" s="1"/>
  <c r="BD223" i="9"/>
  <c r="BC223" i="9"/>
  <c r="BB223" i="9"/>
  <c r="BA223" i="9"/>
  <c r="AZ223" i="9"/>
  <c r="AY223" i="9"/>
  <c r="AX223" i="9"/>
  <c r="AW223" i="9"/>
  <c r="AV223" i="9"/>
  <c r="AT223" i="9"/>
  <c r="AS223" i="9"/>
  <c r="AR223" i="9"/>
  <c r="AU223" i="9" s="1"/>
  <c r="BD222" i="9"/>
  <c r="BC222" i="9"/>
  <c r="BB222" i="9"/>
  <c r="BA222" i="9"/>
  <c r="AZ222" i="9"/>
  <c r="AY222" i="9"/>
  <c r="AX222" i="9"/>
  <c r="AW222" i="9"/>
  <c r="AV222" i="9"/>
  <c r="AT222" i="9"/>
  <c r="AS222" i="9"/>
  <c r="AR222" i="9"/>
  <c r="AU222" i="9" s="1"/>
  <c r="BD221" i="9"/>
  <c r="BC221" i="9"/>
  <c r="BB221" i="9"/>
  <c r="BA221" i="9"/>
  <c r="AZ221" i="9"/>
  <c r="AY221" i="9"/>
  <c r="AX221" i="9"/>
  <c r="AW221" i="9"/>
  <c r="AV221" i="9"/>
  <c r="AT221" i="9"/>
  <c r="AS221" i="9"/>
  <c r="AR221" i="9"/>
  <c r="AU221" i="9" s="1"/>
  <c r="BD220" i="9"/>
  <c r="BC220" i="9"/>
  <c r="BB220" i="9"/>
  <c r="BA220" i="9"/>
  <c r="AZ220" i="9"/>
  <c r="AY220" i="9"/>
  <c r="AX220" i="9"/>
  <c r="AW220" i="9"/>
  <c r="AV220" i="9"/>
  <c r="AT220" i="9"/>
  <c r="AS220" i="9"/>
  <c r="AR220" i="9"/>
  <c r="AU220" i="9" s="1"/>
  <c r="BD219" i="9"/>
  <c r="BC219" i="9"/>
  <c r="BB219" i="9"/>
  <c r="BA219" i="9"/>
  <c r="AZ219" i="9"/>
  <c r="AY219" i="9"/>
  <c r="AX219" i="9"/>
  <c r="AW219" i="9"/>
  <c r="AV219" i="9"/>
  <c r="AT219" i="9"/>
  <c r="AS219" i="9"/>
  <c r="AR219" i="9"/>
  <c r="AU219" i="9" s="1"/>
  <c r="BD218" i="9"/>
  <c r="BC218" i="9"/>
  <c r="BB218" i="9"/>
  <c r="BA218" i="9"/>
  <c r="AZ218" i="9"/>
  <c r="AY218" i="9"/>
  <c r="AX218" i="9"/>
  <c r="AW218" i="9"/>
  <c r="AV218" i="9"/>
  <c r="AT218" i="9"/>
  <c r="AS218" i="9"/>
  <c r="AR218" i="9"/>
  <c r="AU218" i="9" s="1"/>
  <c r="BD217" i="9"/>
  <c r="BC217" i="9"/>
  <c r="BB217" i="9"/>
  <c r="BA217" i="9"/>
  <c r="AZ217" i="9"/>
  <c r="AY217" i="9"/>
  <c r="AX217" i="9"/>
  <c r="AW217" i="9"/>
  <c r="AV217" i="9"/>
  <c r="AT217" i="9"/>
  <c r="AS217" i="9"/>
  <c r="AR217" i="9"/>
  <c r="AU217" i="9" s="1"/>
  <c r="BD216" i="9"/>
  <c r="BC216" i="9"/>
  <c r="BB216" i="9"/>
  <c r="BA216" i="9"/>
  <c r="AZ216" i="9"/>
  <c r="AY216" i="9"/>
  <c r="AX216" i="9"/>
  <c r="AW216" i="9"/>
  <c r="AV216" i="9"/>
  <c r="AT216" i="9"/>
  <c r="AS216" i="9"/>
  <c r="AR216" i="9"/>
  <c r="AU216" i="9" s="1"/>
  <c r="BD215" i="9"/>
  <c r="BC215" i="9"/>
  <c r="BB215" i="9"/>
  <c r="BA215" i="9"/>
  <c r="AZ215" i="9"/>
  <c r="AY215" i="9"/>
  <c r="AX215" i="9"/>
  <c r="AW215" i="9"/>
  <c r="AV215" i="9"/>
  <c r="AT215" i="9"/>
  <c r="AS215" i="9"/>
  <c r="AR215" i="9"/>
  <c r="AU215" i="9" s="1"/>
  <c r="BD214" i="9"/>
  <c r="BC214" i="9"/>
  <c r="BB214" i="9"/>
  <c r="BA214" i="9"/>
  <c r="AZ214" i="9"/>
  <c r="AY214" i="9"/>
  <c r="AX214" i="9"/>
  <c r="AW214" i="9"/>
  <c r="AV214" i="9"/>
  <c r="AT214" i="9"/>
  <c r="AS214" i="9"/>
  <c r="AR214" i="9"/>
  <c r="AU214" i="9" s="1"/>
  <c r="BD213" i="9"/>
  <c r="BC213" i="9"/>
  <c r="BB213" i="9"/>
  <c r="BA213" i="9"/>
  <c r="AZ213" i="9"/>
  <c r="AY213" i="9"/>
  <c r="AX213" i="9"/>
  <c r="AW213" i="9"/>
  <c r="AV213" i="9"/>
  <c r="AT213" i="9"/>
  <c r="AS213" i="9"/>
  <c r="AR213" i="9"/>
  <c r="AU213" i="9" s="1"/>
  <c r="BD212" i="9"/>
  <c r="BC212" i="9"/>
  <c r="BB212" i="9"/>
  <c r="BA212" i="9"/>
  <c r="AZ212" i="9"/>
  <c r="AY212" i="9"/>
  <c r="AX212" i="9"/>
  <c r="AW212" i="9"/>
  <c r="AV212" i="9"/>
  <c r="AT212" i="9"/>
  <c r="AS212" i="9"/>
  <c r="AR212" i="9"/>
  <c r="AU212" i="9" s="1"/>
  <c r="BD211" i="9"/>
  <c r="BC211" i="9"/>
  <c r="BB211" i="9"/>
  <c r="BA211" i="9"/>
  <c r="AZ211" i="9"/>
  <c r="AY211" i="9"/>
  <c r="AX211" i="9"/>
  <c r="AW211" i="9"/>
  <c r="AV211" i="9"/>
  <c r="AT211" i="9"/>
  <c r="AS211" i="9"/>
  <c r="AR211" i="9"/>
  <c r="AU211" i="9" s="1"/>
  <c r="BD210" i="9"/>
  <c r="BC210" i="9"/>
  <c r="BB210" i="9"/>
  <c r="BA210" i="9"/>
  <c r="AZ210" i="9"/>
  <c r="AY210" i="9"/>
  <c r="AX210" i="9"/>
  <c r="AW210" i="9"/>
  <c r="AV210" i="9"/>
  <c r="AT210" i="9"/>
  <c r="AS210" i="9"/>
  <c r="AR210" i="9"/>
  <c r="AU210" i="9" s="1"/>
  <c r="BD209" i="9"/>
  <c r="BC209" i="9"/>
  <c r="BB209" i="9"/>
  <c r="BA209" i="9"/>
  <c r="AZ209" i="9"/>
  <c r="AY209" i="9"/>
  <c r="AX209" i="9"/>
  <c r="AW209" i="9"/>
  <c r="AV209" i="9"/>
  <c r="AT209" i="9"/>
  <c r="AS209" i="9"/>
  <c r="AR209" i="9"/>
  <c r="AU209" i="9" s="1"/>
  <c r="BD208" i="9"/>
  <c r="BC208" i="9"/>
  <c r="BB208" i="9"/>
  <c r="BA208" i="9"/>
  <c r="AZ208" i="9"/>
  <c r="AY208" i="9"/>
  <c r="AX208" i="9"/>
  <c r="AW208" i="9"/>
  <c r="AV208" i="9"/>
  <c r="AT208" i="9"/>
  <c r="AS208" i="9"/>
  <c r="AR208" i="9"/>
  <c r="AU208" i="9" s="1"/>
  <c r="BD207" i="9"/>
  <c r="BC207" i="9"/>
  <c r="BB207" i="9"/>
  <c r="BA207" i="9"/>
  <c r="AZ207" i="9"/>
  <c r="AY207" i="9"/>
  <c r="AX207" i="9"/>
  <c r="AW207" i="9"/>
  <c r="AV207" i="9"/>
  <c r="AT207" i="9"/>
  <c r="AS207" i="9"/>
  <c r="AR207" i="9"/>
  <c r="AU207" i="9" s="1"/>
  <c r="BD206" i="9"/>
  <c r="BC206" i="9"/>
  <c r="BB206" i="9"/>
  <c r="BA206" i="9"/>
  <c r="AZ206" i="9"/>
  <c r="AY206" i="9"/>
  <c r="AX206" i="9"/>
  <c r="AW206" i="9"/>
  <c r="AV206" i="9"/>
  <c r="AT206" i="9"/>
  <c r="AS206" i="9"/>
  <c r="AR206" i="9"/>
  <c r="AU206" i="9" s="1"/>
  <c r="BD205" i="9"/>
  <c r="BC205" i="9"/>
  <c r="BB205" i="9"/>
  <c r="BA205" i="9"/>
  <c r="AZ205" i="9"/>
  <c r="AY205" i="9"/>
  <c r="AX205" i="9"/>
  <c r="AW205" i="9"/>
  <c r="AV205" i="9"/>
  <c r="AT205" i="9"/>
  <c r="AS205" i="9"/>
  <c r="AR205" i="9"/>
  <c r="AU205" i="9" s="1"/>
  <c r="BD204" i="9"/>
  <c r="BC204" i="9"/>
  <c r="BB204" i="9"/>
  <c r="BA204" i="9"/>
  <c r="AZ204" i="9"/>
  <c r="AY204" i="9"/>
  <c r="AX204" i="9"/>
  <c r="AW204" i="9"/>
  <c r="AV204" i="9"/>
  <c r="AT204" i="9"/>
  <c r="AS204" i="9"/>
  <c r="AR204" i="9"/>
  <c r="AU204" i="9" s="1"/>
  <c r="BD203" i="9"/>
  <c r="BC203" i="9"/>
  <c r="BB203" i="9"/>
  <c r="BA203" i="9"/>
  <c r="AZ203" i="9"/>
  <c r="AY203" i="9"/>
  <c r="AX203" i="9"/>
  <c r="AW203" i="9"/>
  <c r="AV203" i="9"/>
  <c r="AT203" i="9"/>
  <c r="AS203" i="9"/>
  <c r="AR203" i="9"/>
  <c r="AU203" i="9" s="1"/>
  <c r="BD202" i="9"/>
  <c r="BC202" i="9"/>
  <c r="BB202" i="9"/>
  <c r="BA202" i="9"/>
  <c r="AZ202" i="9"/>
  <c r="AY202" i="9"/>
  <c r="AX202" i="9"/>
  <c r="AW202" i="9"/>
  <c r="AV202" i="9"/>
  <c r="AT202" i="9"/>
  <c r="AS202" i="9"/>
  <c r="AR202" i="9"/>
  <c r="AU202" i="9" s="1"/>
  <c r="BD201" i="9"/>
  <c r="BC201" i="9"/>
  <c r="BB201" i="9"/>
  <c r="BA201" i="9"/>
  <c r="AZ201" i="9"/>
  <c r="AY201" i="9"/>
  <c r="AX201" i="9"/>
  <c r="AW201" i="9"/>
  <c r="AV201" i="9"/>
  <c r="AT201" i="9"/>
  <c r="AS201" i="9"/>
  <c r="AR201" i="9"/>
  <c r="AU201" i="9" s="1"/>
  <c r="BD200" i="9"/>
  <c r="BC200" i="9"/>
  <c r="BB200" i="9"/>
  <c r="BA200" i="9"/>
  <c r="AZ200" i="9"/>
  <c r="AY200" i="9"/>
  <c r="AX200" i="9"/>
  <c r="AW200" i="9"/>
  <c r="AV200" i="9"/>
  <c r="AT200" i="9"/>
  <c r="AS200" i="9"/>
  <c r="AR200" i="9"/>
  <c r="AU200" i="9" s="1"/>
  <c r="BD199" i="9"/>
  <c r="BC199" i="9"/>
  <c r="BB199" i="9"/>
  <c r="BA199" i="9"/>
  <c r="AZ199" i="9"/>
  <c r="AY199" i="9"/>
  <c r="AX199" i="9"/>
  <c r="AW199" i="9"/>
  <c r="AV199" i="9"/>
  <c r="AT199" i="9"/>
  <c r="AS199" i="9"/>
  <c r="AR199" i="9"/>
  <c r="AU199" i="9" s="1"/>
  <c r="BD198" i="9"/>
  <c r="BC198" i="9"/>
  <c r="BB198" i="9"/>
  <c r="BA198" i="9"/>
  <c r="AZ198" i="9"/>
  <c r="AY198" i="9"/>
  <c r="AX198" i="9"/>
  <c r="AW198" i="9"/>
  <c r="AV198" i="9"/>
  <c r="AT198" i="9"/>
  <c r="AS198" i="9"/>
  <c r="AR198" i="9"/>
  <c r="AU198" i="9" s="1"/>
  <c r="BD197" i="9"/>
  <c r="BC197" i="9"/>
  <c r="BB197" i="9"/>
  <c r="BA197" i="9"/>
  <c r="AZ197" i="9"/>
  <c r="AY197" i="9"/>
  <c r="AX197" i="9"/>
  <c r="AW197" i="9"/>
  <c r="AV197" i="9"/>
  <c r="AT197" i="9"/>
  <c r="AS197" i="9"/>
  <c r="AR197" i="9"/>
  <c r="AU197" i="9" s="1"/>
  <c r="BD196" i="9"/>
  <c r="BC196" i="9"/>
  <c r="BB196" i="9"/>
  <c r="BA196" i="9"/>
  <c r="AZ196" i="9"/>
  <c r="AY196" i="9"/>
  <c r="AX196" i="9"/>
  <c r="AW196" i="9"/>
  <c r="AV196" i="9"/>
  <c r="AT196" i="9"/>
  <c r="AS196" i="9"/>
  <c r="AR196" i="9"/>
  <c r="AU196" i="9" s="1"/>
  <c r="BD195" i="9"/>
  <c r="BC195" i="9"/>
  <c r="BB195" i="9"/>
  <c r="BA195" i="9"/>
  <c r="AZ195" i="9"/>
  <c r="AY195" i="9"/>
  <c r="AX195" i="9"/>
  <c r="AW195" i="9"/>
  <c r="AV195" i="9"/>
  <c r="AT195" i="9"/>
  <c r="AS195" i="9"/>
  <c r="AR195" i="9"/>
  <c r="AU195" i="9" s="1"/>
  <c r="BD194" i="9"/>
  <c r="BC194" i="9"/>
  <c r="BB194" i="9"/>
  <c r="BA194" i="9"/>
  <c r="AZ194" i="9"/>
  <c r="AY194" i="9"/>
  <c r="AX194" i="9"/>
  <c r="AW194" i="9"/>
  <c r="AV194" i="9"/>
  <c r="AT194" i="9"/>
  <c r="AS194" i="9"/>
  <c r="AR194" i="9"/>
  <c r="AU194" i="9" s="1"/>
  <c r="BD193" i="9"/>
  <c r="BC193" i="9"/>
  <c r="BB193" i="9"/>
  <c r="BA193" i="9"/>
  <c r="AZ193" i="9"/>
  <c r="AY193" i="9"/>
  <c r="AX193" i="9"/>
  <c r="AW193" i="9"/>
  <c r="AV193" i="9"/>
  <c r="AT193" i="9"/>
  <c r="AS193" i="9"/>
  <c r="AR193" i="9"/>
  <c r="AU193" i="9" s="1"/>
  <c r="BD192" i="9"/>
  <c r="BC192" i="9"/>
  <c r="BB192" i="9"/>
  <c r="BA192" i="9"/>
  <c r="AZ192" i="9"/>
  <c r="AY192" i="9"/>
  <c r="AX192" i="9"/>
  <c r="AW192" i="9"/>
  <c r="AV192" i="9"/>
  <c r="AT192" i="9"/>
  <c r="AS192" i="9"/>
  <c r="AR192" i="9"/>
  <c r="AU192" i="9" s="1"/>
  <c r="BD191" i="9"/>
  <c r="BC191" i="9"/>
  <c r="BB191" i="9"/>
  <c r="BA191" i="9"/>
  <c r="AZ191" i="9"/>
  <c r="AY191" i="9"/>
  <c r="AX191" i="9"/>
  <c r="AW191" i="9"/>
  <c r="AV191" i="9"/>
  <c r="AT191" i="9"/>
  <c r="AS191" i="9"/>
  <c r="AR191" i="9"/>
  <c r="AU191" i="9" s="1"/>
  <c r="BD239" i="9"/>
  <c r="AS239" i="9"/>
  <c r="AR239" i="9"/>
  <c r="BC189" i="9"/>
  <c r="BB189" i="9"/>
  <c r="AZ189" i="9"/>
  <c r="AY189" i="9"/>
  <c r="AW189" i="9"/>
  <c r="AV189" i="9"/>
  <c r="AT189" i="9"/>
  <c r="AS189" i="9"/>
  <c r="AR189" i="9"/>
  <c r="BB243" i="9"/>
  <c r="BA243" i="9"/>
  <c r="AZ243" i="9"/>
  <c r="AY243" i="9"/>
  <c r="AX243" i="9"/>
  <c r="AW243" i="9"/>
  <c r="AV243" i="9"/>
  <c r="AU243" i="9"/>
  <c r="AT243" i="9"/>
  <c r="AS243" i="9"/>
  <c r="AR243" i="9"/>
  <c r="BD240" i="9"/>
  <c r="BB240" i="9"/>
  <c r="BA240" i="9"/>
  <c r="AZ240" i="9"/>
  <c r="AY240" i="9"/>
  <c r="AX240" i="9"/>
  <c r="AW240" i="9"/>
  <c r="AV240" i="9"/>
  <c r="AU240" i="9"/>
  <c r="AT240" i="9"/>
  <c r="AS240" i="9"/>
  <c r="AR240" i="9"/>
  <c r="BC240" i="9" s="1"/>
  <c r="AS179" i="9"/>
  <c r="AR179" i="9"/>
  <c r="BA179" i="9" s="1"/>
  <c r="AR188" i="9"/>
  <c r="AW188" i="9" s="1"/>
  <c r="BD190" i="9"/>
  <c r="BC190" i="9"/>
  <c r="BB190" i="9"/>
  <c r="BA190" i="9"/>
  <c r="AZ190" i="9"/>
  <c r="AX190" i="9"/>
  <c r="AW190" i="9"/>
  <c r="AV190" i="9"/>
  <c r="AU190" i="9"/>
  <c r="AT190" i="9"/>
  <c r="AS190" i="9"/>
  <c r="AR190" i="9"/>
  <c r="AY190" i="9" s="1"/>
  <c r="BD183" i="9"/>
  <c r="BC183" i="9"/>
  <c r="BB183" i="9"/>
  <c r="BA183" i="9"/>
  <c r="AZ183" i="9"/>
  <c r="AY183" i="9"/>
  <c r="AX183" i="9"/>
  <c r="AW183" i="9"/>
  <c r="AV183" i="9"/>
  <c r="AU183" i="9"/>
  <c r="AT183" i="9"/>
  <c r="AR183" i="9"/>
  <c r="AS183" i="9" s="1"/>
  <c r="AV181" i="9"/>
  <c r="AU181" i="9"/>
  <c r="AT181" i="9"/>
  <c r="AS181" i="9"/>
  <c r="AR181" i="9"/>
  <c r="BD181" i="9" s="1"/>
  <c r="AV180" i="9"/>
  <c r="AU180" i="9"/>
  <c r="AT180" i="9"/>
  <c r="AS180" i="9"/>
  <c r="AR180" i="9"/>
  <c r="BD180" i="9" s="1"/>
  <c r="AV182" i="9"/>
  <c r="AU182" i="9"/>
  <c r="AT182" i="9"/>
  <c r="AS182" i="9"/>
  <c r="AR182" i="9"/>
  <c r="BD247" i="9"/>
  <c r="BC247" i="9"/>
  <c r="BB247" i="9"/>
  <c r="BA247" i="9"/>
  <c r="AZ247" i="9"/>
  <c r="AY247" i="9"/>
  <c r="AX247" i="9"/>
  <c r="AW247" i="9"/>
  <c r="AV247" i="9"/>
  <c r="AR247" i="9"/>
  <c r="AV176" i="9"/>
  <c r="AU176" i="9"/>
  <c r="AT176" i="9"/>
  <c r="AS176" i="9"/>
  <c r="AR176" i="9"/>
  <c r="BB176" i="9" s="1"/>
  <c r="BD177" i="9"/>
  <c r="BC177" i="9"/>
  <c r="BB177" i="9"/>
  <c r="BA177" i="9"/>
  <c r="AZ177" i="9"/>
  <c r="AY177" i="9"/>
  <c r="AX177" i="9"/>
  <c r="AW177" i="9"/>
  <c r="AR177" i="9"/>
  <c r="AV175" i="9"/>
  <c r="AU175" i="9"/>
  <c r="AT175" i="9"/>
  <c r="AS175" i="9"/>
  <c r="AR175" i="9"/>
  <c r="BD178" i="9"/>
  <c r="BC178" i="9"/>
  <c r="BB178" i="9"/>
  <c r="BA178" i="9"/>
  <c r="AZ178" i="9"/>
  <c r="AY178" i="9"/>
  <c r="AX178" i="9"/>
  <c r="AW178" i="9"/>
  <c r="AR178" i="9"/>
  <c r="AT178" i="9" s="1"/>
  <c r="BD174" i="9"/>
  <c r="BB174" i="9"/>
  <c r="BA174" i="9"/>
  <c r="AZ174" i="9"/>
  <c r="AY174" i="9"/>
  <c r="AX174" i="9"/>
  <c r="AW174" i="9"/>
  <c r="AV174" i="9"/>
  <c r="AU174" i="9"/>
  <c r="AT174" i="9"/>
  <c r="AS174" i="9"/>
  <c r="AR174" i="9"/>
  <c r="BC174" i="9" s="1"/>
  <c r="BD173" i="9"/>
  <c r="BC173" i="9"/>
  <c r="BB173" i="9"/>
  <c r="BA173" i="9"/>
  <c r="AZ173" i="9"/>
  <c r="AY173" i="9"/>
  <c r="AW173" i="9"/>
  <c r="AV173" i="9"/>
  <c r="AU173" i="9"/>
  <c r="AT173" i="9"/>
  <c r="AS173" i="9"/>
  <c r="AR173" i="9"/>
  <c r="AX173" i="9" s="1"/>
  <c r="BD172" i="9"/>
  <c r="BC172" i="9"/>
  <c r="BB172" i="9"/>
  <c r="BA172" i="9"/>
  <c r="AZ172" i="9"/>
  <c r="AX172" i="9"/>
  <c r="AW172" i="9"/>
  <c r="AV172" i="9"/>
  <c r="AU172" i="9"/>
  <c r="AT172" i="9"/>
  <c r="AS172" i="9"/>
  <c r="AR172" i="9"/>
  <c r="AY172" i="9" s="1"/>
  <c r="BD171" i="9"/>
  <c r="BC171" i="9"/>
  <c r="BB171" i="9"/>
  <c r="BA171" i="9"/>
  <c r="AZ171" i="9"/>
  <c r="AY171" i="9"/>
  <c r="AW171" i="9"/>
  <c r="AV171" i="9"/>
  <c r="AU171" i="9"/>
  <c r="AT171" i="9"/>
  <c r="AS171" i="9"/>
  <c r="AR171" i="9"/>
  <c r="AX171" i="9" s="1"/>
  <c r="BD170" i="9"/>
  <c r="BC170" i="9"/>
  <c r="BB170" i="9"/>
  <c r="BA170" i="9"/>
  <c r="AZ170" i="9"/>
  <c r="AY170" i="9"/>
  <c r="AW170" i="9"/>
  <c r="AV170" i="9"/>
  <c r="AU170" i="9"/>
  <c r="AT170" i="9"/>
  <c r="AS170" i="9"/>
  <c r="AR170" i="9"/>
  <c r="AX170" i="9" s="1"/>
  <c r="BD169" i="9"/>
  <c r="BC169" i="9"/>
  <c r="BB169" i="9"/>
  <c r="AZ169" i="9"/>
  <c r="AY169" i="9"/>
  <c r="AX169" i="9"/>
  <c r="AW169" i="9"/>
  <c r="AV169" i="9"/>
  <c r="AU169" i="9"/>
  <c r="AT169" i="9"/>
  <c r="AS169" i="9"/>
  <c r="AR169" i="9"/>
  <c r="BA169" i="9" s="1"/>
  <c r="BD168" i="9"/>
  <c r="BC168" i="9"/>
  <c r="BB168" i="9"/>
  <c r="AZ168" i="9"/>
  <c r="AY168" i="9"/>
  <c r="AX168" i="9"/>
  <c r="AW168" i="9"/>
  <c r="AV168" i="9"/>
  <c r="AU168" i="9"/>
  <c r="AT168" i="9"/>
  <c r="AS168" i="9"/>
  <c r="AR168" i="9"/>
  <c r="BA168" i="9" s="1"/>
  <c r="BD167" i="9"/>
  <c r="BC167" i="9"/>
  <c r="BB167" i="9"/>
  <c r="BA167" i="9"/>
  <c r="AZ167" i="9"/>
  <c r="AY167" i="9"/>
  <c r="AX167" i="9"/>
  <c r="AW167" i="9"/>
  <c r="AU167" i="9"/>
  <c r="AT167" i="9"/>
  <c r="AS167" i="9"/>
  <c r="AR167" i="9"/>
  <c r="AV167" i="9" s="1"/>
  <c r="BD166" i="9"/>
  <c r="BC166" i="9"/>
  <c r="BB166" i="9"/>
  <c r="BA166" i="9"/>
  <c r="AZ166" i="9"/>
  <c r="AY166" i="9"/>
  <c r="AX166" i="9"/>
  <c r="AW166" i="9"/>
  <c r="AU166" i="9"/>
  <c r="AT166" i="9"/>
  <c r="AS166" i="9"/>
  <c r="AR166" i="9"/>
  <c r="AV166" i="9" s="1"/>
  <c r="BD165" i="9"/>
  <c r="BC165" i="9"/>
  <c r="BB165" i="9"/>
  <c r="BA165" i="9"/>
  <c r="AZ165" i="9"/>
  <c r="AY165" i="9"/>
  <c r="AW165" i="9"/>
  <c r="AV165" i="9"/>
  <c r="AU165" i="9"/>
  <c r="AT165" i="9"/>
  <c r="AS165" i="9"/>
  <c r="AR165" i="9"/>
  <c r="AX165" i="9" s="1"/>
  <c r="BD164" i="9"/>
  <c r="BC164" i="9"/>
  <c r="BB164" i="9"/>
  <c r="BA164" i="9"/>
  <c r="AZ164" i="9"/>
  <c r="AY164" i="9"/>
  <c r="AX164" i="9"/>
  <c r="AV164" i="9"/>
  <c r="AU164" i="9"/>
  <c r="AT164" i="9"/>
  <c r="AS164" i="9"/>
  <c r="AR164" i="9"/>
  <c r="AW164" i="9" s="1"/>
  <c r="BD163" i="9"/>
  <c r="BC163" i="9"/>
  <c r="BB163" i="9"/>
  <c r="BA163" i="9"/>
  <c r="AZ163" i="9"/>
  <c r="AY163" i="9"/>
  <c r="AX163" i="9"/>
  <c r="AW163" i="9"/>
  <c r="AU163" i="9"/>
  <c r="AT163" i="9"/>
  <c r="AS163" i="9"/>
  <c r="AR163" i="9"/>
  <c r="AV163" i="9" s="1"/>
  <c r="BD162" i="9"/>
  <c r="BC162" i="9"/>
  <c r="BB162" i="9"/>
  <c r="BA162" i="9"/>
  <c r="AZ162" i="9"/>
  <c r="AY162" i="9"/>
  <c r="AX162" i="9"/>
  <c r="AW162" i="9"/>
  <c r="AU162" i="9"/>
  <c r="AT162" i="9"/>
  <c r="AS162" i="9"/>
  <c r="AR162" i="9"/>
  <c r="AV162" i="9" s="1"/>
  <c r="BD161" i="9"/>
  <c r="BC161" i="9"/>
  <c r="BA161" i="9"/>
  <c r="AZ161" i="9"/>
  <c r="AY161" i="9"/>
  <c r="AX161" i="9"/>
  <c r="AW161" i="9"/>
  <c r="AV161" i="9"/>
  <c r="AU161" i="9"/>
  <c r="AT161" i="9"/>
  <c r="AS161" i="9"/>
  <c r="AR161" i="9"/>
  <c r="BB161" i="9" s="1"/>
  <c r="BD160" i="9"/>
  <c r="BC160" i="9"/>
  <c r="BA160" i="9"/>
  <c r="AZ160" i="9"/>
  <c r="AY160" i="9"/>
  <c r="AX160" i="9"/>
  <c r="AW160" i="9"/>
  <c r="AV160" i="9"/>
  <c r="AU160" i="9"/>
  <c r="AT160" i="9"/>
  <c r="AS160" i="9"/>
  <c r="AR160" i="9"/>
  <c r="BB160" i="9" s="1"/>
  <c r="BD159" i="9"/>
  <c r="BC159" i="9"/>
  <c r="BB159" i="9"/>
  <c r="BA159" i="9"/>
  <c r="AZ159" i="9"/>
  <c r="AX159" i="9"/>
  <c r="AW159" i="9"/>
  <c r="AV159" i="9"/>
  <c r="AU159" i="9"/>
  <c r="AT159" i="9"/>
  <c r="AS159" i="9"/>
  <c r="AR159" i="9"/>
  <c r="AY159" i="9" s="1"/>
  <c r="BD158" i="9"/>
  <c r="BC158" i="9"/>
  <c r="BB158" i="9"/>
  <c r="BA158" i="9"/>
  <c r="AZ158" i="9"/>
  <c r="AX158" i="9"/>
  <c r="AW158" i="9"/>
  <c r="AV158" i="9"/>
  <c r="AU158" i="9"/>
  <c r="AT158" i="9"/>
  <c r="AS158" i="9"/>
  <c r="AR158" i="9"/>
  <c r="AY158" i="9" s="1"/>
  <c r="BD157" i="9"/>
  <c r="BC157" i="9"/>
  <c r="BB157" i="9"/>
  <c r="BA157" i="9"/>
  <c r="AZ157" i="9"/>
  <c r="AY157" i="9"/>
  <c r="AW157" i="9"/>
  <c r="AV157" i="9"/>
  <c r="AU157" i="9"/>
  <c r="AT157" i="9"/>
  <c r="AS157" i="9"/>
  <c r="AR157" i="9"/>
  <c r="AX157" i="9" s="1"/>
  <c r="BD156" i="9"/>
  <c r="BC156" i="9"/>
  <c r="BB156" i="9"/>
  <c r="BA156" i="9"/>
  <c r="AZ156" i="9"/>
  <c r="AY156" i="9"/>
  <c r="AX156" i="9"/>
  <c r="AV156" i="9"/>
  <c r="AU156" i="9"/>
  <c r="AT156" i="9"/>
  <c r="AS156" i="9"/>
  <c r="AR156" i="9"/>
  <c r="AW156" i="9" s="1"/>
  <c r="BD155" i="9"/>
  <c r="BC155" i="9"/>
  <c r="BB155" i="9"/>
  <c r="BA155" i="9"/>
  <c r="AZ155" i="9"/>
  <c r="AY155" i="9"/>
  <c r="AX155" i="9"/>
  <c r="AW155" i="9"/>
  <c r="AU155" i="9"/>
  <c r="AT155" i="9"/>
  <c r="AS155" i="9"/>
  <c r="AR155" i="9"/>
  <c r="AV155" i="9" s="1"/>
  <c r="BD154" i="9"/>
  <c r="BC154" i="9"/>
  <c r="BB154" i="9"/>
  <c r="BA154" i="9"/>
  <c r="AZ154" i="9"/>
  <c r="AY154" i="9"/>
  <c r="AX154" i="9"/>
  <c r="AW154" i="9"/>
  <c r="AU154" i="9"/>
  <c r="AT154" i="9"/>
  <c r="AS154" i="9"/>
  <c r="AR154" i="9"/>
  <c r="AV154" i="9" s="1"/>
  <c r="BD153" i="9"/>
  <c r="BC153" i="9"/>
  <c r="BB153" i="9"/>
  <c r="BA153" i="9"/>
  <c r="AZ153" i="9"/>
  <c r="AY153" i="9"/>
  <c r="AX153" i="9"/>
  <c r="AV153" i="9"/>
  <c r="AU153" i="9"/>
  <c r="AT153" i="9"/>
  <c r="AS153" i="9"/>
  <c r="AR153" i="9"/>
  <c r="AW153" i="9" s="1"/>
  <c r="BD152" i="9"/>
  <c r="BC152" i="9"/>
  <c r="BB152" i="9"/>
  <c r="BA152" i="9"/>
  <c r="AZ152" i="9"/>
  <c r="AY152" i="9"/>
  <c r="AX152" i="9"/>
  <c r="AV152" i="9"/>
  <c r="AU152" i="9"/>
  <c r="AT152" i="9"/>
  <c r="AS152" i="9"/>
  <c r="AR152" i="9"/>
  <c r="AW152" i="9" s="1"/>
  <c r="BD151" i="9"/>
  <c r="BC151" i="9"/>
  <c r="BB151" i="9"/>
  <c r="BA151" i="9"/>
  <c r="AZ151" i="9"/>
  <c r="AY151" i="9"/>
  <c r="AX151" i="9"/>
  <c r="AV151" i="9"/>
  <c r="AU151" i="9"/>
  <c r="AT151" i="9"/>
  <c r="AS151" i="9"/>
  <c r="AR151" i="9"/>
  <c r="AW151" i="9" s="1"/>
  <c r="BD150" i="9"/>
  <c r="BC150" i="9"/>
  <c r="BB150" i="9"/>
  <c r="BA150" i="9"/>
  <c r="AZ150" i="9"/>
  <c r="AX150" i="9"/>
  <c r="AW150" i="9"/>
  <c r="AV150" i="9"/>
  <c r="AU150" i="9"/>
  <c r="AT150" i="9"/>
  <c r="AS150" i="9"/>
  <c r="AR150" i="9"/>
  <c r="AY150" i="9" s="1"/>
  <c r="BD149" i="9"/>
  <c r="BC149" i="9"/>
  <c r="BB149" i="9"/>
  <c r="BA149" i="9"/>
  <c r="AZ149" i="9"/>
  <c r="AX149" i="9"/>
  <c r="AW149" i="9"/>
  <c r="AV149" i="9"/>
  <c r="AU149" i="9"/>
  <c r="AT149" i="9"/>
  <c r="AS149" i="9"/>
  <c r="AR149" i="9"/>
  <c r="AY149" i="9" s="1"/>
  <c r="BD148" i="9"/>
  <c r="BC148" i="9"/>
  <c r="BB148" i="9"/>
  <c r="AZ148" i="9"/>
  <c r="AY148" i="9"/>
  <c r="AX148" i="9"/>
  <c r="AW148" i="9"/>
  <c r="AV148" i="9"/>
  <c r="AU148" i="9"/>
  <c r="AT148" i="9"/>
  <c r="AS148" i="9"/>
  <c r="AR148" i="9"/>
  <c r="BA148" i="9" s="1"/>
  <c r="BD147" i="9"/>
  <c r="BC147" i="9"/>
  <c r="BB147" i="9"/>
  <c r="AZ147" i="9"/>
  <c r="AY147" i="9"/>
  <c r="AX147" i="9"/>
  <c r="AW147" i="9"/>
  <c r="AV147" i="9"/>
  <c r="AU147" i="9"/>
  <c r="AT147" i="9"/>
  <c r="AS147" i="9"/>
  <c r="AR147" i="9"/>
  <c r="BA147" i="9" s="1"/>
  <c r="BD146" i="9"/>
  <c r="BC146" i="9"/>
  <c r="BB146" i="9"/>
  <c r="BA146" i="9"/>
  <c r="AZ146" i="9"/>
  <c r="AX146" i="9"/>
  <c r="AW146" i="9"/>
  <c r="AV146" i="9"/>
  <c r="AU146" i="9"/>
  <c r="AT146" i="9"/>
  <c r="AS146" i="9"/>
  <c r="AR146" i="9"/>
  <c r="AY146" i="9" s="1"/>
  <c r="BD145" i="9"/>
  <c r="BC145" i="9"/>
  <c r="BB145" i="9"/>
  <c r="BA145" i="9"/>
  <c r="AY145" i="9"/>
  <c r="AX145" i="9"/>
  <c r="AW145" i="9"/>
  <c r="AV145" i="9"/>
  <c r="AU145" i="9"/>
  <c r="AT145" i="9"/>
  <c r="AS145" i="9"/>
  <c r="AR145" i="9"/>
  <c r="AZ145" i="9" s="1"/>
  <c r="BD144" i="9"/>
  <c r="BC144" i="9"/>
  <c r="BB144" i="9"/>
  <c r="BA144" i="9"/>
  <c r="AZ144" i="9"/>
  <c r="AY144" i="9"/>
  <c r="AW144" i="9"/>
  <c r="AV144" i="9"/>
  <c r="AU144" i="9"/>
  <c r="AT144" i="9"/>
  <c r="AS144" i="9"/>
  <c r="AR144" i="9"/>
  <c r="AX144" i="9" s="1"/>
  <c r="BD143" i="9"/>
  <c r="BC143" i="9"/>
  <c r="BA143" i="9"/>
  <c r="AZ143" i="9"/>
  <c r="AY143" i="9"/>
  <c r="AX143" i="9"/>
  <c r="AW143" i="9"/>
  <c r="AV143" i="9"/>
  <c r="AU143" i="9"/>
  <c r="AT143" i="9"/>
  <c r="AS143" i="9"/>
  <c r="AR143" i="9"/>
  <c r="BB143" i="9" s="1"/>
  <c r="BD142" i="9"/>
  <c r="BC142" i="9"/>
  <c r="BB142" i="9"/>
  <c r="AZ142" i="9"/>
  <c r="AY142" i="9"/>
  <c r="AX142" i="9"/>
  <c r="AW142" i="9"/>
  <c r="AV142" i="9"/>
  <c r="AU142" i="9"/>
  <c r="AT142" i="9"/>
  <c r="AS142" i="9"/>
  <c r="AR142" i="9"/>
  <c r="BA142" i="9" s="1"/>
  <c r="BD141" i="9"/>
  <c r="BC141" i="9"/>
  <c r="BB141" i="9"/>
  <c r="BA141" i="9"/>
  <c r="AZ141" i="9"/>
  <c r="AX141" i="9"/>
  <c r="AW141" i="9"/>
  <c r="AV141" i="9"/>
  <c r="AU141" i="9"/>
  <c r="AT141" i="9"/>
  <c r="AS141" i="9"/>
  <c r="AR141" i="9"/>
  <c r="AY141" i="9" s="1"/>
  <c r="BD140" i="9"/>
  <c r="BC140" i="9"/>
  <c r="BB140" i="9"/>
  <c r="BA140" i="9"/>
  <c r="AZ140" i="9"/>
  <c r="AX140" i="9"/>
  <c r="AW140" i="9"/>
  <c r="AV140" i="9"/>
  <c r="AU140" i="9"/>
  <c r="AT140" i="9"/>
  <c r="AS140" i="9"/>
  <c r="AR140" i="9"/>
  <c r="AY140" i="9" s="1"/>
  <c r="BD139" i="9"/>
  <c r="BC139" i="9"/>
  <c r="BB139" i="9"/>
  <c r="BA139" i="9"/>
  <c r="AZ139" i="9"/>
  <c r="AX139" i="9"/>
  <c r="AW139" i="9"/>
  <c r="AV139" i="9"/>
  <c r="AU139" i="9"/>
  <c r="AT139" i="9"/>
  <c r="AS139" i="9"/>
  <c r="AR139" i="9"/>
  <c r="AY139" i="9" s="1"/>
  <c r="BD138" i="9"/>
  <c r="BC138" i="9"/>
  <c r="BA138" i="9"/>
  <c r="AZ138" i="9"/>
  <c r="AY138" i="9"/>
  <c r="AX138" i="9"/>
  <c r="AW138" i="9"/>
  <c r="AV138" i="9"/>
  <c r="AU138" i="9"/>
  <c r="AT138" i="9"/>
  <c r="AS138" i="9"/>
  <c r="AR138" i="9"/>
  <c r="BB138" i="9" s="1"/>
  <c r="BD137" i="9"/>
  <c r="BC137" i="9"/>
  <c r="BB137" i="9"/>
  <c r="BA137" i="9"/>
  <c r="AZ137" i="9"/>
  <c r="AX137" i="9"/>
  <c r="AW137" i="9"/>
  <c r="AV137" i="9"/>
  <c r="AU137" i="9"/>
  <c r="AT137" i="9"/>
  <c r="AS137" i="9"/>
  <c r="AR137" i="9"/>
  <c r="AY137" i="9" s="1"/>
  <c r="BD136" i="9"/>
  <c r="BC136" i="9"/>
  <c r="BB136" i="9"/>
  <c r="BA136" i="9"/>
  <c r="AZ136" i="9"/>
  <c r="AX136" i="9"/>
  <c r="AW136" i="9"/>
  <c r="AV136" i="9"/>
  <c r="AU136" i="9"/>
  <c r="AT136" i="9"/>
  <c r="AS136" i="9"/>
  <c r="AR136" i="9"/>
  <c r="AY136" i="9" s="1"/>
  <c r="BD135" i="9"/>
  <c r="BC135" i="9"/>
  <c r="BB135" i="9"/>
  <c r="BA135" i="9"/>
  <c r="AZ135" i="9"/>
  <c r="AW135" i="9"/>
  <c r="AV135" i="9"/>
  <c r="AU135" i="9"/>
  <c r="AT135" i="9"/>
  <c r="AS135" i="9"/>
  <c r="AR135" i="9"/>
  <c r="BC134" i="9"/>
  <c r="BA134" i="9"/>
  <c r="AY134" i="9"/>
  <c r="AW134" i="9"/>
  <c r="AU134" i="9"/>
  <c r="AT134" i="9"/>
  <c r="AS134" i="9"/>
  <c r="AR134" i="9"/>
  <c r="BD133" i="9"/>
  <c r="BB133" i="9"/>
  <c r="AZ133" i="9"/>
  <c r="AX133" i="9"/>
  <c r="AV133" i="9"/>
  <c r="AU133" i="9"/>
  <c r="AT133" i="9"/>
  <c r="AS133" i="9"/>
  <c r="AR133" i="9"/>
  <c r="BC133" i="9" s="1"/>
  <c r="AZ132" i="9"/>
  <c r="AY132" i="9"/>
  <c r="AX132" i="9"/>
  <c r="AW132" i="9"/>
  <c r="AV132" i="9"/>
  <c r="AU132" i="9"/>
  <c r="AT132" i="9"/>
  <c r="AS132" i="9"/>
  <c r="AR132" i="9"/>
  <c r="BD132" i="9" s="1"/>
  <c r="BD131" i="9"/>
  <c r="BA131" i="9"/>
  <c r="AY131" i="9"/>
  <c r="AX131" i="9"/>
  <c r="AW131" i="9"/>
  <c r="AV131" i="9"/>
  <c r="AU131" i="9"/>
  <c r="AT131" i="9"/>
  <c r="AS131" i="9"/>
  <c r="AR131" i="9"/>
  <c r="BD130" i="9"/>
  <c r="BC130" i="9"/>
  <c r="BA130" i="9"/>
  <c r="AZ130" i="9"/>
  <c r="AY130" i="9"/>
  <c r="AX130" i="9"/>
  <c r="AW130" i="9"/>
  <c r="AV130" i="9"/>
  <c r="AU130" i="9"/>
  <c r="AT130" i="9"/>
  <c r="AS130" i="9"/>
  <c r="AR130" i="9"/>
  <c r="BB130" i="9" s="1"/>
  <c r="BD129" i="9"/>
  <c r="BC129" i="9"/>
  <c r="BB129" i="9"/>
  <c r="BA129" i="9"/>
  <c r="AZ129" i="9"/>
  <c r="AY129" i="9"/>
  <c r="AW129" i="9"/>
  <c r="AV129" i="9"/>
  <c r="AU129" i="9"/>
  <c r="AT129" i="9"/>
  <c r="AS129" i="9"/>
  <c r="AR129" i="9"/>
  <c r="AX129" i="9" s="1"/>
  <c r="BD128" i="9"/>
  <c r="BC128" i="9"/>
  <c r="BB128" i="9"/>
  <c r="BA128" i="9"/>
  <c r="AZ128" i="9"/>
  <c r="AY128" i="9"/>
  <c r="AW128" i="9"/>
  <c r="AV128" i="9"/>
  <c r="AU128" i="9"/>
  <c r="AT128" i="9"/>
  <c r="AS128" i="9"/>
  <c r="AR128" i="9"/>
  <c r="AX128" i="9" s="1"/>
  <c r="BD127" i="9"/>
  <c r="BB127" i="9"/>
  <c r="BA127" i="9"/>
  <c r="AZ127" i="9"/>
  <c r="AY127" i="9"/>
  <c r="AX127" i="9"/>
  <c r="AW127" i="9"/>
  <c r="AV127" i="9"/>
  <c r="AU127" i="9"/>
  <c r="AT127" i="9"/>
  <c r="AS127" i="9"/>
  <c r="AR127" i="9"/>
  <c r="BC127" i="9" s="1"/>
  <c r="BD126" i="9"/>
  <c r="BC126" i="9"/>
  <c r="BB126" i="9"/>
  <c r="BA126" i="9"/>
  <c r="AZ126" i="9"/>
  <c r="AY126" i="9"/>
  <c r="AV126" i="9"/>
  <c r="AU126" i="9"/>
  <c r="AT126" i="9"/>
  <c r="AS126" i="9"/>
  <c r="AR126" i="9"/>
  <c r="AW126" i="9" s="1"/>
  <c r="BD125" i="9"/>
  <c r="BC125" i="9"/>
  <c r="BB125" i="9"/>
  <c r="AZ125" i="9"/>
  <c r="AY125" i="9"/>
  <c r="AX125" i="9"/>
  <c r="AW125" i="9"/>
  <c r="AV125" i="9"/>
  <c r="AU125" i="9"/>
  <c r="AT125" i="9"/>
  <c r="AS125" i="9"/>
  <c r="AR125" i="9"/>
  <c r="BA125" i="9" s="1"/>
  <c r="BD124" i="9"/>
  <c r="BC124" i="9"/>
  <c r="BB124" i="9"/>
  <c r="BA124" i="9"/>
  <c r="AZ124" i="9"/>
  <c r="AY124" i="9"/>
  <c r="AW124" i="9"/>
  <c r="AV124" i="9"/>
  <c r="AU124" i="9"/>
  <c r="AT124" i="9"/>
  <c r="AS124" i="9"/>
  <c r="AR124" i="9"/>
  <c r="AX124" i="9" s="1"/>
  <c r="BD123" i="9"/>
  <c r="BC123" i="9"/>
  <c r="BB123" i="9"/>
  <c r="BA123" i="9"/>
  <c r="AZ123" i="9"/>
  <c r="AY123" i="9"/>
  <c r="AW123" i="9"/>
  <c r="AV123" i="9"/>
  <c r="AU123" i="9"/>
  <c r="AT123" i="9"/>
  <c r="AS123" i="9"/>
  <c r="AR123" i="9"/>
  <c r="AX123" i="9" s="1"/>
  <c r="BD122" i="9"/>
  <c r="BC122" i="9"/>
  <c r="AZ122" i="9"/>
  <c r="AY122" i="9"/>
  <c r="AX122" i="9"/>
  <c r="AW122" i="9"/>
  <c r="AV122" i="9"/>
  <c r="AU122" i="9"/>
  <c r="AT122" i="9"/>
  <c r="AS122" i="9"/>
  <c r="AR122" i="9"/>
  <c r="BA122" i="9" s="1"/>
  <c r="BD121" i="9"/>
  <c r="BC121" i="9"/>
  <c r="BB121" i="9"/>
  <c r="BA121" i="9"/>
  <c r="AY121" i="9"/>
  <c r="AX121" i="9"/>
  <c r="AW121" i="9"/>
  <c r="AV121" i="9"/>
  <c r="AU121" i="9"/>
  <c r="AT121" i="9"/>
  <c r="AS121" i="9"/>
  <c r="AR121" i="9"/>
  <c r="AZ121" i="9" s="1"/>
  <c r="BD120" i="9"/>
  <c r="BC120" i="9"/>
  <c r="BB120" i="9"/>
  <c r="BA120" i="9"/>
  <c r="AY120" i="9"/>
  <c r="AX120" i="9"/>
  <c r="AW120" i="9"/>
  <c r="AV120" i="9"/>
  <c r="AU120" i="9"/>
  <c r="AT120" i="9"/>
  <c r="AS120" i="9"/>
  <c r="AR120" i="9"/>
  <c r="AZ120" i="9" s="1"/>
  <c r="BD119" i="9"/>
  <c r="BC119" i="9"/>
  <c r="BB119" i="9"/>
  <c r="BA119" i="9"/>
  <c r="AZ119" i="9"/>
  <c r="AX119" i="9"/>
  <c r="AW119" i="9"/>
  <c r="AV119" i="9"/>
  <c r="AU119" i="9"/>
  <c r="AT119" i="9"/>
  <c r="AS119" i="9"/>
  <c r="AR119" i="9"/>
  <c r="AY119" i="9" s="1"/>
  <c r="BD118" i="9"/>
  <c r="BC118" i="9"/>
  <c r="BB118" i="9"/>
  <c r="BA118" i="9"/>
  <c r="AY118" i="9"/>
  <c r="AX118" i="9"/>
  <c r="AW118" i="9"/>
  <c r="AV118" i="9"/>
  <c r="AU118" i="9"/>
  <c r="AT118" i="9"/>
  <c r="AS118" i="9"/>
  <c r="AR118" i="9"/>
  <c r="AZ118" i="9" s="1"/>
  <c r="BD117" i="9"/>
  <c r="BC117" i="9"/>
  <c r="BB117" i="9"/>
  <c r="BA117" i="9"/>
  <c r="AZ117" i="9"/>
  <c r="AX117" i="9"/>
  <c r="AW117" i="9"/>
  <c r="AV117" i="9"/>
  <c r="AU117" i="9"/>
  <c r="AT117" i="9"/>
  <c r="AS117" i="9"/>
  <c r="AR117" i="9"/>
  <c r="AY117" i="9" s="1"/>
  <c r="BD116" i="9"/>
  <c r="AW116" i="9"/>
  <c r="AV116" i="9"/>
  <c r="AU116" i="9"/>
  <c r="AT116" i="9"/>
  <c r="AS116" i="9"/>
  <c r="AR116" i="9"/>
  <c r="AZ116" i="9" s="1"/>
  <c r="BD115" i="9"/>
  <c r="BC115" i="9"/>
  <c r="BB115" i="9"/>
  <c r="BA115" i="9"/>
  <c r="AZ115" i="9"/>
  <c r="AX115" i="9"/>
  <c r="AW115" i="9"/>
  <c r="AV115" i="9"/>
  <c r="AU115" i="9"/>
  <c r="AT115" i="9"/>
  <c r="AS115" i="9"/>
  <c r="AR115" i="9"/>
  <c r="AY115" i="9" s="1"/>
  <c r="BD114" i="9"/>
  <c r="BC114" i="9"/>
  <c r="BB114" i="9"/>
  <c r="BA114" i="9"/>
  <c r="AZ114" i="9"/>
  <c r="AY114" i="9"/>
  <c r="AW114" i="9"/>
  <c r="AV114" i="9"/>
  <c r="AU114" i="9"/>
  <c r="AT114" i="9"/>
  <c r="AS114" i="9"/>
  <c r="AR114" i="9"/>
  <c r="AX114" i="9" s="1"/>
  <c r="BD113" i="9"/>
  <c r="BC113" i="9"/>
  <c r="BB113" i="9"/>
  <c r="BA113" i="9"/>
  <c r="AZ113" i="9"/>
  <c r="AY113" i="9"/>
  <c r="AW113" i="9"/>
  <c r="AV113" i="9"/>
  <c r="AU113" i="9"/>
  <c r="AT113" i="9"/>
  <c r="AS113" i="9"/>
  <c r="AR113" i="9"/>
  <c r="AX113" i="9" s="1"/>
  <c r="BD112" i="9"/>
  <c r="BC112" i="9"/>
  <c r="BB112" i="9"/>
  <c r="BA112" i="9"/>
  <c r="AZ112" i="9"/>
  <c r="AY112" i="9"/>
  <c r="AW112" i="9"/>
  <c r="AV112" i="9"/>
  <c r="AU112" i="9"/>
  <c r="AT112" i="9"/>
  <c r="AS112" i="9"/>
  <c r="AR112" i="9"/>
  <c r="AX112" i="9" s="1"/>
  <c r="BD111" i="9"/>
  <c r="BC111" i="9"/>
  <c r="BB111" i="9"/>
  <c r="BA111" i="9"/>
  <c r="AZ111" i="9"/>
  <c r="AY111" i="9"/>
  <c r="AW111" i="9"/>
  <c r="AV111" i="9"/>
  <c r="AU111" i="9"/>
  <c r="AT111" i="9"/>
  <c r="AS111" i="9"/>
  <c r="AR111" i="9"/>
  <c r="AX111" i="9" s="1"/>
  <c r="BD110" i="9"/>
  <c r="BC110" i="9"/>
  <c r="BB110" i="9"/>
  <c r="BA110" i="9"/>
  <c r="AZ110" i="9"/>
  <c r="AX110" i="9"/>
  <c r="AW110" i="9"/>
  <c r="AV110" i="9"/>
  <c r="AU110" i="9"/>
  <c r="AT110" i="9"/>
  <c r="AS110" i="9"/>
  <c r="AR110" i="9"/>
  <c r="AY110" i="9" s="1"/>
  <c r="BD109" i="9"/>
  <c r="BC109" i="9"/>
  <c r="BB109" i="9"/>
  <c r="BA109" i="9"/>
  <c r="AZ109" i="9"/>
  <c r="AY109" i="9"/>
  <c r="AX109" i="9"/>
  <c r="AV109" i="9"/>
  <c r="AU109" i="9"/>
  <c r="AT109" i="9"/>
  <c r="AS109" i="9"/>
  <c r="AR109" i="9"/>
  <c r="AW109" i="9" s="1"/>
  <c r="BD108" i="9"/>
  <c r="BC108" i="9"/>
  <c r="BB108" i="9"/>
  <c r="BA108" i="9"/>
  <c r="AY108" i="9"/>
  <c r="AX108" i="9"/>
  <c r="AW108" i="9"/>
  <c r="AV108" i="9"/>
  <c r="AU108" i="9"/>
  <c r="AT108" i="9"/>
  <c r="AS108" i="9"/>
  <c r="AR108" i="9"/>
  <c r="AZ108" i="9" s="1"/>
  <c r="BD107" i="9"/>
  <c r="BC107" i="9"/>
  <c r="BB107" i="9"/>
  <c r="AZ107" i="9"/>
  <c r="AY107" i="9"/>
  <c r="AX107" i="9"/>
  <c r="AW107" i="9"/>
  <c r="AV107" i="9"/>
  <c r="AU107" i="9"/>
  <c r="AT107" i="9"/>
  <c r="AS107" i="9"/>
  <c r="AR107" i="9"/>
  <c r="BA107" i="9" s="1"/>
  <c r="BC106" i="9"/>
  <c r="BA106" i="9"/>
  <c r="AY106" i="9"/>
  <c r="AW106" i="9"/>
  <c r="AU106" i="9"/>
  <c r="AS106" i="9"/>
  <c r="AR106" i="9"/>
  <c r="BD106" i="9" s="1"/>
  <c r="BD105" i="9"/>
  <c r="BC105" i="9"/>
  <c r="BB105" i="9"/>
  <c r="BA105" i="9"/>
  <c r="AZ105" i="9"/>
  <c r="AY105" i="9"/>
  <c r="AX105" i="9"/>
  <c r="AV105" i="9"/>
  <c r="AU105" i="9"/>
  <c r="AT105" i="9"/>
  <c r="AS105" i="9"/>
  <c r="AR105" i="9"/>
  <c r="AW105" i="9" s="1"/>
  <c r="BD104" i="9"/>
  <c r="BC104" i="9"/>
  <c r="BB104" i="9"/>
  <c r="BA104" i="9"/>
  <c r="AZ104" i="9"/>
  <c r="AY104" i="9"/>
  <c r="AW104" i="9"/>
  <c r="AV104" i="9"/>
  <c r="AU104" i="9"/>
  <c r="AT104" i="9"/>
  <c r="AS104" i="9"/>
  <c r="AR104" i="9"/>
  <c r="AX104" i="9" s="1"/>
  <c r="BD103" i="9"/>
  <c r="BC103" i="9"/>
  <c r="BB103" i="9"/>
  <c r="BA103" i="9"/>
  <c r="AZ103" i="9"/>
  <c r="AY103" i="9"/>
  <c r="AW103" i="9"/>
  <c r="AV103" i="9"/>
  <c r="AU103" i="9"/>
  <c r="AT103" i="9"/>
  <c r="AS103" i="9"/>
  <c r="AR103" i="9"/>
  <c r="AX103" i="9" s="1"/>
  <c r="BD102" i="9"/>
  <c r="BC102" i="9"/>
  <c r="BB102" i="9"/>
  <c r="BA102" i="9"/>
  <c r="AY102" i="9"/>
  <c r="AX102" i="9"/>
  <c r="AW102" i="9"/>
  <c r="AV102" i="9"/>
  <c r="AU102" i="9"/>
  <c r="AT102" i="9"/>
  <c r="AS102" i="9"/>
  <c r="AR102" i="9"/>
  <c r="AZ102" i="9" s="1"/>
  <c r="BD101" i="9"/>
  <c r="BC101" i="9"/>
  <c r="BB101" i="9"/>
  <c r="BA101" i="9"/>
  <c r="AZ101" i="9"/>
  <c r="AY101" i="9"/>
  <c r="AW101" i="9"/>
  <c r="AV101" i="9"/>
  <c r="AU101" i="9"/>
  <c r="AT101" i="9"/>
  <c r="AS101" i="9"/>
  <c r="AR101" i="9"/>
  <c r="AX101" i="9" s="1"/>
  <c r="BD100" i="9"/>
  <c r="BC100" i="9"/>
  <c r="BB100" i="9"/>
  <c r="BA100" i="9"/>
  <c r="AZ100" i="9"/>
  <c r="AY100" i="9"/>
  <c r="AW100" i="9"/>
  <c r="AV100" i="9"/>
  <c r="AU100" i="9"/>
  <c r="AT100" i="9"/>
  <c r="AS100" i="9"/>
  <c r="AR100" i="9"/>
  <c r="AX100" i="9" s="1"/>
  <c r="BD99" i="9"/>
  <c r="BC99" i="9"/>
  <c r="BB99" i="9"/>
  <c r="BA99" i="9"/>
  <c r="AZ99" i="9"/>
  <c r="AX99" i="9"/>
  <c r="AW99" i="9"/>
  <c r="AV99" i="9"/>
  <c r="AU99" i="9"/>
  <c r="AT99" i="9"/>
  <c r="AS99" i="9"/>
  <c r="AR99" i="9"/>
  <c r="AY99" i="9" s="1"/>
  <c r="BD98" i="9"/>
  <c r="BC98" i="9"/>
  <c r="BB98" i="9"/>
  <c r="BA98" i="9"/>
  <c r="AZ98" i="9"/>
  <c r="AX98" i="9"/>
  <c r="AW98" i="9"/>
  <c r="AV98" i="9"/>
  <c r="AU98" i="9"/>
  <c r="AT98" i="9"/>
  <c r="AS98" i="9"/>
  <c r="AR98" i="9"/>
  <c r="AY98" i="9" s="1"/>
  <c r="BD97" i="9"/>
  <c r="BC97" i="9"/>
  <c r="BA97" i="9"/>
  <c r="AZ97" i="9"/>
  <c r="AY97" i="9"/>
  <c r="AX97" i="9"/>
  <c r="AW97" i="9"/>
  <c r="AV97" i="9"/>
  <c r="AU97" i="9"/>
  <c r="AT97" i="9"/>
  <c r="AS97" i="9"/>
  <c r="AR97" i="9"/>
  <c r="BB97" i="9" s="1"/>
  <c r="BD96" i="9"/>
  <c r="BC96" i="9"/>
  <c r="BB96" i="9"/>
  <c r="BA96" i="9"/>
  <c r="AY96" i="9"/>
  <c r="AX96" i="9"/>
  <c r="AW96" i="9"/>
  <c r="AV96" i="9"/>
  <c r="AU96" i="9"/>
  <c r="AT96" i="9"/>
  <c r="AS96" i="9"/>
  <c r="AR96" i="9"/>
  <c r="AZ96" i="9" s="1"/>
  <c r="BD95" i="9"/>
  <c r="BC95" i="9"/>
  <c r="BB95" i="9"/>
  <c r="BA95" i="9"/>
  <c r="AZ95" i="9"/>
  <c r="AY95" i="9"/>
  <c r="AW95" i="9"/>
  <c r="AV95" i="9"/>
  <c r="AU95" i="9"/>
  <c r="AT95" i="9"/>
  <c r="AS95" i="9"/>
  <c r="AR95" i="9"/>
  <c r="AX95" i="9" s="1"/>
  <c r="BD94" i="9"/>
  <c r="BC94" i="9"/>
  <c r="BB94" i="9"/>
  <c r="BA94" i="9"/>
  <c r="AZ94" i="9"/>
  <c r="AY94" i="9"/>
  <c r="AX94" i="9"/>
  <c r="AV94" i="9"/>
  <c r="AU94" i="9"/>
  <c r="AT94" i="9"/>
  <c r="AS94" i="9"/>
  <c r="AR94" i="9"/>
  <c r="AW94" i="9" s="1"/>
  <c r="BD93" i="9"/>
  <c r="BC93" i="9"/>
  <c r="BB93" i="9"/>
  <c r="BA93" i="9"/>
  <c r="AY93" i="9"/>
  <c r="AX93" i="9"/>
  <c r="AW93" i="9"/>
  <c r="AV93" i="9"/>
  <c r="AU93" i="9"/>
  <c r="AT93" i="9"/>
  <c r="AS93" i="9"/>
  <c r="AR93" i="9"/>
  <c r="AZ93" i="9" s="1"/>
  <c r="BD92" i="9"/>
  <c r="BC92" i="9"/>
  <c r="BB92" i="9"/>
  <c r="BA92" i="9"/>
  <c r="AY92" i="9"/>
  <c r="AW92" i="9"/>
  <c r="AU92" i="9"/>
  <c r="AT92" i="9"/>
  <c r="AS92" i="9"/>
  <c r="AR92" i="9"/>
  <c r="AZ92" i="9" s="1"/>
  <c r="BD91" i="9"/>
  <c r="BC91" i="9"/>
  <c r="BB91" i="9"/>
  <c r="BA91" i="9"/>
  <c r="AZ91" i="9"/>
  <c r="AY91" i="9"/>
  <c r="AX91" i="9"/>
  <c r="AV91" i="9"/>
  <c r="AU91" i="9"/>
  <c r="AT91" i="9"/>
  <c r="AS91" i="9"/>
  <c r="AR91" i="9"/>
  <c r="AW91" i="9" s="1"/>
  <c r="BD90" i="9"/>
  <c r="BC90" i="9"/>
  <c r="BB90" i="9"/>
  <c r="BA90" i="9"/>
  <c r="AZ90" i="9"/>
  <c r="AX90" i="9"/>
  <c r="AW90" i="9"/>
  <c r="AV90" i="9"/>
  <c r="AU90" i="9"/>
  <c r="AT90" i="9"/>
  <c r="AS90" i="9"/>
  <c r="AR90" i="9"/>
  <c r="AY90" i="9" s="1"/>
  <c r="BD89" i="9"/>
  <c r="BC89" i="9"/>
  <c r="BB89" i="9"/>
  <c r="BA89" i="9"/>
  <c r="AZ89" i="9"/>
  <c r="AY89" i="9"/>
  <c r="AW89" i="9"/>
  <c r="AV89" i="9"/>
  <c r="AU89" i="9"/>
  <c r="AT89" i="9"/>
  <c r="AS89" i="9"/>
  <c r="AR89" i="9"/>
  <c r="AX89" i="9" s="1"/>
  <c r="BD88" i="9"/>
  <c r="BC88" i="9"/>
  <c r="BB88" i="9"/>
  <c r="BA88" i="9"/>
  <c r="AZ88" i="9"/>
  <c r="AX88" i="9"/>
  <c r="AW88" i="9"/>
  <c r="AV88" i="9"/>
  <c r="AU88" i="9"/>
  <c r="AT88" i="9"/>
  <c r="AS88" i="9"/>
  <c r="AR88" i="9"/>
  <c r="AY88" i="9" s="1"/>
  <c r="BD87" i="9"/>
  <c r="BB87" i="9"/>
  <c r="AZ87" i="9"/>
  <c r="AX87" i="9"/>
  <c r="AV87" i="9"/>
  <c r="AU87" i="9"/>
  <c r="AT87" i="9"/>
  <c r="AS87" i="9"/>
  <c r="AR87" i="9"/>
  <c r="BD86" i="9"/>
  <c r="BC86" i="9"/>
  <c r="BB86" i="9"/>
  <c r="BA86" i="9"/>
  <c r="AZ86" i="9"/>
  <c r="AY86" i="9"/>
  <c r="AW86" i="9"/>
  <c r="AV86" i="9"/>
  <c r="AU86" i="9"/>
  <c r="AT86" i="9"/>
  <c r="AS86" i="9"/>
  <c r="AR86" i="9"/>
  <c r="AX86" i="9" s="1"/>
  <c r="BD85" i="9"/>
  <c r="BC85" i="9"/>
  <c r="BA85" i="9"/>
  <c r="AZ85" i="9"/>
  <c r="AY85" i="9"/>
  <c r="AX85" i="9"/>
  <c r="AW85" i="9"/>
  <c r="AV85" i="9"/>
  <c r="AU85" i="9"/>
  <c r="AT85" i="9"/>
  <c r="AS85" i="9"/>
  <c r="AR85" i="9"/>
  <c r="BB85" i="9" s="1"/>
  <c r="BD84" i="9"/>
  <c r="BC84" i="9"/>
  <c r="BB84" i="9"/>
  <c r="BA84" i="9"/>
  <c r="AZ84" i="9"/>
  <c r="AY84" i="9"/>
  <c r="AW84" i="9"/>
  <c r="AV84" i="9"/>
  <c r="AU84" i="9"/>
  <c r="AT84" i="9"/>
  <c r="AS84" i="9"/>
  <c r="AR84" i="9"/>
  <c r="AX84" i="9" s="1"/>
  <c r="BC83" i="9"/>
  <c r="BB83" i="9"/>
  <c r="AZ83" i="9"/>
  <c r="AY83" i="9"/>
  <c r="AW83" i="9"/>
  <c r="AV83" i="9"/>
  <c r="AU83" i="9"/>
  <c r="AT83" i="9"/>
  <c r="AS83" i="9"/>
  <c r="AR83" i="9"/>
  <c r="AX83" i="9" s="1"/>
  <c r="BD82" i="9"/>
  <c r="BC82" i="9"/>
  <c r="BB82" i="9"/>
  <c r="BA82" i="9"/>
  <c r="AZ82" i="9"/>
  <c r="AY82" i="9"/>
  <c r="AX82" i="9"/>
  <c r="AW82" i="9"/>
  <c r="AV82" i="9"/>
  <c r="AT82" i="9"/>
  <c r="AS82" i="9"/>
  <c r="AR82" i="9"/>
  <c r="AU82" i="9" s="1"/>
  <c r="BD81" i="9"/>
  <c r="BC81" i="9"/>
  <c r="AR81" i="9"/>
  <c r="AW81" i="9" s="1"/>
  <c r="AR80" i="9"/>
  <c r="AZ80" i="9" s="1"/>
  <c r="AR79" i="9"/>
  <c r="BB79" i="9" s="1"/>
  <c r="AR78" i="9"/>
  <c r="AT78" i="9" s="1"/>
  <c r="AR77" i="9"/>
  <c r="BD77" i="9" s="1"/>
  <c r="AR76" i="9"/>
  <c r="AX76" i="9" s="1"/>
  <c r="AR75" i="9"/>
  <c r="BD75" i="9" s="1"/>
  <c r="AR74" i="9"/>
  <c r="BD74" i="9" s="1"/>
  <c r="AR73" i="9"/>
  <c r="BD73" i="9" s="1"/>
  <c r="AR72" i="9"/>
  <c r="AR71" i="9"/>
  <c r="AV71" i="9" s="1"/>
  <c r="AR70" i="9"/>
  <c r="BB70" i="9" s="1"/>
  <c r="AR69" i="9"/>
  <c r="BD69" i="9" s="1"/>
  <c r="AR68" i="9"/>
  <c r="AT68" i="9" s="1"/>
  <c r="AR67" i="9"/>
  <c r="AZ67" i="9" s="1"/>
  <c r="AR66" i="9"/>
  <c r="AZ66" i="9" s="1"/>
  <c r="AR65" i="9"/>
  <c r="BD65" i="9" s="1"/>
  <c r="AR64" i="9"/>
  <c r="BD64" i="9" s="1"/>
  <c r="AR63" i="9"/>
  <c r="BA63" i="9" s="1"/>
  <c r="AR62" i="9"/>
  <c r="AU62" i="9" s="1"/>
  <c r="AR61" i="9"/>
  <c r="BC61" i="9" s="1"/>
  <c r="AR60" i="9"/>
  <c r="BA60" i="9" s="1"/>
  <c r="AR59" i="9"/>
  <c r="AY59" i="9" s="1"/>
  <c r="AS58" i="9"/>
  <c r="AR58" i="9"/>
  <c r="AY58" i="9" s="1"/>
  <c r="BD57" i="9"/>
  <c r="BC57" i="9"/>
  <c r="BB57" i="9"/>
  <c r="BA57" i="9"/>
  <c r="AZ57" i="9"/>
  <c r="AY57" i="9"/>
  <c r="AX57" i="9"/>
  <c r="AW57" i="9"/>
  <c r="AU57" i="9"/>
  <c r="AT57" i="9"/>
  <c r="AS57" i="9"/>
  <c r="AR57" i="9"/>
  <c r="AV57" i="9" s="1"/>
  <c r="BD56" i="9"/>
  <c r="BC56" i="9"/>
  <c r="BB56" i="9"/>
  <c r="BA56" i="9"/>
  <c r="AZ56" i="9"/>
  <c r="AY56" i="9"/>
  <c r="AX56" i="9"/>
  <c r="AV56" i="9"/>
  <c r="AU56" i="9"/>
  <c r="AT56" i="9"/>
  <c r="AS56" i="9"/>
  <c r="AR56" i="9"/>
  <c r="AW56" i="9" s="1"/>
  <c r="BD55" i="9"/>
  <c r="BC55" i="9"/>
  <c r="BB55" i="9"/>
  <c r="BA55" i="9"/>
  <c r="AZ55" i="9"/>
  <c r="AY55" i="9"/>
  <c r="AX55" i="9"/>
  <c r="AV55" i="9"/>
  <c r="AU55" i="9"/>
  <c r="AT55" i="9"/>
  <c r="AS55" i="9"/>
  <c r="AR55" i="9"/>
  <c r="AW55" i="9" s="1"/>
  <c r="BD54" i="9"/>
  <c r="BC54" i="9"/>
  <c r="BB54" i="9"/>
  <c r="BA54" i="9"/>
  <c r="AZ54" i="9"/>
  <c r="AY54" i="9"/>
  <c r="AX54" i="9"/>
  <c r="AW54" i="9"/>
  <c r="AV54" i="9"/>
  <c r="AT54" i="9"/>
  <c r="AS54" i="9"/>
  <c r="AR54" i="9"/>
  <c r="AU54" i="9" s="1"/>
  <c r="BD53" i="9"/>
  <c r="BC53" i="9"/>
  <c r="BB53" i="9"/>
  <c r="BA53" i="9"/>
  <c r="AY53" i="9"/>
  <c r="AX53" i="9"/>
  <c r="AW53" i="9"/>
  <c r="AV53" i="9"/>
  <c r="AU53" i="9"/>
  <c r="AT53" i="9"/>
  <c r="AS53" i="9"/>
  <c r="AR53" i="9"/>
  <c r="AZ53" i="9" s="1"/>
  <c r="BD52" i="9"/>
  <c r="BC52" i="9"/>
  <c r="BA52" i="9"/>
  <c r="AZ52" i="9"/>
  <c r="AY52" i="9"/>
  <c r="AX52" i="9"/>
  <c r="AW52" i="9"/>
  <c r="AV52" i="9"/>
  <c r="AU52" i="9"/>
  <c r="AT52" i="9"/>
  <c r="AS52" i="9"/>
  <c r="AR52" i="9"/>
  <c r="BB52" i="9" s="1"/>
  <c r="BB51" i="9"/>
  <c r="BA51" i="9"/>
  <c r="AZ51" i="9"/>
  <c r="AY51" i="9"/>
  <c r="AX51" i="9"/>
  <c r="AW51" i="9"/>
  <c r="AV51" i="9"/>
  <c r="AU51" i="9"/>
  <c r="AT51" i="9"/>
  <c r="AS51" i="9"/>
  <c r="AR51" i="9"/>
  <c r="BD51" i="9" s="1"/>
  <c r="BD50" i="9"/>
  <c r="BC50" i="9"/>
  <c r="BA50" i="9"/>
  <c r="AZ50" i="9"/>
  <c r="AY50" i="9"/>
  <c r="AX50" i="9"/>
  <c r="AW50" i="9"/>
  <c r="AV50" i="9"/>
  <c r="AU50" i="9"/>
  <c r="AT50" i="9"/>
  <c r="AS50" i="9"/>
  <c r="AR50" i="9"/>
  <c r="BB50" i="9" s="1"/>
  <c r="BD49" i="9"/>
  <c r="BC49" i="9"/>
  <c r="BB49" i="9"/>
  <c r="BA49" i="9"/>
  <c r="AZ49" i="9"/>
  <c r="AY49" i="9"/>
  <c r="AX49" i="9"/>
  <c r="AW49" i="9"/>
  <c r="AV49" i="9"/>
  <c r="AT49" i="9"/>
  <c r="AS49" i="9"/>
  <c r="AR49" i="9"/>
  <c r="AU49" i="9" s="1"/>
  <c r="BD48" i="9"/>
  <c r="AS48" i="9"/>
  <c r="AR48" i="9"/>
  <c r="AZ48" i="9" s="1"/>
  <c r="AU47" i="9"/>
  <c r="AT47" i="9"/>
  <c r="AS47" i="9"/>
  <c r="AR47" i="9"/>
  <c r="AZ47" i="9" s="1"/>
  <c r="BD46" i="9"/>
  <c r="BC46" i="9"/>
  <c r="BB46" i="9"/>
  <c r="BA46" i="9"/>
  <c r="AZ46" i="9"/>
  <c r="AY46" i="9"/>
  <c r="AX46" i="9"/>
  <c r="AW46" i="9"/>
  <c r="AV46" i="9"/>
  <c r="AU46" i="9"/>
  <c r="AS46" i="9"/>
  <c r="AR46" i="9"/>
  <c r="AT46" i="9" s="1"/>
  <c r="BD45" i="9"/>
  <c r="BC45" i="9"/>
  <c r="BB45" i="9"/>
  <c r="BA45" i="9"/>
  <c r="AZ45" i="9"/>
  <c r="AY45" i="9"/>
  <c r="AX45" i="9"/>
  <c r="AR45" i="9"/>
  <c r="AW45" i="9" s="1"/>
  <c r="BD44" i="9"/>
  <c r="BC44" i="9"/>
  <c r="BB44" i="9"/>
  <c r="BA44" i="9"/>
  <c r="AZ44" i="9"/>
  <c r="AY44" i="9"/>
  <c r="AX44" i="9"/>
  <c r="AW44" i="9"/>
  <c r="AR44" i="9"/>
  <c r="AU44" i="9" s="1"/>
  <c r="BD43" i="9"/>
  <c r="BC43" i="9"/>
  <c r="BB43" i="9"/>
  <c r="BA43" i="9"/>
  <c r="AZ43" i="9"/>
  <c r="AY43" i="9"/>
  <c r="AX43" i="9"/>
  <c r="AW43" i="9"/>
  <c r="AV43" i="9"/>
  <c r="AU43" i="9"/>
  <c r="AS43" i="9"/>
  <c r="AR43" i="9"/>
  <c r="AT43" i="9" s="1"/>
  <c r="BD42" i="9"/>
  <c r="BC42" i="9"/>
  <c r="BB42" i="9"/>
  <c r="BA42" i="9"/>
  <c r="AZ42" i="9"/>
  <c r="AY42" i="9"/>
  <c r="AX42" i="9"/>
  <c r="AW42" i="9"/>
  <c r="AV42" i="9"/>
  <c r="AU42" i="9"/>
  <c r="AS42" i="9"/>
  <c r="AR42" i="9"/>
  <c r="AT42" i="9" s="1"/>
  <c r="BD41" i="9"/>
  <c r="BC41" i="9"/>
  <c r="BB41" i="9"/>
  <c r="BA41" i="9"/>
  <c r="AZ41" i="9"/>
  <c r="AY41" i="9"/>
  <c r="AX41" i="9"/>
  <c r="AW41" i="9"/>
  <c r="AV41" i="9"/>
  <c r="AT41" i="9"/>
  <c r="AS41" i="9"/>
  <c r="AR41" i="9"/>
  <c r="AU41" i="9" s="1"/>
  <c r="AR40" i="9"/>
  <c r="BA40" i="9" s="1"/>
  <c r="AR39" i="9"/>
  <c r="AY39" i="9" s="1"/>
  <c r="AW38" i="9"/>
  <c r="AV38" i="9"/>
  <c r="AU38" i="9"/>
  <c r="AT38" i="9"/>
  <c r="AS38" i="9"/>
  <c r="AR38" i="9"/>
  <c r="BC38" i="9" s="1"/>
  <c r="BD37" i="9"/>
  <c r="BC37" i="9"/>
  <c r="BB37" i="9"/>
  <c r="BA37" i="9"/>
  <c r="AZ37" i="9"/>
  <c r="AY37" i="9"/>
  <c r="AX37" i="9"/>
  <c r="AW37" i="9"/>
  <c r="AR37" i="9"/>
  <c r="AU37" i="9" s="1"/>
  <c r="BD36" i="9"/>
  <c r="BC36" i="9"/>
  <c r="BB36" i="9"/>
  <c r="BA36" i="9"/>
  <c r="AZ36" i="9"/>
  <c r="AY36" i="9"/>
  <c r="AX36" i="9"/>
  <c r="AW36" i="9"/>
  <c r="AV36" i="9"/>
  <c r="AU36" i="9"/>
  <c r="AS36" i="9"/>
  <c r="AR36" i="9"/>
  <c r="AT36" i="9" s="1"/>
  <c r="BD35" i="9"/>
  <c r="BB35" i="9"/>
  <c r="BA35" i="9"/>
  <c r="AZ35" i="9"/>
  <c r="AX35" i="9"/>
  <c r="AW35" i="9"/>
  <c r="AU35" i="9"/>
  <c r="AT35" i="9"/>
  <c r="AS35" i="9"/>
  <c r="AR35" i="9"/>
  <c r="BD34" i="9"/>
  <c r="BC34" i="9"/>
  <c r="BB34" i="9"/>
  <c r="BA34" i="9"/>
  <c r="AZ34" i="9"/>
  <c r="AY34" i="9"/>
  <c r="AX34" i="9"/>
  <c r="AW34" i="9"/>
  <c r="AV34" i="9"/>
  <c r="AT34" i="9"/>
  <c r="AS34" i="9"/>
  <c r="AR34" i="9"/>
  <c r="AU34" i="9" s="1"/>
  <c r="BD33" i="9"/>
  <c r="BC33" i="9"/>
  <c r="BA33" i="9"/>
  <c r="AZ33" i="9"/>
  <c r="AY33" i="9"/>
  <c r="AX33" i="9"/>
  <c r="AW33" i="9"/>
  <c r="AV33" i="9"/>
  <c r="AU33" i="9"/>
  <c r="AT33" i="9"/>
  <c r="AS33" i="9"/>
  <c r="AR33" i="9"/>
  <c r="BB33" i="9" s="1"/>
  <c r="BD32" i="9"/>
  <c r="BC32" i="9"/>
  <c r="BB32" i="9"/>
  <c r="BA32" i="9"/>
  <c r="AZ32" i="9"/>
  <c r="AY32" i="9"/>
  <c r="AX32" i="9"/>
  <c r="AW32" i="9"/>
  <c r="AV32" i="9"/>
  <c r="AU32" i="9"/>
  <c r="AT32" i="9"/>
  <c r="AR32" i="9"/>
  <c r="AS32" i="9" s="1"/>
  <c r="AU31" i="9"/>
  <c r="AT31" i="9"/>
  <c r="AS31" i="9"/>
  <c r="AR31" i="9"/>
  <c r="BC31" i="9" s="1"/>
  <c r="AY30" i="9"/>
  <c r="AX30" i="9"/>
  <c r="AW30" i="9"/>
  <c r="AV30" i="9"/>
  <c r="AU30" i="9"/>
  <c r="AT30" i="9"/>
  <c r="AS30" i="9"/>
  <c r="AR30" i="9"/>
  <c r="BA30" i="9" s="1"/>
  <c r="BD29" i="9"/>
  <c r="BC29" i="9"/>
  <c r="BB29" i="9"/>
  <c r="BA29" i="9"/>
  <c r="AZ29" i="9"/>
  <c r="AY29" i="9"/>
  <c r="AW29" i="9"/>
  <c r="AV29" i="9"/>
  <c r="AU29" i="9"/>
  <c r="AT29" i="9"/>
  <c r="AS29" i="9"/>
  <c r="AR29" i="9"/>
  <c r="AX29" i="9" s="1"/>
  <c r="BD28" i="9"/>
  <c r="BC28" i="9"/>
  <c r="BB28" i="9"/>
  <c r="BA28" i="9"/>
  <c r="AZ28" i="9"/>
  <c r="AY28" i="9"/>
  <c r="AW28" i="9"/>
  <c r="AV28" i="9"/>
  <c r="AU28" i="9"/>
  <c r="AT28" i="9"/>
  <c r="AS28" i="9"/>
  <c r="AR28" i="9"/>
  <c r="AX28" i="9" s="1"/>
  <c r="AR27" i="9"/>
  <c r="AV27" i="9" s="1"/>
  <c r="BD26" i="9"/>
  <c r="BC26" i="9"/>
  <c r="BB26" i="9"/>
  <c r="BA26" i="9"/>
  <c r="AZ26" i="9"/>
  <c r="AY26" i="9"/>
  <c r="AX26" i="9"/>
  <c r="AW26" i="9"/>
  <c r="AV26" i="9"/>
  <c r="AU26" i="9"/>
  <c r="AS26" i="9"/>
  <c r="AR26" i="9"/>
  <c r="AT26" i="9" s="1"/>
  <c r="AR25" i="9"/>
  <c r="BD25" i="9" s="1"/>
  <c r="BD24" i="9"/>
  <c r="BC24" i="9"/>
  <c r="BB24" i="9"/>
  <c r="BA24" i="9"/>
  <c r="AZ24" i="9"/>
  <c r="AY24" i="9"/>
  <c r="AW24" i="9"/>
  <c r="AV24" i="9"/>
  <c r="AU24" i="9"/>
  <c r="AT24" i="9"/>
  <c r="AS24" i="9"/>
  <c r="AR24" i="9"/>
  <c r="AX24" i="9" s="1"/>
  <c r="BD23" i="9"/>
  <c r="BC23" i="9"/>
  <c r="BB23" i="9"/>
  <c r="BA23" i="9"/>
  <c r="AZ23" i="9"/>
  <c r="AY23" i="9"/>
  <c r="AX23" i="9"/>
  <c r="AW23" i="9"/>
  <c r="AU23" i="9"/>
  <c r="AT23" i="9"/>
  <c r="AS23" i="9"/>
  <c r="AR23" i="9"/>
  <c r="AV23" i="9" s="1"/>
  <c r="BD22" i="9"/>
  <c r="BC22" i="9"/>
  <c r="BB22" i="9"/>
  <c r="BA22" i="9"/>
  <c r="AZ22" i="9"/>
  <c r="AY22" i="9"/>
  <c r="AX22" i="9"/>
  <c r="AV22" i="9"/>
  <c r="AU22" i="9"/>
  <c r="AT22" i="9"/>
  <c r="AS22" i="9"/>
  <c r="AR22" i="9"/>
  <c r="AW22" i="9" s="1"/>
  <c r="BD21" i="9"/>
  <c r="BC21" i="9"/>
  <c r="BB21" i="9"/>
  <c r="BA21" i="9"/>
  <c r="AZ21" i="9"/>
  <c r="AY21" i="9"/>
  <c r="AX21" i="9"/>
  <c r="AW21" i="9"/>
  <c r="AU21" i="9"/>
  <c r="AT21" i="9"/>
  <c r="AS21" i="9"/>
  <c r="AR21" i="9"/>
  <c r="AV21" i="9" s="1"/>
  <c r="BD20" i="9"/>
  <c r="BC20" i="9"/>
  <c r="BA20" i="9"/>
  <c r="AZ20" i="9"/>
  <c r="AY20" i="9"/>
  <c r="AX20" i="9"/>
  <c r="AW20" i="9"/>
  <c r="AU20" i="9"/>
  <c r="AT20" i="9"/>
  <c r="AS20" i="9"/>
  <c r="AR20" i="9"/>
  <c r="BB20" i="9" s="1"/>
  <c r="BD19" i="9"/>
  <c r="BB19" i="9"/>
  <c r="BA19" i="9"/>
  <c r="AZ19" i="9"/>
  <c r="AY19" i="9"/>
  <c r="AX19" i="9"/>
  <c r="AV19" i="9"/>
  <c r="AU19" i="9"/>
  <c r="AT19" i="9"/>
  <c r="AS19" i="9"/>
  <c r="AR19" i="9"/>
  <c r="AW19" i="9" s="1"/>
  <c r="BD18" i="9"/>
  <c r="BC18" i="9"/>
  <c r="BB18" i="9"/>
  <c r="BA18" i="9"/>
  <c r="AZ18" i="9"/>
  <c r="AY18" i="9"/>
  <c r="AW18" i="9"/>
  <c r="AV18" i="9"/>
  <c r="AU18" i="9"/>
  <c r="AT18" i="9"/>
  <c r="AS18" i="9"/>
  <c r="AR18" i="9"/>
  <c r="AX18" i="9" s="1"/>
  <c r="BD17" i="9"/>
  <c r="BC17" i="9"/>
  <c r="BB17" i="9"/>
  <c r="BA17" i="9"/>
  <c r="AZ17" i="9"/>
  <c r="AY17" i="9"/>
  <c r="AW17" i="9"/>
  <c r="AV17" i="9"/>
  <c r="AU17" i="9"/>
  <c r="AT17" i="9"/>
  <c r="AS17" i="9"/>
  <c r="AR17" i="9"/>
  <c r="AX17" i="9" s="1"/>
  <c r="BD16" i="9"/>
  <c r="BC16" i="9"/>
  <c r="BB16" i="9"/>
  <c r="BA16" i="9"/>
  <c r="AZ16" i="9"/>
  <c r="AY16" i="9"/>
  <c r="AW16" i="9"/>
  <c r="AV16" i="9"/>
  <c r="AU16" i="9"/>
  <c r="AT16" i="9"/>
  <c r="AS16" i="9"/>
  <c r="AR16" i="9"/>
  <c r="AX16" i="9" s="1"/>
  <c r="BD15" i="9"/>
  <c r="BC15" i="9"/>
  <c r="BB15" i="9"/>
  <c r="BA15" i="9"/>
  <c r="AZ15" i="9"/>
  <c r="AY15" i="9"/>
  <c r="AW15" i="9"/>
  <c r="AV15" i="9"/>
  <c r="AU15" i="9"/>
  <c r="AT15" i="9"/>
  <c r="AS15" i="9"/>
  <c r="AR15" i="9"/>
  <c r="AX15" i="9" s="1"/>
  <c r="BD14" i="9"/>
  <c r="BC14" i="9"/>
  <c r="BB14" i="9"/>
  <c r="BA14" i="9"/>
  <c r="AZ14" i="9"/>
  <c r="AY14" i="9"/>
  <c r="AX14" i="9"/>
  <c r="AW14" i="9"/>
  <c r="AU14" i="9"/>
  <c r="AT14" i="9"/>
  <c r="AS14" i="9"/>
  <c r="AR14" i="9"/>
  <c r="AV14" i="9" s="1"/>
  <c r="BD13" i="9"/>
  <c r="BB13" i="9"/>
  <c r="BA13" i="9"/>
  <c r="AZ13" i="9"/>
  <c r="AY13" i="9"/>
  <c r="AW13" i="9"/>
  <c r="AV13" i="9"/>
  <c r="AU13" i="9"/>
  <c r="AT13" i="9"/>
  <c r="AS13" i="9"/>
  <c r="AR13" i="9"/>
  <c r="BC13" i="9" s="1"/>
  <c r="BD12" i="9"/>
  <c r="BC12" i="9"/>
  <c r="BB12" i="9"/>
  <c r="BA12" i="9"/>
  <c r="AZ12" i="9"/>
  <c r="AY12" i="9"/>
  <c r="AX12" i="9"/>
  <c r="AW12" i="9"/>
  <c r="AV12" i="9"/>
  <c r="AU12" i="9"/>
  <c r="AS12" i="9"/>
  <c r="AR12" i="9"/>
  <c r="AT12" i="9" s="1"/>
  <c r="AR11" i="9"/>
  <c r="BC11" i="9" s="1"/>
  <c r="AR10" i="9"/>
  <c r="BB10" i="9" s="1"/>
  <c r="AR9" i="9"/>
  <c r="BA9" i="9" s="1"/>
  <c r="AR8" i="9"/>
  <c r="BD8" i="9" s="1"/>
  <c r="AR7" i="9"/>
  <c r="BC7" i="9" s="1"/>
  <c r="AR6" i="9"/>
  <c r="BB6" i="9" s="1"/>
  <c r="AR5" i="9"/>
  <c r="BA5" i="9" s="1"/>
  <c r="AR4" i="9"/>
  <c r="BD4" i="9" s="1"/>
  <c r="AU255" i="9" l="1"/>
  <c r="BC5" i="9"/>
  <c r="AT279" i="9"/>
  <c r="AS61" i="9"/>
  <c r="BE212" i="9"/>
  <c r="BF212" i="9" s="1"/>
  <c r="BE213" i="9"/>
  <c r="BF213" i="9" s="1"/>
  <c r="BA265" i="9"/>
  <c r="AV283" i="9"/>
  <c r="AX290" i="9"/>
  <c r="AU25" i="9"/>
  <c r="AT256" i="9"/>
  <c r="AU280" i="9"/>
  <c r="AX25" i="9"/>
  <c r="BA259" i="9"/>
  <c r="AX275" i="9"/>
  <c r="AT281" i="9"/>
  <c r="BB295" i="9"/>
  <c r="AX302" i="9"/>
  <c r="BE124" i="9"/>
  <c r="BF124" i="9" s="1"/>
  <c r="AS39" i="9"/>
  <c r="AZ40" i="9"/>
  <c r="AT60" i="9"/>
  <c r="BC73" i="9"/>
  <c r="AX92" i="9"/>
  <c r="AX176" i="9"/>
  <c r="AU245" i="9"/>
  <c r="AV40" i="9"/>
  <c r="AU45" i="9"/>
  <c r="AU73" i="9"/>
  <c r="BE121" i="9"/>
  <c r="BF121" i="9" s="1"/>
  <c r="AX126" i="9"/>
  <c r="BE126" i="9" s="1"/>
  <c r="BF126" i="9" s="1"/>
  <c r="BE214" i="9"/>
  <c r="BF214" i="9" s="1"/>
  <c r="BC6" i="9"/>
  <c r="AU178" i="9"/>
  <c r="BC10" i="9"/>
  <c r="AX13" i="9"/>
  <c r="BD39" i="9"/>
  <c r="BC51" i="9"/>
  <c r="BE51" i="9" s="1"/>
  <c r="BF51" i="9" s="1"/>
  <c r="AT58" i="9"/>
  <c r="BB132" i="9"/>
  <c r="AU264" i="9"/>
  <c r="AU296" i="9"/>
  <c r="AY8" i="9"/>
  <c r="AY38" i="9"/>
  <c r="AU39" i="9"/>
  <c r="AU58" i="9"/>
  <c r="AV60" i="9"/>
  <c r="AW61" i="9"/>
  <c r="AV63" i="9"/>
  <c r="AS65" i="9"/>
  <c r="BA65" i="9"/>
  <c r="AV76" i="9"/>
  <c r="BA79" i="9"/>
  <c r="BB116" i="9"/>
  <c r="AX179" i="9"/>
  <c r="AT251" i="9"/>
  <c r="BB255" i="9"/>
  <c r="AU256" i="9"/>
  <c r="AV264" i="9"/>
  <c r="BA268" i="9"/>
  <c r="AW278" i="9"/>
  <c r="BC279" i="9"/>
  <c r="AT283" i="9"/>
  <c r="AW296" i="9"/>
  <c r="AY65" i="9"/>
  <c r="AV39" i="9"/>
  <c r="AZ60" i="9"/>
  <c r="AX61" i="9"/>
  <c r="AT65" i="9"/>
  <c r="BC65" i="9"/>
  <c r="AU251" i="9"/>
  <c r="BB256" i="9"/>
  <c r="AY257" i="9"/>
  <c r="AZ267" i="9"/>
  <c r="AU286" i="9"/>
  <c r="AU292" i="9"/>
  <c r="AT293" i="9"/>
  <c r="AW294" i="9"/>
  <c r="AT298" i="9"/>
  <c r="BA39" i="9"/>
  <c r="AU65" i="9"/>
  <c r="AW184" i="9"/>
  <c r="AY251" i="9"/>
  <c r="BC256" i="9"/>
  <c r="AT259" i="9"/>
  <c r="BD283" i="9"/>
  <c r="AV291" i="9"/>
  <c r="BA292" i="9"/>
  <c r="BD293" i="9"/>
  <c r="AX298" i="9"/>
  <c r="AW181" i="9"/>
  <c r="BE200" i="9"/>
  <c r="BF200" i="9" s="1"/>
  <c r="BE201" i="9"/>
  <c r="BF201" i="9" s="1"/>
  <c r="BE202" i="9"/>
  <c r="BF202" i="9" s="1"/>
  <c r="BA184" i="9"/>
  <c r="BA270" i="9"/>
  <c r="BA274" i="9"/>
  <c r="BA280" i="9"/>
  <c r="BC288" i="9"/>
  <c r="AY290" i="9"/>
  <c r="BD295" i="9"/>
  <c r="BD47" i="9"/>
  <c r="BD67" i="9"/>
  <c r="BC284" i="9"/>
  <c r="AS59" i="9"/>
  <c r="BA59" i="9"/>
  <c r="AV62" i="9"/>
  <c r="AU67" i="9"/>
  <c r="AX73" i="9"/>
  <c r="AZ76" i="9"/>
  <c r="AS77" i="9"/>
  <c r="AY77" i="9"/>
  <c r="BC79" i="9"/>
  <c r="BE93" i="9"/>
  <c r="BF93" i="9" s="1"/>
  <c r="AX106" i="9"/>
  <c r="BE49" i="9"/>
  <c r="BF49" i="9" s="1"/>
  <c r="AZ58" i="9"/>
  <c r="AU59" i="9"/>
  <c r="BD59" i="9"/>
  <c r="AZ62" i="9"/>
  <c r="AV67" i="9"/>
  <c r="AV68" i="9"/>
  <c r="AT69" i="9"/>
  <c r="BA69" i="9"/>
  <c r="AS73" i="9"/>
  <c r="AY73" i="9"/>
  <c r="AV74" i="9"/>
  <c r="AS76" i="9"/>
  <c r="BA76" i="9"/>
  <c r="AT77" i="9"/>
  <c r="BA77" i="9"/>
  <c r="AS79" i="9"/>
  <c r="AX81" i="9"/>
  <c r="AT106" i="9"/>
  <c r="AW133" i="9"/>
  <c r="BE143" i="9"/>
  <c r="BF143" i="9" s="1"/>
  <c r="BE146" i="9"/>
  <c r="BF146" i="9" s="1"/>
  <c r="BE147" i="9"/>
  <c r="BF147" i="9" s="1"/>
  <c r="AW180" i="9"/>
  <c r="AX181" i="9"/>
  <c r="BE237" i="9"/>
  <c r="BF237" i="9" s="1"/>
  <c r="AS184" i="9"/>
  <c r="BB184" i="9"/>
  <c r="AY256" i="9"/>
  <c r="AU259" i="9"/>
  <c r="BA264" i="9"/>
  <c r="AT270" i="9"/>
  <c r="AT274" i="9"/>
  <c r="BC278" i="9"/>
  <c r="AU279" i="9"/>
  <c r="BC280" i="9"/>
  <c r="AV281" i="9"/>
  <c r="BB283" i="9"/>
  <c r="AU284" i="9"/>
  <c r="BA286" i="9"/>
  <c r="AV287" i="9"/>
  <c r="AU288" i="9"/>
  <c r="BC290" i="9"/>
  <c r="BC292" i="9"/>
  <c r="AV293" i="9"/>
  <c r="BA296" i="9"/>
  <c r="AY298" i="9"/>
  <c r="AZ59" i="9"/>
  <c r="AX69" i="9"/>
  <c r="AX77" i="9"/>
  <c r="AY270" i="9"/>
  <c r="AY274" i="9"/>
  <c r="BA288" i="9"/>
  <c r="AS69" i="9"/>
  <c r="AY69" i="9"/>
  <c r="AZ70" i="9"/>
  <c r="AS81" i="9"/>
  <c r="BE119" i="9"/>
  <c r="BF119" i="9" s="1"/>
  <c r="BA133" i="9"/>
  <c r="AU6" i="9"/>
  <c r="BA25" i="9"/>
  <c r="BA27" i="9"/>
  <c r="AU5" i="9"/>
  <c r="AY6" i="9"/>
  <c r="AT8" i="9"/>
  <c r="AU10" i="9"/>
  <c r="BE21" i="9"/>
  <c r="BF21" i="9" s="1"/>
  <c r="AS25" i="9"/>
  <c r="BC25" i="9"/>
  <c r="AZ39" i="9"/>
  <c r="AT40" i="9"/>
  <c r="AV48" i="9"/>
  <c r="BC58" i="9"/>
  <c r="AV59" i="9"/>
  <c r="AX65" i="9"/>
  <c r="BA67" i="9"/>
  <c r="AZ68" i="9"/>
  <c r="AU69" i="9"/>
  <c r="BC69" i="9"/>
  <c r="BC71" i="9"/>
  <c r="AT73" i="9"/>
  <c r="BA73" i="9"/>
  <c r="AT76" i="9"/>
  <c r="BD76" i="9"/>
  <c r="AU77" i="9"/>
  <c r="BC77" i="9"/>
  <c r="AU79" i="9"/>
  <c r="BE110" i="9"/>
  <c r="BF110" i="9" s="1"/>
  <c r="BE111" i="9"/>
  <c r="BF111" i="9" s="1"/>
  <c r="BE113" i="9"/>
  <c r="BF113" i="9" s="1"/>
  <c r="BA180" i="9"/>
  <c r="BA181" i="9"/>
  <c r="BE192" i="9"/>
  <c r="BF192" i="9" s="1"/>
  <c r="BE193" i="9"/>
  <c r="BF193" i="9" s="1"/>
  <c r="BE194" i="9"/>
  <c r="BF194" i="9" s="1"/>
  <c r="BE224" i="9"/>
  <c r="BF224" i="9" s="1"/>
  <c r="BE225" i="9"/>
  <c r="BF225" i="9" s="1"/>
  <c r="AT184" i="9"/>
  <c r="BA251" i="9"/>
  <c r="AU257" i="9"/>
  <c r="AY259" i="9"/>
  <c r="AW269" i="9"/>
  <c r="AU270" i="9"/>
  <c r="AU274" i="9"/>
  <c r="BB279" i="9"/>
  <c r="AT280" i="9"/>
  <c r="AW284" i="9"/>
  <c r="BC286" i="9"/>
  <c r="AW288" i="9"/>
  <c r="AT290" i="9"/>
  <c r="BB293" i="9"/>
  <c r="AT295" i="9"/>
  <c r="BC296" i="9"/>
  <c r="BC298" i="9"/>
  <c r="AW4" i="9"/>
  <c r="AV35" i="9"/>
  <c r="BC35" i="9"/>
  <c r="AY35" i="9"/>
  <c r="AW72" i="9"/>
  <c r="AV72" i="9"/>
  <c r="BD134" i="9"/>
  <c r="AZ134" i="9"/>
  <c r="AX135" i="9"/>
  <c r="AY135" i="9"/>
  <c r="BC243" i="9"/>
  <c r="BD243" i="9"/>
  <c r="AZ239" i="9"/>
  <c r="BA239" i="9"/>
  <c r="AW239" i="9"/>
  <c r="AT239" i="9"/>
  <c r="AV187" i="9"/>
  <c r="AT187" i="9"/>
  <c r="AS187" i="9"/>
  <c r="AS4" i="9"/>
  <c r="AX4" i="9"/>
  <c r="BC4" i="9"/>
  <c r="AX5" i="9"/>
  <c r="AU8" i="9"/>
  <c r="BA8" i="9"/>
  <c r="AT9" i="9"/>
  <c r="BB9" i="9"/>
  <c r="AY10" i="9"/>
  <c r="BE12" i="9"/>
  <c r="BF12" i="9" s="1"/>
  <c r="AT25" i="9"/>
  <c r="AY25" i="9"/>
  <c r="AY31" i="9"/>
  <c r="BA38" i="9"/>
  <c r="AX38" i="9"/>
  <c r="BD38" i="9"/>
  <c r="BD61" i="9"/>
  <c r="BA61" i="9"/>
  <c r="AU61" i="9"/>
  <c r="AY61" i="9"/>
  <c r="AT61" i="9"/>
  <c r="BB61" i="9"/>
  <c r="BB72" i="9"/>
  <c r="BE103" i="9"/>
  <c r="BF103" i="9" s="1"/>
  <c r="BB131" i="9"/>
  <c r="BC131" i="9"/>
  <c r="BD182" i="9"/>
  <c r="AZ182" i="9"/>
  <c r="BB253" i="9"/>
  <c r="AU253" i="9"/>
  <c r="BC253" i="9"/>
  <c r="AY253" i="9"/>
  <c r="BA260" i="9"/>
  <c r="BC260" i="9"/>
  <c r="AU260" i="9"/>
  <c r="BB260" i="9"/>
  <c r="AT260" i="9"/>
  <c r="AY260" i="9"/>
  <c r="AX260" i="9"/>
  <c r="BB4" i="9"/>
  <c r="AY9" i="9"/>
  <c r="BE17" i="9"/>
  <c r="BF17" i="9" s="1"/>
  <c r="BD31" i="9"/>
  <c r="AV78" i="9"/>
  <c r="BB78" i="9"/>
  <c r="AU78" i="9"/>
  <c r="AT4" i="9"/>
  <c r="AY4" i="9"/>
  <c r="AW8" i="9"/>
  <c r="AU9" i="9"/>
  <c r="BC9" i="9"/>
  <c r="BE13" i="9"/>
  <c r="BF13" i="9" s="1"/>
  <c r="BC19" i="9"/>
  <c r="BE19" i="9" s="1"/>
  <c r="BF19" i="9" s="1"/>
  <c r="BE28" i="9"/>
  <c r="BF28" i="9" s="1"/>
  <c r="BE29" i="9"/>
  <c r="BF29" i="9" s="1"/>
  <c r="BC30" i="9"/>
  <c r="AZ31" i="9"/>
  <c r="BE32" i="9"/>
  <c r="BF32" i="9" s="1"/>
  <c r="AV37" i="9"/>
  <c r="AT37" i="9"/>
  <c r="BE41" i="9"/>
  <c r="BF41" i="9" s="1"/>
  <c r="BE43" i="9"/>
  <c r="BF43" i="9" s="1"/>
  <c r="AV45" i="9"/>
  <c r="AS45" i="9"/>
  <c r="AT48" i="9"/>
  <c r="BA48" i="9"/>
  <c r="BD72" i="9"/>
  <c r="AW75" i="9"/>
  <c r="AU75" i="9"/>
  <c r="AY78" i="9"/>
  <c r="BC87" i="9"/>
  <c r="AY87" i="9"/>
  <c r="BA87" i="9"/>
  <c r="BE129" i="9"/>
  <c r="BF129" i="9" s="1"/>
  <c r="AV177" i="9"/>
  <c r="AU177" i="9"/>
  <c r="AX239" i="9"/>
  <c r="AZ241" i="9"/>
  <c r="AW241" i="9"/>
  <c r="AT241" i="9"/>
  <c r="BA241" i="9"/>
  <c r="AX241" i="9"/>
  <c r="BA273" i="9"/>
  <c r="AX273" i="9"/>
  <c r="AT273" i="9"/>
  <c r="BD273" i="9"/>
  <c r="AZ273" i="9"/>
  <c r="AW31" i="9"/>
  <c r="AY5" i="9"/>
  <c r="BB8" i="9"/>
  <c r="BE26" i="9"/>
  <c r="BF26" i="9" s="1"/>
  <c r="AU4" i="9"/>
  <c r="BA4" i="9"/>
  <c r="AT5" i="9"/>
  <c r="BB5" i="9"/>
  <c r="AS8" i="9"/>
  <c r="AX8" i="9"/>
  <c r="BC8" i="9"/>
  <c r="AX9" i="9"/>
  <c r="BE16" i="9"/>
  <c r="BF16" i="9" s="1"/>
  <c r="AW25" i="9"/>
  <c r="BB25" i="9"/>
  <c r="BD30" i="9"/>
  <c r="BE33" i="9"/>
  <c r="BF33" i="9" s="1"/>
  <c r="AS37" i="9"/>
  <c r="AT45" i="9"/>
  <c r="BE53" i="9"/>
  <c r="BF53" i="9" s="1"/>
  <c r="BE57" i="9"/>
  <c r="BF57" i="9" s="1"/>
  <c r="AV70" i="9"/>
  <c r="AU70" i="9"/>
  <c r="BC74" i="9"/>
  <c r="AX74" i="9"/>
  <c r="BC75" i="9"/>
  <c r="AZ78" i="9"/>
  <c r="AZ81" i="9"/>
  <c r="BA81" i="9"/>
  <c r="AU81" i="9"/>
  <c r="AY81" i="9"/>
  <c r="AT81" i="9"/>
  <c r="BB81" i="9"/>
  <c r="BE82" i="9"/>
  <c r="BF82" i="9" s="1"/>
  <c r="AW87" i="9"/>
  <c r="BE98" i="9"/>
  <c r="BF98" i="9" s="1"/>
  <c r="BE99" i="9"/>
  <c r="BF99" i="9" s="1"/>
  <c r="BE101" i="9"/>
  <c r="BF101" i="9" s="1"/>
  <c r="BE114" i="9"/>
  <c r="BF114" i="9" s="1"/>
  <c r="BE115" i="9"/>
  <c r="BF115" i="9" s="1"/>
  <c r="BE149" i="9"/>
  <c r="BF149" i="9" s="1"/>
  <c r="AS177" i="9"/>
  <c r="BD179" i="9"/>
  <c r="AW179" i="9"/>
  <c r="AT179" i="9"/>
  <c r="BB179" i="9"/>
  <c r="BB239" i="9"/>
  <c r="BB261" i="9"/>
  <c r="AY261" i="9"/>
  <c r="AU261" i="9"/>
  <c r="BC261" i="9"/>
  <c r="BE204" i="9"/>
  <c r="BF204" i="9" s="1"/>
  <c r="BE205" i="9"/>
  <c r="BF205" i="9" s="1"/>
  <c r="BE206" i="9"/>
  <c r="BF206" i="9" s="1"/>
  <c r="BE238" i="9"/>
  <c r="BF238" i="9" s="1"/>
  <c r="BA252" i="9"/>
  <c r="BC252" i="9"/>
  <c r="BB252" i="9"/>
  <c r="AX252" i="9"/>
  <c r="AU263" i="9"/>
  <c r="BD263" i="9"/>
  <c r="AT263" i="9"/>
  <c r="BD266" i="9"/>
  <c r="AY266" i="9"/>
  <c r="AT266" i="9"/>
  <c r="BC266" i="9"/>
  <c r="AX266" i="9"/>
  <c r="BA266" i="9"/>
  <c r="BB282" i="9"/>
  <c r="AW282" i="9"/>
  <c r="BC282" i="9"/>
  <c r="AU282" i="9"/>
  <c r="AT289" i="9"/>
  <c r="BD289" i="9"/>
  <c r="BD300" i="9"/>
  <c r="AW300" i="9"/>
  <c r="BC300" i="9"/>
  <c r="AU300" i="9"/>
  <c r="BA300" i="9"/>
  <c r="BD303" i="9"/>
  <c r="AZ303" i="9"/>
  <c r="AV303" i="9"/>
  <c r="AY47" i="9"/>
  <c r="AX58" i="9"/>
  <c r="BD58" i="9"/>
  <c r="BB62" i="9"/>
  <c r="AY67" i="9"/>
  <c r="BA68" i="9"/>
  <c r="AW73" i="9"/>
  <c r="BB73" i="9"/>
  <c r="AW77" i="9"/>
  <c r="BB77" i="9"/>
  <c r="AW79" i="9"/>
  <c r="BE89" i="9"/>
  <c r="BF89" i="9" s="1"/>
  <c r="BE95" i="9"/>
  <c r="BF95" i="9" s="1"/>
  <c r="BE104" i="9"/>
  <c r="BF104" i="9" s="1"/>
  <c r="BE107" i="9"/>
  <c r="BF107" i="9" s="1"/>
  <c r="BE125" i="9"/>
  <c r="BF125" i="9" s="1"/>
  <c r="AY133" i="9"/>
  <c r="BE138" i="9"/>
  <c r="BF138" i="9" s="1"/>
  <c r="BE152" i="9"/>
  <c r="BF152" i="9" s="1"/>
  <c r="BE153" i="9"/>
  <c r="BF153" i="9" s="1"/>
  <c r="BE163" i="9"/>
  <c r="BF163" i="9" s="1"/>
  <c r="BE164" i="9"/>
  <c r="BF164" i="9" s="1"/>
  <c r="BE165" i="9"/>
  <c r="BF165" i="9" s="1"/>
  <c r="BE167" i="9"/>
  <c r="BF167" i="9" s="1"/>
  <c r="BB175" i="9"/>
  <c r="AX175" i="9"/>
  <c r="BD176" i="9"/>
  <c r="BA176" i="9"/>
  <c r="AS247" i="9"/>
  <c r="AU247" i="9"/>
  <c r="BE183" i="9"/>
  <c r="BF183" i="9" s="1"/>
  <c r="BD188" i="9"/>
  <c r="BA188" i="9"/>
  <c r="BE196" i="9"/>
  <c r="BF196" i="9" s="1"/>
  <c r="BE197" i="9"/>
  <c r="BF197" i="9" s="1"/>
  <c r="BE198" i="9"/>
  <c r="BF198" i="9" s="1"/>
  <c r="BE216" i="9"/>
  <c r="BF216" i="9" s="1"/>
  <c r="BE217" i="9"/>
  <c r="BF217" i="9" s="1"/>
  <c r="BE218" i="9"/>
  <c r="BF218" i="9" s="1"/>
  <c r="AT186" i="9"/>
  <c r="AU186" i="9"/>
  <c r="AY252" i="9"/>
  <c r="BB266" i="9"/>
  <c r="BA275" i="9"/>
  <c r="BC275" i="9"/>
  <c r="AU275" i="9"/>
  <c r="BB275" i="9"/>
  <c r="AT275" i="9"/>
  <c r="BB276" i="9"/>
  <c r="AY276" i="9"/>
  <c r="AU276" i="9"/>
  <c r="BD294" i="9"/>
  <c r="AY294" i="9"/>
  <c r="AT294" i="9"/>
  <c r="BC294" i="9"/>
  <c r="AX294" i="9"/>
  <c r="BA294" i="9"/>
  <c r="BE55" i="9"/>
  <c r="BF55" i="9" s="1"/>
  <c r="BE56" i="9"/>
  <c r="BF56" i="9" s="1"/>
  <c r="AW65" i="9"/>
  <c r="BB65" i="9"/>
  <c r="AS67" i="9"/>
  <c r="AW69" i="9"/>
  <c r="BB69" i="9"/>
  <c r="AY79" i="9"/>
  <c r="BA83" i="9"/>
  <c r="BE85" i="9"/>
  <c r="BF85" i="9" s="1"/>
  <c r="BE97" i="9"/>
  <c r="BF97" i="9" s="1"/>
  <c r="BE105" i="9"/>
  <c r="BF105" i="9" s="1"/>
  <c r="BB106" i="9"/>
  <c r="BE109" i="9"/>
  <c r="BF109" i="9" s="1"/>
  <c r="BE117" i="9"/>
  <c r="BF117" i="9" s="1"/>
  <c r="BE123" i="9"/>
  <c r="BF123" i="9" s="1"/>
  <c r="BE127" i="9"/>
  <c r="BF127" i="9" s="1"/>
  <c r="BE141" i="9"/>
  <c r="BF141" i="9" s="1"/>
  <c r="BE157" i="9"/>
  <c r="BF157" i="9" s="1"/>
  <c r="BE170" i="9"/>
  <c r="BF170" i="9" s="1"/>
  <c r="BE173" i="9"/>
  <c r="BF173" i="9" s="1"/>
  <c r="AV178" i="9"/>
  <c r="AS178" i="9"/>
  <c r="AZ175" i="9"/>
  <c r="AW176" i="9"/>
  <c r="AT247" i="9"/>
  <c r="AS188" i="9"/>
  <c r="BD189" i="9"/>
  <c r="BA189" i="9"/>
  <c r="BE208" i="9"/>
  <c r="BF208" i="9" s="1"/>
  <c r="BE209" i="9"/>
  <c r="BF209" i="9" s="1"/>
  <c r="BE210" i="9"/>
  <c r="BF210" i="9" s="1"/>
  <c r="BE220" i="9"/>
  <c r="BF220" i="9" s="1"/>
  <c r="BE221" i="9"/>
  <c r="BF221" i="9" s="1"/>
  <c r="BE222" i="9"/>
  <c r="BF222" i="9" s="1"/>
  <c r="BD242" i="9"/>
  <c r="BB242" i="9"/>
  <c r="BD255" i="9"/>
  <c r="AY255" i="9"/>
  <c r="AT255" i="9"/>
  <c r="BC255" i="9"/>
  <c r="AX255" i="9"/>
  <c r="BA255" i="9"/>
  <c r="AZ262" i="9"/>
  <c r="AV262" i="9"/>
  <c r="AY263" i="9"/>
  <c r="AU266" i="9"/>
  <c r="BD278" i="9"/>
  <c r="BA278" i="9"/>
  <c r="AU278" i="9"/>
  <c r="AY278" i="9"/>
  <c r="AT278" i="9"/>
  <c r="BB278" i="9"/>
  <c r="AY282" i="9"/>
  <c r="AV289" i="9"/>
  <c r="AT291" i="9"/>
  <c r="BD291" i="9"/>
  <c r="BB294" i="9"/>
  <c r="AY300" i="9"/>
  <c r="AV301" i="9"/>
  <c r="AT302" i="9"/>
  <c r="AY302" i="9"/>
  <c r="AS304" i="9"/>
  <c r="BE233" i="9"/>
  <c r="BF233" i="9" s="1"/>
  <c r="AW251" i="9"/>
  <c r="BB251" i="9"/>
  <c r="AW259" i="9"/>
  <c r="BB259" i="9"/>
  <c r="AW270" i="9"/>
  <c r="BB270" i="9"/>
  <c r="AW274" i="9"/>
  <c r="BB274" i="9"/>
  <c r="AX279" i="9"/>
  <c r="AW280" i="9"/>
  <c r="BB281" i="9"/>
  <c r="AY284" i="9"/>
  <c r="AW286" i="9"/>
  <c r="AY288" i="9"/>
  <c r="AU290" i="9"/>
  <c r="BA290" i="9"/>
  <c r="AW292" i="9"/>
  <c r="AV295" i="9"/>
  <c r="AY296" i="9"/>
  <c r="AU298" i="9"/>
  <c r="BA298" i="9"/>
  <c r="AU302" i="9"/>
  <c r="BB302" i="9"/>
  <c r="AW304" i="9"/>
  <c r="BE155" i="9"/>
  <c r="BF155" i="9" s="1"/>
  <c r="BE160" i="9"/>
  <c r="BF160" i="9" s="1"/>
  <c r="BE161" i="9"/>
  <c r="BF161" i="9" s="1"/>
  <c r="BB181" i="9"/>
  <c r="BE227" i="9"/>
  <c r="BF227" i="9" s="1"/>
  <c r="BE234" i="9"/>
  <c r="BF234" i="9" s="1"/>
  <c r="BE235" i="9"/>
  <c r="BF235" i="9" s="1"/>
  <c r="AX184" i="9"/>
  <c r="AS251" i="9"/>
  <c r="AX251" i="9"/>
  <c r="BC251" i="9"/>
  <c r="AX256" i="9"/>
  <c r="BC257" i="9"/>
  <c r="AX259" i="9"/>
  <c r="BC259" i="9"/>
  <c r="AX270" i="9"/>
  <c r="BC270" i="9"/>
  <c r="AX274" i="9"/>
  <c r="BC274" i="9"/>
  <c r="AY279" i="9"/>
  <c r="AY280" i="9"/>
  <c r="BA284" i="9"/>
  <c r="AY286" i="9"/>
  <c r="AW290" i="9"/>
  <c r="BB290" i="9"/>
  <c r="AY292" i="9"/>
  <c r="AW298" i="9"/>
  <c r="BB298" i="9"/>
  <c r="AW302" i="9"/>
  <c r="BC302" i="9"/>
  <c r="BA304" i="9"/>
  <c r="BE14" i="9"/>
  <c r="BF14" i="9" s="1"/>
  <c r="BE15" i="9"/>
  <c r="BF15" i="9" s="1"/>
  <c r="BE23" i="9"/>
  <c r="BF23" i="9" s="1"/>
  <c r="BE24" i="9"/>
  <c r="BF24" i="9" s="1"/>
  <c r="BE36" i="9"/>
  <c r="BF36" i="9" s="1"/>
  <c r="BE52" i="9"/>
  <c r="BF52" i="9" s="1"/>
  <c r="AZ7" i="9"/>
  <c r="AZ11" i="9"/>
  <c r="AV20" i="9"/>
  <c r="BE20" i="9" s="1"/>
  <c r="BF20" i="9" s="1"/>
  <c r="BA297" i="9"/>
  <c r="AW297" i="9"/>
  <c r="BC297" i="9"/>
  <c r="AY297" i="9"/>
  <c r="AU297" i="9"/>
  <c r="BD297" i="9"/>
  <c r="AV297" i="9"/>
  <c r="BB297" i="9"/>
  <c r="AT297" i="9"/>
  <c r="AZ297" i="9"/>
  <c r="AX297" i="9"/>
  <c r="AV6" i="9"/>
  <c r="BD6" i="9"/>
  <c r="BA7" i="9"/>
  <c r="AZ10" i="9"/>
  <c r="AS11" i="9"/>
  <c r="BB27" i="9"/>
  <c r="AX27" i="9"/>
  <c r="AT27" i="9"/>
  <c r="AW27" i="9"/>
  <c r="BC27" i="9"/>
  <c r="AS44" i="9"/>
  <c r="BE46" i="9"/>
  <c r="BF46" i="9" s="1"/>
  <c r="BB63" i="9"/>
  <c r="AX63" i="9"/>
  <c r="AT63" i="9"/>
  <c r="AW63" i="9"/>
  <c r="BC63" i="9"/>
  <c r="AS64" i="9"/>
  <c r="AX64" i="9"/>
  <c r="AT66" i="9"/>
  <c r="AY66" i="9"/>
  <c r="BD66" i="9"/>
  <c r="BB71" i="9"/>
  <c r="AX71" i="9"/>
  <c r="BD71" i="9"/>
  <c r="AY71" i="9"/>
  <c r="AT71" i="9"/>
  <c r="AW71" i="9"/>
  <c r="BC80" i="9"/>
  <c r="AY80" i="9"/>
  <c r="AU80" i="9"/>
  <c r="BA80" i="9"/>
  <c r="AW80" i="9"/>
  <c r="AS80" i="9"/>
  <c r="BD80" i="9"/>
  <c r="AV80" i="9"/>
  <c r="BB80" i="9"/>
  <c r="BE102" i="9"/>
  <c r="BF102" i="9" s="1"/>
  <c r="BE108" i="9"/>
  <c r="BF108" i="9" s="1"/>
  <c r="BE112" i="9"/>
  <c r="BF112" i="9" s="1"/>
  <c r="BE144" i="9"/>
  <c r="BF144" i="9" s="1"/>
  <c r="BE226" i="9"/>
  <c r="BF226" i="9" s="1"/>
  <c r="BA271" i="9"/>
  <c r="AW271" i="9"/>
  <c r="AZ271" i="9"/>
  <c r="AU271" i="9"/>
  <c r="BD271" i="9"/>
  <c r="AY271" i="9"/>
  <c r="AT271" i="9"/>
  <c r="BC271" i="9"/>
  <c r="AX271" i="9"/>
  <c r="BB271" i="9"/>
  <c r="AV271" i="9"/>
  <c r="AV7" i="9"/>
  <c r="BD7" i="9"/>
  <c r="AV11" i="9"/>
  <c r="BC64" i="9"/>
  <c r="AY64" i="9"/>
  <c r="AU64" i="9"/>
  <c r="AW64" i="9"/>
  <c r="BB64" i="9"/>
  <c r="AX66" i="9"/>
  <c r="BC66" i="9"/>
  <c r="BE96" i="9"/>
  <c r="BF96" i="9" s="1"/>
  <c r="BD10" i="9"/>
  <c r="AW11" i="9"/>
  <c r="AV5" i="9"/>
  <c r="BD5" i="9"/>
  <c r="AS6" i="9"/>
  <c r="BA6" i="9"/>
  <c r="AT7" i="9"/>
  <c r="AX7" i="9"/>
  <c r="BB7" i="9"/>
  <c r="AV9" i="9"/>
  <c r="BD9" i="9"/>
  <c r="AW10" i="9"/>
  <c r="BE22" i="9"/>
  <c r="BF22" i="9" s="1"/>
  <c r="AS27" i="9"/>
  <c r="AY27" i="9"/>
  <c r="BD27" i="9"/>
  <c r="AZ30" i="9"/>
  <c r="BE34" i="9"/>
  <c r="BF34" i="9" s="1"/>
  <c r="AZ38" i="9"/>
  <c r="BC40" i="9"/>
  <c r="AY40" i="9"/>
  <c r="AU40" i="9"/>
  <c r="AW40" i="9"/>
  <c r="BB40" i="9"/>
  <c r="BE42" i="9"/>
  <c r="BF42" i="9" s="1"/>
  <c r="AT44" i="9"/>
  <c r="BB47" i="9"/>
  <c r="AX47" i="9"/>
  <c r="AV47" i="9"/>
  <c r="BA47" i="9"/>
  <c r="BC48" i="9"/>
  <c r="AY48" i="9"/>
  <c r="AU48" i="9"/>
  <c r="AW48" i="9"/>
  <c r="BB48" i="9"/>
  <c r="BE50" i="9"/>
  <c r="BF50" i="9" s="1"/>
  <c r="BC60" i="9"/>
  <c r="AY60" i="9"/>
  <c r="AU60" i="9"/>
  <c r="AW60" i="9"/>
  <c r="BB60" i="9"/>
  <c r="BA62" i="9"/>
  <c r="AW62" i="9"/>
  <c r="AS62" i="9"/>
  <c r="AX62" i="9"/>
  <c r="BC62" i="9"/>
  <c r="AS63" i="9"/>
  <c r="AY63" i="9"/>
  <c r="BD63" i="9"/>
  <c r="AT64" i="9"/>
  <c r="AZ64" i="9"/>
  <c r="AU66" i="9"/>
  <c r="BC68" i="9"/>
  <c r="AY68" i="9"/>
  <c r="AU68" i="9"/>
  <c r="AW68" i="9"/>
  <c r="BB68" i="9"/>
  <c r="BA70" i="9"/>
  <c r="AW70" i="9"/>
  <c r="AS70" i="9"/>
  <c r="AX70" i="9"/>
  <c r="BC70" i="9"/>
  <c r="AS71" i="9"/>
  <c r="AZ71" i="9"/>
  <c r="BC72" i="9"/>
  <c r="AY72" i="9"/>
  <c r="AU72" i="9"/>
  <c r="AZ72" i="9"/>
  <c r="AT72" i="9"/>
  <c r="AX72" i="9"/>
  <c r="BA74" i="9"/>
  <c r="AW74" i="9"/>
  <c r="AS74" i="9"/>
  <c r="AZ74" i="9"/>
  <c r="AU74" i="9"/>
  <c r="AY74" i="9"/>
  <c r="BB75" i="9"/>
  <c r="AX75" i="9"/>
  <c r="AT75" i="9"/>
  <c r="BA75" i="9"/>
  <c r="AV75" i="9"/>
  <c r="AY75" i="9"/>
  <c r="AT80" i="9"/>
  <c r="BE90" i="9"/>
  <c r="BF90" i="9" s="1"/>
  <c r="BE100" i="9"/>
  <c r="BF100" i="9" s="1"/>
  <c r="BC116" i="9"/>
  <c r="AY116" i="9"/>
  <c r="BA116" i="9"/>
  <c r="AX116" i="9"/>
  <c r="BB134" i="9"/>
  <c r="AX134" i="9"/>
  <c r="AV134" i="9"/>
  <c r="BE136" i="9"/>
  <c r="BF136" i="9" s="1"/>
  <c r="BE139" i="9"/>
  <c r="BF139" i="9" s="1"/>
  <c r="BE145" i="9"/>
  <c r="BF145" i="9" s="1"/>
  <c r="BE154" i="9"/>
  <c r="BF154" i="9" s="1"/>
  <c r="BE162" i="9"/>
  <c r="BF162" i="9" s="1"/>
  <c r="BE168" i="9"/>
  <c r="BF168" i="9" s="1"/>
  <c r="BE171" i="9"/>
  <c r="BF171" i="9" s="1"/>
  <c r="BE190" i="9"/>
  <c r="BF190" i="9" s="1"/>
  <c r="BD11" i="9"/>
  <c r="BA66" i="9"/>
  <c r="AW66" i="9"/>
  <c r="AS66" i="9"/>
  <c r="BC258" i="9"/>
  <c r="AY258" i="9"/>
  <c r="AU258" i="9"/>
  <c r="BB258" i="9"/>
  <c r="AX258" i="9"/>
  <c r="AT258" i="9"/>
  <c r="BA258" i="9"/>
  <c r="AW258" i="9"/>
  <c r="AZ258" i="9"/>
  <c r="AV258" i="9"/>
  <c r="BD258" i="9"/>
  <c r="AZ6" i="9"/>
  <c r="AS7" i="9"/>
  <c r="AW7" i="9"/>
  <c r="AV10" i="9"/>
  <c r="BA11" i="9"/>
  <c r="BE18" i="9"/>
  <c r="BF18" i="9" s="1"/>
  <c r="AZ5" i="9"/>
  <c r="AW6" i="9"/>
  <c r="AZ9" i="9"/>
  <c r="AS10" i="9"/>
  <c r="BA10" i="9"/>
  <c r="AT11" i="9"/>
  <c r="AX11" i="9"/>
  <c r="BB11" i="9"/>
  <c r="AV4" i="9"/>
  <c r="AZ4" i="9"/>
  <c r="AS5" i="9"/>
  <c r="AW5" i="9"/>
  <c r="AT6" i="9"/>
  <c r="AX6" i="9"/>
  <c r="AU7" i="9"/>
  <c r="AY7" i="9"/>
  <c r="AV8" i="9"/>
  <c r="AZ8" i="9"/>
  <c r="AS9" i="9"/>
  <c r="AW9" i="9"/>
  <c r="AT10" i="9"/>
  <c r="AX10" i="9"/>
  <c r="AU11" i="9"/>
  <c r="AY11" i="9"/>
  <c r="AU27" i="9"/>
  <c r="AZ27" i="9"/>
  <c r="BB30" i="9"/>
  <c r="BB31" i="9"/>
  <c r="AX31" i="9"/>
  <c r="AV31" i="9"/>
  <c r="BA31" i="9"/>
  <c r="BB38" i="9"/>
  <c r="BB39" i="9"/>
  <c r="AX39" i="9"/>
  <c r="AT39" i="9"/>
  <c r="AW39" i="9"/>
  <c r="BC39" i="9"/>
  <c r="AS40" i="9"/>
  <c r="AX40" i="9"/>
  <c r="BD40" i="9"/>
  <c r="AV44" i="9"/>
  <c r="AW47" i="9"/>
  <c r="BC47" i="9"/>
  <c r="AX48" i="9"/>
  <c r="BE54" i="9"/>
  <c r="BF54" i="9" s="1"/>
  <c r="BA58" i="9"/>
  <c r="AW58" i="9"/>
  <c r="AV58" i="9"/>
  <c r="BB58" i="9"/>
  <c r="BB59" i="9"/>
  <c r="AX59" i="9"/>
  <c r="AT59" i="9"/>
  <c r="AW59" i="9"/>
  <c r="BC59" i="9"/>
  <c r="AS60" i="9"/>
  <c r="AX60" i="9"/>
  <c r="BD60" i="9"/>
  <c r="AT62" i="9"/>
  <c r="AY62" i="9"/>
  <c r="BD62" i="9"/>
  <c r="AU63" i="9"/>
  <c r="AZ63" i="9"/>
  <c r="AV64" i="9"/>
  <c r="BA64" i="9"/>
  <c r="AV66" i="9"/>
  <c r="BB66" i="9"/>
  <c r="BB67" i="9"/>
  <c r="AX67" i="9"/>
  <c r="AT67" i="9"/>
  <c r="AW67" i="9"/>
  <c r="BC67" i="9"/>
  <c r="AS68" i="9"/>
  <c r="AX68" i="9"/>
  <c r="BD68" i="9"/>
  <c r="AT70" i="9"/>
  <c r="AY70" i="9"/>
  <c r="BD70" i="9"/>
  <c r="AU71" i="9"/>
  <c r="BA71" i="9"/>
  <c r="AS72" i="9"/>
  <c r="BA72" i="9"/>
  <c r="AT74" i="9"/>
  <c r="BB74" i="9"/>
  <c r="AS75" i="9"/>
  <c r="AZ75" i="9"/>
  <c r="AX80" i="9"/>
  <c r="BE91" i="9"/>
  <c r="BF91" i="9" s="1"/>
  <c r="AV92" i="9"/>
  <c r="BE94" i="9"/>
  <c r="BF94" i="9" s="1"/>
  <c r="BB122" i="9"/>
  <c r="BE122" i="9" s="1"/>
  <c r="BF122" i="9" s="1"/>
  <c r="BE137" i="9"/>
  <c r="BF137" i="9" s="1"/>
  <c r="BE140" i="9"/>
  <c r="BF140" i="9" s="1"/>
  <c r="BE151" i="9"/>
  <c r="BF151" i="9" s="1"/>
  <c r="BE159" i="9"/>
  <c r="BF159" i="9" s="1"/>
  <c r="BE169" i="9"/>
  <c r="BF169" i="9" s="1"/>
  <c r="BE172" i="9"/>
  <c r="BF172" i="9" s="1"/>
  <c r="AV25" i="9"/>
  <c r="AZ25" i="9"/>
  <c r="AV61" i="9"/>
  <c r="AZ61" i="9"/>
  <c r="AV65" i="9"/>
  <c r="AZ65" i="9"/>
  <c r="AV69" i="9"/>
  <c r="AZ69" i="9"/>
  <c r="BC76" i="9"/>
  <c r="AY76" i="9"/>
  <c r="AU76" i="9"/>
  <c r="AW76" i="9"/>
  <c r="BB76" i="9"/>
  <c r="BA78" i="9"/>
  <c r="AW78" i="9"/>
  <c r="AS78" i="9"/>
  <c r="BC78" i="9"/>
  <c r="AX78" i="9"/>
  <c r="BD78" i="9"/>
  <c r="BE84" i="9"/>
  <c r="BF84" i="9" s="1"/>
  <c r="BE86" i="9"/>
  <c r="BF86" i="9" s="1"/>
  <c r="BE88" i="9"/>
  <c r="BF88" i="9" s="1"/>
  <c r="AV106" i="9"/>
  <c r="AZ106" i="9"/>
  <c r="BE118" i="9"/>
  <c r="BF118" i="9" s="1"/>
  <c r="BE120" i="9"/>
  <c r="BF120" i="9" s="1"/>
  <c r="BE128" i="9"/>
  <c r="BF128" i="9" s="1"/>
  <c r="BE130" i="9"/>
  <c r="BF130" i="9" s="1"/>
  <c r="BE150" i="9"/>
  <c r="BF150" i="9" s="1"/>
  <c r="BE158" i="9"/>
  <c r="BF158" i="9" s="1"/>
  <c r="BE166" i="9"/>
  <c r="BF166" i="9" s="1"/>
  <c r="BE174" i="9"/>
  <c r="BF174" i="9" s="1"/>
  <c r="BE240" i="9"/>
  <c r="BF240" i="9" s="1"/>
  <c r="AU185" i="9"/>
  <c r="AT185" i="9"/>
  <c r="AS185" i="9"/>
  <c r="AV185" i="9"/>
  <c r="BC132" i="9"/>
  <c r="BA132" i="9"/>
  <c r="BE142" i="9"/>
  <c r="BF142" i="9" s="1"/>
  <c r="BE148" i="9"/>
  <c r="BF148" i="9" s="1"/>
  <c r="BE156" i="9"/>
  <c r="BF156" i="9" s="1"/>
  <c r="BC175" i="9"/>
  <c r="AY175" i="9"/>
  <c r="BA175" i="9"/>
  <c r="AW175" i="9"/>
  <c r="BD175" i="9"/>
  <c r="BC182" i="9"/>
  <c r="AY182" i="9"/>
  <c r="BB182" i="9"/>
  <c r="AX182" i="9"/>
  <c r="BA182" i="9"/>
  <c r="AW182" i="9"/>
  <c r="BE191" i="9"/>
  <c r="BF191" i="9" s="1"/>
  <c r="BE195" i="9"/>
  <c r="BF195" i="9" s="1"/>
  <c r="BE199" i="9"/>
  <c r="BF199" i="9" s="1"/>
  <c r="BE203" i="9"/>
  <c r="BF203" i="9" s="1"/>
  <c r="BE207" i="9"/>
  <c r="BF207" i="9" s="1"/>
  <c r="BE211" i="9"/>
  <c r="BF211" i="9" s="1"/>
  <c r="BE215" i="9"/>
  <c r="BF215" i="9" s="1"/>
  <c r="BE219" i="9"/>
  <c r="BF219" i="9" s="1"/>
  <c r="BE223" i="9"/>
  <c r="BF223" i="9" s="1"/>
  <c r="BE230" i="9"/>
  <c r="BF230" i="9" s="1"/>
  <c r="BE231" i="9"/>
  <c r="BF231" i="9" s="1"/>
  <c r="AY254" i="9"/>
  <c r="AX254" i="9"/>
  <c r="BB272" i="9"/>
  <c r="AX272" i="9"/>
  <c r="AT272" i="9"/>
  <c r="BA272" i="9"/>
  <c r="AV272" i="9"/>
  <c r="AZ272" i="9"/>
  <c r="AU272" i="9"/>
  <c r="BD272" i="9"/>
  <c r="AY272" i="9"/>
  <c r="BC272" i="9"/>
  <c r="AW272" i="9"/>
  <c r="AV79" i="9"/>
  <c r="AZ79" i="9"/>
  <c r="BD79" i="9"/>
  <c r="BD83" i="9"/>
  <c r="AZ131" i="9"/>
  <c r="AT177" i="9"/>
  <c r="AY176" i="9"/>
  <c r="BC176" i="9"/>
  <c r="AX180" i="9"/>
  <c r="BB180" i="9"/>
  <c r="AY181" i="9"/>
  <c r="BC181" i="9"/>
  <c r="AT188" i="9"/>
  <c r="AX188" i="9"/>
  <c r="BB188" i="9"/>
  <c r="AU179" i="9"/>
  <c r="AY179" i="9"/>
  <c r="BC179" i="9"/>
  <c r="AX189" i="9"/>
  <c r="AU239" i="9"/>
  <c r="AY239" i="9"/>
  <c r="BC239" i="9"/>
  <c r="BE229" i="9"/>
  <c r="BF229" i="9" s="1"/>
  <c r="BE232" i="9"/>
  <c r="BF232" i="9" s="1"/>
  <c r="BE236" i="9"/>
  <c r="BF236" i="9" s="1"/>
  <c r="BE248" i="9"/>
  <c r="BF248" i="9" s="1"/>
  <c r="AZ176" i="9"/>
  <c r="AY180" i="9"/>
  <c r="BC180" i="9"/>
  <c r="AZ181" i="9"/>
  <c r="AU188" i="9"/>
  <c r="AY188" i="9"/>
  <c r="BC188" i="9"/>
  <c r="AV179" i="9"/>
  <c r="AZ179" i="9"/>
  <c r="AU189" i="9"/>
  <c r="AV239" i="9"/>
  <c r="AU246" i="9"/>
  <c r="AT246" i="9"/>
  <c r="AS246" i="9"/>
  <c r="BE249" i="9"/>
  <c r="BF249" i="9" s="1"/>
  <c r="BE250" i="9"/>
  <c r="BF250" i="9" s="1"/>
  <c r="BD262" i="9"/>
  <c r="BC262" i="9"/>
  <c r="AY262" i="9"/>
  <c r="AU262" i="9"/>
  <c r="BB262" i="9"/>
  <c r="AX262" i="9"/>
  <c r="AT262" i="9"/>
  <c r="BA262" i="9"/>
  <c r="AW262" i="9"/>
  <c r="BC269" i="9"/>
  <c r="AY269" i="9"/>
  <c r="AU269" i="9"/>
  <c r="BA269" i="9"/>
  <c r="AV269" i="9"/>
  <c r="AZ269" i="9"/>
  <c r="AT269" i="9"/>
  <c r="BD269" i="9"/>
  <c r="AX269" i="9"/>
  <c r="AV73" i="9"/>
  <c r="AZ73" i="9"/>
  <c r="AV77" i="9"/>
  <c r="AZ77" i="9"/>
  <c r="AT79" i="9"/>
  <c r="AX79" i="9"/>
  <c r="AV81" i="9"/>
  <c r="AZ180" i="9"/>
  <c r="AV188" i="9"/>
  <c r="AZ188" i="9"/>
  <c r="BE228" i="9"/>
  <c r="BF228" i="9" s="1"/>
  <c r="BE244" i="9"/>
  <c r="BF244" i="9" s="1"/>
  <c r="AV246" i="9"/>
  <c r="AV186" i="9"/>
  <c r="AV245" i="9"/>
  <c r="AV253" i="9"/>
  <c r="AZ253" i="9"/>
  <c r="BD253" i="9"/>
  <c r="AV257" i="9"/>
  <c r="AZ257" i="9"/>
  <c r="BD257" i="9"/>
  <c r="AV261" i="9"/>
  <c r="AZ261" i="9"/>
  <c r="BD261" i="9"/>
  <c r="BC265" i="9"/>
  <c r="AY265" i="9"/>
  <c r="AU265" i="9"/>
  <c r="AW265" i="9"/>
  <c r="BB265" i="9"/>
  <c r="BA267" i="9"/>
  <c r="AW267" i="9"/>
  <c r="AV267" i="9"/>
  <c r="BB267" i="9"/>
  <c r="BB268" i="9"/>
  <c r="AX268" i="9"/>
  <c r="AT268" i="9"/>
  <c r="AW268" i="9"/>
  <c r="BC268" i="9"/>
  <c r="BC277" i="9"/>
  <c r="AY277" i="9"/>
  <c r="AU277" i="9"/>
  <c r="BB277" i="9"/>
  <c r="AX277" i="9"/>
  <c r="AT277" i="9"/>
  <c r="BA277" i="9"/>
  <c r="AW277" i="9"/>
  <c r="BD277" i="9"/>
  <c r="BA285" i="9"/>
  <c r="AW285" i="9"/>
  <c r="BC285" i="9"/>
  <c r="AY285" i="9"/>
  <c r="AU285" i="9"/>
  <c r="BD285" i="9"/>
  <c r="AV285" i="9"/>
  <c r="BB285" i="9"/>
  <c r="AT285" i="9"/>
  <c r="AZ285" i="9"/>
  <c r="AU241" i="9"/>
  <c r="AY241" i="9"/>
  <c r="AS186" i="9"/>
  <c r="AU187" i="9"/>
  <c r="AS245" i="9"/>
  <c r="AU184" i="9"/>
  <c r="AY184" i="9"/>
  <c r="BC184" i="9"/>
  <c r="AV252" i="9"/>
  <c r="AZ252" i="9"/>
  <c r="AW253" i="9"/>
  <c r="BA253" i="9"/>
  <c r="AV256" i="9"/>
  <c r="AZ256" i="9"/>
  <c r="BD256" i="9"/>
  <c r="AW257" i="9"/>
  <c r="BA257" i="9"/>
  <c r="AV260" i="9"/>
  <c r="AZ260" i="9"/>
  <c r="BD260" i="9"/>
  <c r="AW261" i="9"/>
  <c r="BA261" i="9"/>
  <c r="BA263" i="9"/>
  <c r="AW263" i="9"/>
  <c r="AV263" i="9"/>
  <c r="BB263" i="9"/>
  <c r="BB264" i="9"/>
  <c r="AX264" i="9"/>
  <c r="AT264" i="9"/>
  <c r="AW264" i="9"/>
  <c r="BC264" i="9"/>
  <c r="AX265" i="9"/>
  <c r="BD265" i="9"/>
  <c r="AX267" i="9"/>
  <c r="BC267" i="9"/>
  <c r="AY268" i="9"/>
  <c r="BD268" i="9"/>
  <c r="AV273" i="9"/>
  <c r="BC299" i="9"/>
  <c r="AY299" i="9"/>
  <c r="AU299" i="9"/>
  <c r="BA299" i="9"/>
  <c r="AW299" i="9"/>
  <c r="BD299" i="9"/>
  <c r="AV299" i="9"/>
  <c r="BB299" i="9"/>
  <c r="AT299" i="9"/>
  <c r="AZ299" i="9"/>
  <c r="AV241" i="9"/>
  <c r="AV184" i="9"/>
  <c r="AZ184" i="9"/>
  <c r="AV251" i="9"/>
  <c r="AZ251" i="9"/>
  <c r="AW252" i="9"/>
  <c r="AT253" i="9"/>
  <c r="AX253" i="9"/>
  <c r="AV255" i="9"/>
  <c r="AZ255" i="9"/>
  <c r="AW256" i="9"/>
  <c r="AT257" i="9"/>
  <c r="AX257" i="9"/>
  <c r="AV259" i="9"/>
  <c r="AZ259" i="9"/>
  <c r="AW260" i="9"/>
  <c r="AT261" i="9"/>
  <c r="AX261" i="9"/>
  <c r="AX263" i="9"/>
  <c r="BC263" i="9"/>
  <c r="AY264" i="9"/>
  <c r="BD264" i="9"/>
  <c r="AT265" i="9"/>
  <c r="AZ265" i="9"/>
  <c r="AT267" i="9"/>
  <c r="AY267" i="9"/>
  <c r="BD267" i="9"/>
  <c r="AU268" i="9"/>
  <c r="AZ268" i="9"/>
  <c r="BC273" i="9"/>
  <c r="AY273" i="9"/>
  <c r="AU273" i="9"/>
  <c r="AW273" i="9"/>
  <c r="BB273" i="9"/>
  <c r="AV277" i="9"/>
  <c r="AX285" i="9"/>
  <c r="AV276" i="9"/>
  <c r="AZ276" i="9"/>
  <c r="BD276" i="9"/>
  <c r="BC287" i="9"/>
  <c r="AY287" i="9"/>
  <c r="AU287" i="9"/>
  <c r="BA287" i="9"/>
  <c r="AW287" i="9"/>
  <c r="AX287" i="9"/>
  <c r="BA301" i="9"/>
  <c r="AW301" i="9"/>
  <c r="BC301" i="9"/>
  <c r="AY301" i="9"/>
  <c r="AU301" i="9"/>
  <c r="AX301" i="9"/>
  <c r="AV275" i="9"/>
  <c r="AZ275" i="9"/>
  <c r="BD275" i="9"/>
  <c r="AW276" i="9"/>
  <c r="BA276" i="9"/>
  <c r="AV279" i="9"/>
  <c r="AZ279" i="9"/>
  <c r="BD279" i="9"/>
  <c r="BA281" i="9"/>
  <c r="AW281" i="9"/>
  <c r="BC281" i="9"/>
  <c r="AY281" i="9"/>
  <c r="AU281" i="9"/>
  <c r="AX281" i="9"/>
  <c r="AZ287" i="9"/>
  <c r="BA289" i="9"/>
  <c r="AW289" i="9"/>
  <c r="BC289" i="9"/>
  <c r="AY289" i="9"/>
  <c r="AU289" i="9"/>
  <c r="AX289" i="9"/>
  <c r="BC291" i="9"/>
  <c r="AY291" i="9"/>
  <c r="AU291" i="9"/>
  <c r="BA291" i="9"/>
  <c r="AW291" i="9"/>
  <c r="AX291" i="9"/>
  <c r="AZ301" i="9"/>
  <c r="AV266" i="9"/>
  <c r="AZ266" i="9"/>
  <c r="AV270" i="9"/>
  <c r="AZ270" i="9"/>
  <c r="AV274" i="9"/>
  <c r="AZ274" i="9"/>
  <c r="AW275" i="9"/>
  <c r="AT276" i="9"/>
  <c r="AX276" i="9"/>
  <c r="AV278" i="9"/>
  <c r="AZ278" i="9"/>
  <c r="AW279" i="9"/>
  <c r="AZ281" i="9"/>
  <c r="BC283" i="9"/>
  <c r="AY283" i="9"/>
  <c r="AU283" i="9"/>
  <c r="BA283" i="9"/>
  <c r="AW283" i="9"/>
  <c r="AX283" i="9"/>
  <c r="AT287" i="9"/>
  <c r="BB287" i="9"/>
  <c r="AZ289" i="9"/>
  <c r="AZ291" i="9"/>
  <c r="BA293" i="9"/>
  <c r="AW293" i="9"/>
  <c r="BC293" i="9"/>
  <c r="AY293" i="9"/>
  <c r="AU293" i="9"/>
  <c r="AX293" i="9"/>
  <c r="BC295" i="9"/>
  <c r="AY295" i="9"/>
  <c r="AU295" i="9"/>
  <c r="BA295" i="9"/>
  <c r="AW295" i="9"/>
  <c r="AX295" i="9"/>
  <c r="AT301" i="9"/>
  <c r="BB301" i="9"/>
  <c r="BC303" i="9"/>
  <c r="AY303" i="9"/>
  <c r="AU303" i="9"/>
  <c r="BB303" i="9"/>
  <c r="AX303" i="9"/>
  <c r="AT303" i="9"/>
  <c r="BA303" i="9"/>
  <c r="AW303" i="9"/>
  <c r="AS303" i="9"/>
  <c r="AX280" i="9"/>
  <c r="BB280" i="9"/>
  <c r="AV282" i="9"/>
  <c r="AZ282" i="9"/>
  <c r="BD282" i="9"/>
  <c r="AT284" i="9"/>
  <c r="AX284" i="9"/>
  <c r="BB284" i="9"/>
  <c r="AV286" i="9"/>
  <c r="AZ286" i="9"/>
  <c r="BD286" i="9"/>
  <c r="AT288" i="9"/>
  <c r="AX288" i="9"/>
  <c r="BB288" i="9"/>
  <c r="AV290" i="9"/>
  <c r="AZ290" i="9"/>
  <c r="AT292" i="9"/>
  <c r="AX292" i="9"/>
  <c r="BB292" i="9"/>
  <c r="AV294" i="9"/>
  <c r="AZ294" i="9"/>
  <c r="AT296" i="9"/>
  <c r="AX296" i="9"/>
  <c r="BB296" i="9"/>
  <c r="AV298" i="9"/>
  <c r="AZ298" i="9"/>
  <c r="AT300" i="9"/>
  <c r="AX300" i="9"/>
  <c r="BB300" i="9"/>
  <c r="AV302" i="9"/>
  <c r="AZ302" i="9"/>
  <c r="BD302" i="9"/>
  <c r="AT304" i="9"/>
  <c r="AX304" i="9"/>
  <c r="BB304" i="9"/>
  <c r="AU304" i="9"/>
  <c r="AY304" i="9"/>
  <c r="BC304" i="9"/>
  <c r="AV280" i="9"/>
  <c r="AZ280" i="9"/>
  <c r="AT282" i="9"/>
  <c r="AX282" i="9"/>
  <c r="AV284" i="9"/>
  <c r="AZ284" i="9"/>
  <c r="AT286" i="9"/>
  <c r="AX286" i="9"/>
  <c r="AV288" i="9"/>
  <c r="AZ288" i="9"/>
  <c r="AV292" i="9"/>
  <c r="AZ292" i="9"/>
  <c r="AV296" i="9"/>
  <c r="AZ296" i="9"/>
  <c r="AV300" i="9"/>
  <c r="AZ300" i="9"/>
  <c r="AV304" i="9"/>
  <c r="AZ304" i="9"/>
  <c r="Q42" i="8"/>
  <c r="S42" i="8" s="1"/>
  <c r="BE92" i="9" l="1"/>
  <c r="BF92" i="9" s="1"/>
  <c r="BE38" i="9"/>
  <c r="BF38" i="9" s="1"/>
  <c r="BE133" i="9"/>
  <c r="BF133" i="9" s="1"/>
  <c r="BE83" i="9"/>
  <c r="BF83" i="9" s="1"/>
  <c r="BE135" i="9"/>
  <c r="BF135" i="9" s="1"/>
  <c r="BE243" i="9"/>
  <c r="BF243" i="9" s="1"/>
  <c r="BE35" i="9"/>
  <c r="BF35" i="9" s="1"/>
  <c r="BE270" i="9"/>
  <c r="BF270" i="9" s="1"/>
  <c r="BE282" i="9"/>
  <c r="BF282" i="9" s="1"/>
  <c r="BE298" i="9"/>
  <c r="BF298" i="9" s="1"/>
  <c r="BE177" i="9"/>
  <c r="BF177" i="9" s="1"/>
  <c r="BE116" i="9"/>
  <c r="BF116" i="9" s="1"/>
  <c r="BE131" i="9"/>
  <c r="BF131" i="9" s="1"/>
  <c r="BE45" i="9"/>
  <c r="BF45" i="9" s="1"/>
  <c r="BE269" i="9"/>
  <c r="BF269" i="9" s="1"/>
  <c r="BE258" i="9"/>
  <c r="BF258" i="9" s="1"/>
  <c r="BE271" i="9"/>
  <c r="BF271" i="9" s="1"/>
  <c r="BE295" i="9"/>
  <c r="BF295" i="9" s="1"/>
  <c r="BE260" i="9"/>
  <c r="BF260" i="9" s="1"/>
  <c r="BE285" i="9"/>
  <c r="BF285" i="9" s="1"/>
  <c r="BE30" i="9"/>
  <c r="BF30" i="9" s="1"/>
  <c r="BE184" i="9"/>
  <c r="BF184" i="9" s="1"/>
  <c r="BE290" i="9"/>
  <c r="BF290" i="9" s="1"/>
  <c r="BE261" i="9"/>
  <c r="BF261" i="9" s="1"/>
  <c r="BE255" i="9"/>
  <c r="BF255" i="9" s="1"/>
  <c r="BE299" i="9"/>
  <c r="BF299" i="9" s="1"/>
  <c r="BE87" i="9"/>
  <c r="BF87" i="9" s="1"/>
  <c r="BE252" i="9"/>
  <c r="BF252" i="9" s="1"/>
  <c r="BE187" i="9"/>
  <c r="BF187" i="9" s="1"/>
  <c r="BE277" i="9"/>
  <c r="BF277" i="9" s="1"/>
  <c r="BE181" i="9"/>
  <c r="BF181" i="9" s="1"/>
  <c r="BE31" i="9"/>
  <c r="BF31" i="9" s="1"/>
  <c r="BE9" i="9"/>
  <c r="BF9" i="9" s="1"/>
  <c r="BE5" i="9"/>
  <c r="BF5" i="9" s="1"/>
  <c r="BE134" i="9"/>
  <c r="BF134" i="9" s="1"/>
  <c r="BE297" i="9"/>
  <c r="BF297" i="9" s="1"/>
  <c r="BE242" i="9"/>
  <c r="BF242" i="9" s="1"/>
  <c r="BE79" i="9"/>
  <c r="BF79" i="9" s="1"/>
  <c r="BE73" i="9"/>
  <c r="BF73" i="9" s="1"/>
  <c r="BE262" i="9"/>
  <c r="BF262" i="9" s="1"/>
  <c r="BE272" i="9"/>
  <c r="BF272" i="9" s="1"/>
  <c r="BE106" i="9"/>
  <c r="BF106" i="9" s="1"/>
  <c r="BE69" i="9"/>
  <c r="BF69" i="9" s="1"/>
  <c r="BE61" i="9"/>
  <c r="BF61" i="9" s="1"/>
  <c r="BE67" i="9"/>
  <c r="BF67" i="9" s="1"/>
  <c r="BE178" i="9"/>
  <c r="BF178" i="9" s="1"/>
  <c r="BE247" i="9"/>
  <c r="BF247" i="9" s="1"/>
  <c r="BE291" i="9"/>
  <c r="BF291" i="9" s="1"/>
  <c r="BE278" i="9"/>
  <c r="BF278" i="9" s="1"/>
  <c r="BE281" i="9"/>
  <c r="BF281" i="9" s="1"/>
  <c r="BE273" i="9"/>
  <c r="BF273" i="9" s="1"/>
  <c r="BE263" i="9"/>
  <c r="BF263" i="9" s="1"/>
  <c r="BE189" i="9"/>
  <c r="BF189" i="9" s="1"/>
  <c r="BC305" i="9"/>
  <c r="AU305" i="9"/>
  <c r="BD305" i="9"/>
  <c r="BE280" i="9"/>
  <c r="BF280" i="9" s="1"/>
  <c r="BE293" i="9"/>
  <c r="BF293" i="9" s="1"/>
  <c r="BE274" i="9"/>
  <c r="BF274" i="9" s="1"/>
  <c r="BE266" i="9"/>
  <c r="BF266" i="9" s="1"/>
  <c r="BE289" i="9"/>
  <c r="BF289" i="9" s="1"/>
  <c r="BE275" i="9"/>
  <c r="BF275" i="9" s="1"/>
  <c r="BE253" i="9"/>
  <c r="BF253" i="9" s="1"/>
  <c r="BE81" i="9"/>
  <c r="BF81" i="9" s="1"/>
  <c r="BE77" i="9"/>
  <c r="BF77" i="9" s="1"/>
  <c r="BE176" i="9"/>
  <c r="BF176" i="9" s="1"/>
  <c r="BE185" i="9"/>
  <c r="BF185" i="9" s="1"/>
  <c r="BE65" i="9"/>
  <c r="BF65" i="9" s="1"/>
  <c r="BE25" i="9"/>
  <c r="BF25" i="9" s="1"/>
  <c r="BE59" i="9"/>
  <c r="BF59" i="9" s="1"/>
  <c r="BE58" i="9"/>
  <c r="BF58" i="9" s="1"/>
  <c r="AX305" i="9"/>
  <c r="BE304" i="9"/>
  <c r="BF304" i="9" s="1"/>
  <c r="BE292" i="9"/>
  <c r="BF292" i="9" s="1"/>
  <c r="BE294" i="9"/>
  <c r="BF294" i="9" s="1"/>
  <c r="BE279" i="9"/>
  <c r="BF279" i="9" s="1"/>
  <c r="BE257" i="9"/>
  <c r="BF257" i="9" s="1"/>
  <c r="BE256" i="9"/>
  <c r="BF256" i="9" s="1"/>
  <c r="BE241" i="9"/>
  <c r="BF241" i="9" s="1"/>
  <c r="BE302" i="9"/>
  <c r="BF302" i="9" s="1"/>
  <c r="BE296" i="9"/>
  <c r="BF296" i="9" s="1"/>
  <c r="BE284" i="9"/>
  <c r="BF284" i="9" s="1"/>
  <c r="BE301" i="9"/>
  <c r="BF301" i="9" s="1"/>
  <c r="BE287" i="9"/>
  <c r="BF287" i="9" s="1"/>
  <c r="BE283" i="9"/>
  <c r="BF283" i="9" s="1"/>
  <c r="BE276" i="9"/>
  <c r="BF276" i="9" s="1"/>
  <c r="BE267" i="9"/>
  <c r="BF267" i="9" s="1"/>
  <c r="BE259" i="9"/>
  <c r="BF259" i="9" s="1"/>
  <c r="BE186" i="9"/>
  <c r="BF186" i="9" s="1"/>
  <c r="BE239" i="9"/>
  <c r="BF239" i="9" s="1"/>
  <c r="BE179" i="9"/>
  <c r="BF179" i="9" s="1"/>
  <c r="BE254" i="9"/>
  <c r="BF254" i="9" s="1"/>
  <c r="BE132" i="9"/>
  <c r="BF132" i="9" s="1"/>
  <c r="BE39" i="9"/>
  <c r="BF39" i="9" s="1"/>
  <c r="BE8" i="9"/>
  <c r="BF8" i="9" s="1"/>
  <c r="AT305" i="9"/>
  <c r="BE4" i="9"/>
  <c r="BF4" i="9" s="1"/>
  <c r="BA305" i="9"/>
  <c r="AW305" i="9"/>
  <c r="BE37" i="9"/>
  <c r="BF37" i="9" s="1"/>
  <c r="BE182" i="9"/>
  <c r="BF182" i="9" s="1"/>
  <c r="BE175" i="9"/>
  <c r="BF175" i="9" s="1"/>
  <c r="BE76" i="9"/>
  <c r="BF76" i="9" s="1"/>
  <c r="AY305" i="9"/>
  <c r="BE48" i="9"/>
  <c r="BF48" i="9" s="1"/>
  <c r="BE47" i="9"/>
  <c r="BF47" i="9" s="1"/>
  <c r="BB305" i="9"/>
  <c r="BE286" i="9"/>
  <c r="BF286" i="9" s="1"/>
  <c r="BE265" i="9"/>
  <c r="BF265" i="9" s="1"/>
  <c r="BE251" i="9"/>
  <c r="BF251" i="9" s="1"/>
  <c r="BE264" i="9"/>
  <c r="BF264" i="9" s="1"/>
  <c r="BE245" i="9"/>
  <c r="BF245" i="9" s="1"/>
  <c r="BE268" i="9"/>
  <c r="BF268" i="9" s="1"/>
  <c r="BE188" i="9"/>
  <c r="BF188" i="9" s="1"/>
  <c r="BE180" i="9"/>
  <c r="BF180" i="9" s="1"/>
  <c r="BE40" i="9"/>
  <c r="BF40" i="9" s="1"/>
  <c r="BE10" i="9"/>
  <c r="BF10" i="9" s="1"/>
  <c r="BE7" i="9"/>
  <c r="BF7" i="9" s="1"/>
  <c r="BE27" i="9"/>
  <c r="BF27" i="9" s="1"/>
  <c r="BE11" i="9"/>
  <c r="BF11" i="9" s="1"/>
  <c r="BE288" i="9"/>
  <c r="BF288" i="9" s="1"/>
  <c r="BE78" i="9"/>
  <c r="BF78" i="9" s="1"/>
  <c r="BE74" i="9"/>
  <c r="BF74" i="9" s="1"/>
  <c r="BE6" i="9"/>
  <c r="BF6" i="9" s="1"/>
  <c r="BE303" i="9"/>
  <c r="BF303" i="9" s="1"/>
  <c r="BE300" i="9"/>
  <c r="BF300" i="9" s="1"/>
  <c r="BE246" i="9"/>
  <c r="BF246" i="9" s="1"/>
  <c r="BE75" i="9"/>
  <c r="BF75" i="9" s="1"/>
  <c r="BE72" i="9"/>
  <c r="BF72" i="9" s="1"/>
  <c r="BE68" i="9"/>
  <c r="BF68" i="9" s="1"/>
  <c r="AZ305" i="9"/>
  <c r="BE66" i="9"/>
  <c r="BF66" i="9" s="1"/>
  <c r="BE70" i="9"/>
  <c r="BF70" i="9" s="1"/>
  <c r="BE62" i="9"/>
  <c r="BF62" i="9" s="1"/>
  <c r="AS305" i="9"/>
  <c r="BE44" i="9"/>
  <c r="BF44" i="9" s="1"/>
  <c r="BE60" i="9"/>
  <c r="BF60" i="9" s="1"/>
  <c r="AV305" i="9"/>
  <c r="BE71" i="9"/>
  <c r="BF71" i="9" s="1"/>
  <c r="BE63" i="9"/>
  <c r="BF63" i="9" s="1"/>
  <c r="BE80" i="9"/>
  <c r="BF80" i="9" s="1"/>
  <c r="BE64" i="9"/>
  <c r="BF64" i="9" s="1"/>
  <c r="O100" i="8"/>
  <c r="BE305" i="9" l="1"/>
  <c r="N103" i="3"/>
  <c r="O103" i="3"/>
  <c r="M103" i="3"/>
  <c r="O105" i="3" l="1"/>
  <c r="O102" i="1" l="1"/>
  <c r="N102" i="1"/>
  <c r="M102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O104" i="1" l="1"/>
  <c r="P104" i="1" s="1"/>
</calcChain>
</file>

<file path=xl/comments1.xml><?xml version="1.0" encoding="utf-8"?>
<comments xmlns="http://schemas.openxmlformats.org/spreadsheetml/2006/main">
  <authors>
    <author>Paulina Tipán</author>
  </authors>
  <commentList>
    <comment ref="I74" authorId="0" shapeId="0">
      <text>
        <r>
          <rPr>
            <b/>
            <sz val="9"/>
            <color indexed="81"/>
            <rFont val="Tahoma"/>
            <family val="2"/>
          </rPr>
          <t>Paulina Tipán:</t>
        </r>
        <r>
          <rPr>
            <sz val="9"/>
            <color indexed="81"/>
            <rFont val="Tahoma"/>
            <family val="2"/>
          </rPr>
          <t xml:space="preserve">
Dentro de esta actividad esta:
Manteimiento preventivo y correctivo de la flota?
Provisión de servicios básicos para la operación?
Son dos actividades?
Dentro de esta actividades se encutran tareas complentarias a laoperación que se detallan:
Impresión de Boletos
Adquisición de Insumos y Repuestos
Limpieza de paradas y buses
Transporte y procesoamiento de valores
Energía Eléctrica ( Solo lo que corresponde a la línea área de contacto)
Seguridad de paradas, estaciones y terminales
Dentro de las importantes, cabe destacar que esta actividad se la registra así desde 2018, en base a que son varios servicios enfocados a la complementariedad de la operación.
</t>
        </r>
      </text>
    </comment>
    <comment ref="I97" authorId="0" shapeId="0">
      <text>
        <r>
          <rPr>
            <b/>
            <sz val="9"/>
            <color indexed="81"/>
            <rFont val="Tahoma"/>
            <family val="2"/>
          </rPr>
          <t>Paulina Tipán:</t>
        </r>
        <r>
          <rPr>
            <sz val="9"/>
            <color indexed="81"/>
            <rFont val="Tahoma"/>
            <family val="2"/>
          </rPr>
          <t xml:space="preserve">
Esta actividad abarca:
mantenimiento preventivo y correctivo de la flota?
Y la adecuación de la infraestructura existente?
De ser afirmativo son dos actividades en una sola. Revisar
Solo abarca la adecuación de infraestrcutura </t>
        </r>
      </text>
    </comment>
    <comment ref="F98" authorId="0" shapeId="0">
      <text>
        <r>
          <rPr>
            <b/>
            <sz val="9"/>
            <color indexed="81"/>
            <rFont val="Tahoma"/>
            <family val="2"/>
          </rPr>
          <t>Paulina Tipán:</t>
        </r>
        <r>
          <rPr>
            <sz val="9"/>
            <color indexed="81"/>
            <rFont val="Tahoma"/>
            <family val="2"/>
          </rPr>
          <t xml:space="preserve">
Considerar las recomendaciones del perfil de proyecto</t>
        </r>
      </text>
    </comment>
    <comment ref="I98" authorId="0" shapeId="0">
      <text>
        <r>
          <rPr>
            <b/>
            <sz val="9"/>
            <color indexed="81"/>
            <rFont val="Tahoma"/>
            <family val="2"/>
          </rPr>
          <t>Paulina Tipán:</t>
        </r>
        <r>
          <rPr>
            <sz val="9"/>
            <color indexed="81"/>
            <rFont val="Tahoma"/>
            <family val="2"/>
          </rPr>
          <t xml:space="preserve">
Ya se cuenta con los sistemas? Para implementar?
Considerar las macroactividades
En el 2021 se estima generar un piloto en una parada y desarrollo de plan de comunicación sobre el cambio de la cultura como iniciativa sin recursos </t>
        </r>
      </text>
    </comment>
    <comment ref="I101" authorId="0" shapeId="0">
      <text>
        <r>
          <rPr>
            <b/>
            <sz val="9"/>
            <color indexed="81"/>
            <rFont val="Tahoma"/>
            <family val="2"/>
          </rPr>
          <t>Paulina Tipán:</t>
        </r>
        <r>
          <rPr>
            <sz val="9"/>
            <color indexed="81"/>
            <rFont val="Tahoma"/>
            <family val="2"/>
          </rPr>
          <t xml:space="preserve">
No son productos que van a cumplir en el 2021, revisar las actividades del perfil de proyecto
La implementación de buses se preeve contratar mediante leasing con dos años de gracia y se reportará la gestión realizada</t>
        </r>
      </text>
    </comment>
  </commentList>
</comments>
</file>

<file path=xl/comments2.xml><?xml version="1.0" encoding="utf-8"?>
<comments xmlns="http://schemas.openxmlformats.org/spreadsheetml/2006/main">
  <authors>
    <author>Oscar Leica Yansapanta</author>
    <author>Wilson Javier Montenegro López</author>
  </authors>
  <commentList>
    <comment ref="S82" authorId="0" shapeId="0">
      <text>
        <r>
          <rPr>
            <b/>
            <sz val="9"/>
            <color indexed="81"/>
            <rFont val="Tahoma"/>
            <family val="2"/>
          </rPr>
          <t>Oscar Leica Yansapanta: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Tahoma"/>
            <family val="2"/>
          </rPr>
          <t>El contrato 14 tenía   CPC:  853100115</t>
        </r>
      </text>
    </comment>
    <comment ref="U82" authorId="0" shapeId="0">
      <text>
        <r>
          <rPr>
            <b/>
            <sz val="9"/>
            <color indexed="81"/>
            <rFont val="Tahoma"/>
            <family val="2"/>
          </rPr>
          <t>Oscar Leica Yansapanta: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Tahoma"/>
            <family val="2"/>
          </rPr>
          <t>Pago de ultimo control de contrato No. 14</t>
        </r>
      </text>
    </comment>
    <comment ref="L83" authorId="1" shapeId="0">
      <text>
        <r>
          <rPr>
            <b/>
            <sz val="11"/>
            <color indexed="81"/>
            <rFont val="Tahoma"/>
            <family val="2"/>
          </rPr>
          <t>Wilson Javier Montenegro López:</t>
        </r>
        <r>
          <rPr>
            <sz val="11"/>
            <color indexed="81"/>
            <rFont val="Tahoma"/>
            <family val="2"/>
          </rPr>
          <t xml:space="preserve">
certificación futura 2021</t>
        </r>
      </text>
    </comment>
    <comment ref="Y83" authorId="0" shapeId="0">
      <text>
        <r>
          <rPr>
            <b/>
            <sz val="9"/>
            <color indexed="81"/>
            <rFont val="Tahoma"/>
            <family val="2"/>
          </rPr>
          <t>Oscar Leica Yansapanta: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Tahoma"/>
            <family val="2"/>
          </rPr>
          <t>Se estima que se firmará contrato en marzo</t>
        </r>
      </text>
    </comment>
    <comment ref="L84" authorId="1" shapeId="0">
      <text>
        <r>
          <rPr>
            <b/>
            <sz val="11"/>
            <color indexed="81"/>
            <rFont val="Tahoma"/>
            <family val="2"/>
          </rPr>
          <t>Wilson Javier Montenegro López:</t>
        </r>
        <r>
          <rPr>
            <sz val="11"/>
            <color indexed="81"/>
            <rFont val="Tahoma"/>
            <family val="2"/>
          </rPr>
          <t xml:space="preserve">
certificación futura 2021</t>
        </r>
      </text>
    </comment>
    <comment ref="X84" authorId="0" shapeId="0">
      <text>
        <r>
          <rPr>
            <b/>
            <sz val="9"/>
            <color indexed="81"/>
            <rFont val="Tahoma"/>
            <family val="2"/>
          </rPr>
          <t>Oscar Leica Yansapanta: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Tahoma"/>
            <family val="2"/>
          </rPr>
          <t>Se estima que contrato se firmará en marzo</t>
        </r>
      </text>
    </comment>
    <comment ref="L86" authorId="1" shapeId="0">
      <text>
        <r>
          <rPr>
            <b/>
            <sz val="11"/>
            <color indexed="81"/>
            <rFont val="Tahoma"/>
            <family val="2"/>
          </rPr>
          <t>Wilson Javier Montenegro López:</t>
        </r>
        <r>
          <rPr>
            <sz val="11"/>
            <color indexed="81"/>
            <rFont val="Tahoma"/>
            <family val="2"/>
          </rPr>
          <t xml:space="preserve">
 (Valor para Certificación futura 2021)</t>
        </r>
      </text>
    </comment>
    <comment ref="X86" authorId="0" shapeId="0">
      <text>
        <r>
          <rPr>
            <b/>
            <sz val="9"/>
            <color indexed="81"/>
            <rFont val="Tahoma"/>
            <family val="2"/>
          </rPr>
          <t>Oscar Leica Yansapanta: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Tahoma"/>
            <family val="2"/>
          </rPr>
          <t>Se estima que contrato se firmará en marzo</t>
        </r>
      </text>
    </comment>
    <comment ref="L87" authorId="1" shapeId="0">
      <text>
        <r>
          <rPr>
            <b/>
            <sz val="11"/>
            <color indexed="81"/>
            <rFont val="Tahoma"/>
            <family val="2"/>
          </rPr>
          <t>Wilson Javier Montenegro López:</t>
        </r>
        <r>
          <rPr>
            <sz val="11"/>
            <color indexed="81"/>
            <rFont val="Tahoma"/>
            <family val="2"/>
          </rPr>
          <t xml:space="preserve">
  (Valor para Certificación futura 2021)</t>
        </r>
      </text>
    </comment>
    <comment ref="W87" authorId="0" shapeId="0">
      <text>
        <r>
          <rPr>
            <b/>
            <sz val="9"/>
            <color indexed="81"/>
            <rFont val="Tahoma"/>
            <family val="2"/>
          </rPr>
          <t>Oscar Leica Yansapanta: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1"/>
            <color indexed="81"/>
            <rFont val="Tahoma"/>
            <family val="2"/>
          </rPr>
          <t>Se estima que el nuevo contrato se firmará en febrero</t>
        </r>
      </text>
    </comment>
    <comment ref="AQ249" authorId="1" shapeId="0">
      <text>
        <r>
          <rPr>
            <b/>
            <sz val="11"/>
            <color indexed="81"/>
            <rFont val="Tahoma"/>
            <family val="2"/>
          </rPr>
          <t>Wilson Javier Montenegro López:</t>
        </r>
        <r>
          <rPr>
            <sz val="11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<sst xmlns="http://schemas.openxmlformats.org/spreadsheetml/2006/main" count="9857" uniqueCount="553">
  <si>
    <t>PLAN OPERATIVO ANUAL 2021</t>
  </si>
  <si>
    <t xml:space="preserve">SECTOR: </t>
  </si>
  <si>
    <t>Movilidad</t>
  </si>
  <si>
    <t>DEPENDENCIA:</t>
  </si>
  <si>
    <t>Empresa Pública Metropolitana de Transporte de pasajeros de Quito</t>
  </si>
  <si>
    <t>OBJETIVO OPERATIVO</t>
  </si>
  <si>
    <t>INDICADOR DE GESTIÓN</t>
  </si>
  <si>
    <t>META DE GESTIÓN</t>
  </si>
  <si>
    <t>PROGRAMA</t>
  </si>
  <si>
    <t>PROYECTO</t>
  </si>
  <si>
    <t>METAS DEL PROYECTO</t>
  </si>
  <si>
    <t>PRODUCTO</t>
  </si>
  <si>
    <t>OBRA</t>
  </si>
  <si>
    <t>ACTIVIDAD</t>
  </si>
  <si>
    <t>F. INICIO</t>
  </si>
  <si>
    <t>F. FIN</t>
  </si>
  <si>
    <t>PARTIDA</t>
  </si>
  <si>
    <t>PRESUPUESTO</t>
  </si>
  <si>
    <t>PRUEBA</t>
  </si>
  <si>
    <t>RECURSOS FISCALES</t>
  </si>
  <si>
    <t>RECURSOS MUNICIPALES</t>
  </si>
  <si>
    <t>FONDOS PROPIOS</t>
  </si>
  <si>
    <t>INCREMENTAR EL NIVEL DE EFICIENCIA EN LA PRESTACIÓN DEL SERVICIO EN CADA UNO DE LOS CORREDORES QUE ADMINISTRA LA EPMTPQ</t>
  </si>
  <si>
    <t>NÚMERO DE PASAJEROS PAGO- VIAJE TRANSPORTADOS</t>
  </si>
  <si>
    <t>113 millones DE PASAJEROS PAGO VIAJE TRANSPORTADOS EN EL SISTEMA INTEGRADO DE TRANSPORTE MUNICIPAL</t>
  </si>
  <si>
    <t>PROGRAMA_1_FORTALECIMIENTO_EMPRESARIAL</t>
  </si>
  <si>
    <t>PROYECTO_1_GESTION_ADMINISTRATIVA</t>
  </si>
  <si>
    <t>EJECUTAR EL 100% DEL PRESUPUESTO DE GESTIÓN ADMINISTRATIVA</t>
  </si>
  <si>
    <t>INFRAESTRUCTURA_TECNOLÓGICA_OPERANDO_Y_EN_FUNCIONAMIENTO</t>
  </si>
  <si>
    <t>N/A</t>
  </si>
  <si>
    <t>BRINDAR UN SERVICIO TECNOLÓGICO INFORMÁTICO OPORTUNO</t>
  </si>
  <si>
    <t>530105 TELECOMUNICACIONES</t>
  </si>
  <si>
    <t>530404 MAQUINARIAS Y EQUIPOS (INSTALACIÓN, MANTENIMIENTO Y REPARACIÓN)</t>
  </si>
  <si>
    <t>530702 Arrendamiento y Licencias de Uso de Paquetes Informáticos</t>
  </si>
  <si>
    <t>530704 MANTENIMIENTO Y REPARACIÓN DE EQUIPOS Y SISTEMAS INFORMÁTICOS</t>
  </si>
  <si>
    <t>530804 MATERIALES DE OFICINA</t>
  </si>
  <si>
    <t xml:space="preserve">530813 REPUESTOS Y ACCESORIOS </t>
  </si>
  <si>
    <t>531407 EQUIPOS, SISTEMAS Y PAQUETES INFORMÁTICOS</t>
  </si>
  <si>
    <t>530402 EDIFICIOS, LOCALES, RESIDENCIAS Y CABLEADO ESTRUCTURADO (MANTENIMIENTO, REPARACIÓN E INSTALACIÓN)</t>
  </si>
  <si>
    <t>OPERACIÓN_Y_FUNCIONAMIENTO_ADMINISTRATIVO_DE_LA_EMPRESA</t>
  </si>
  <si>
    <t>GESTIÓN DEL ÁREA ADMINISTRATIVA</t>
  </si>
  <si>
    <t>530101 AGUA POTABLE</t>
  </si>
  <si>
    <t>530204 EDICIÓN, IMPRESIÓN, REPRODUCCIÓN, PUBLICACIONES, SUSCRIPCIONES, FOTOCOPIADO, TRADUCCIÓN, EMPASTADO,
ENMARCACIÓN, SERIGRAFÍA, FOTOGRAFÍA, CARNETIZACIÓN, FILMACIÓN E IMÁGENES SATELITALES</t>
  </si>
  <si>
    <t>530209 SERVICIOS DE ASEO, LAVADO DE VESTIMENTA DE TRABAJO, FUMIGACIÓN, DESINFECCIÓN, LIMPIEZA DE INSTALACIONES, MANEJO DE DESECHOS CONTAMINADOS, RECUPERACIÓN Y CLASIFICACIÓN DE MATERIALES RECICLABLES</t>
  </si>
  <si>
    <t>530405 VEHÍCULOS (SERVICIO PARA MANTENIMIENTO Y REPARACIÓN)</t>
  </si>
  <si>
    <t>530803 COMBUSTIBLES Y LUBRICANTES</t>
  </si>
  <si>
    <t>570102 TASAS GENERALES, IMPUESTOS, CONTRIBUCIONES, PERMISOS, LICENCIAS Y PATENTES</t>
  </si>
  <si>
    <t>570201 SEGUROS</t>
  </si>
  <si>
    <t>570206 COSTAS JUDICIALES, TRÁMITES NOTARIALES, LEGALIZACIÓN DE DOCUMENTOS Y ARREGLOS EXTRAJUDICIALES</t>
  </si>
  <si>
    <t>GESTIÓN DEL ÁREA FINANCIERA</t>
  </si>
  <si>
    <t>530202 FLETES Y MANIOBRAS</t>
  </si>
  <si>
    <t>530801 ALIMENTOS Y BEBIDAS</t>
  </si>
  <si>
    <t>530811 INSUMOS, MATERIALES Y SUMINISTROS PARA CONSTRUCCIÓN , ELECTRICIDAD ,PLOMERÍA ,CARPINTERÍA ,SEÑALIZACIÓN VIAL ,NAVEGACIÓN , CONTRA INCENDIOS Y PLACAS</t>
  </si>
  <si>
    <t>570203 COMISIONES BANCARIAS</t>
  </si>
  <si>
    <t>580101 A ENTIDADES DEL PRESUPUESTO GENERAL DEL ESTADO</t>
  </si>
  <si>
    <t>PROCESOS_POR_LIQUIDAR_AÑOS_ANTERIORES</t>
  </si>
  <si>
    <t>FINALIZAR LAS ACTIVIDADES PENDIENTES (ARRASTRES 2020)</t>
  </si>
  <si>
    <t>530602 SERVICIO DE AUDITORÍA</t>
  </si>
  <si>
    <t>PROYECTO_2_GESTION_DEL_TALENTO_HUMANO</t>
  </si>
  <si>
    <t>EJECUTAR EL 100% DEL PRESUPUESTO DE GESTIÓN DE TALENTO HUMANO</t>
  </si>
  <si>
    <t>PROGRAMA_DE_BIENESTAR_LABORAL_DEL_PERSONAL_IMPLEMENTADO</t>
  </si>
  <si>
    <t>EJECUTAR PROCESOS POR DESVINCULACIÓN</t>
  </si>
  <si>
    <t>510105 REMUNERACIONES UNIFICADAS</t>
  </si>
  <si>
    <t>510707 COMPENSACIÓN POR VACACIONES NO GOZADAS POR CESACIÓN DE FUNCIONES</t>
  </si>
  <si>
    <t>MEDICINA PREVENTIVA Y SALUD OCUPACIONAL</t>
  </si>
  <si>
    <t>530209 GESTION EXTERNA DE RECOLECCION DE DESECHOS SANITARIOS FARMACEUTICOS PELIGROSOS</t>
  </si>
  <si>
    <t>530802 VESTUARIO, LENCERÍA, PRENDAS DE PROTECCIÓN Y ACCESORIOS PARA UNIFORMES DEL PERSONAL DE PROTECCIÓN, VIGILANCIA Y SEGURIDAD</t>
  </si>
  <si>
    <t>530809 MEDICAMENTOS</t>
  </si>
  <si>
    <t>530821 EGRESOS PARA SITUACIONES DE EMERGENCIA</t>
  </si>
  <si>
    <t>NÓMINA</t>
  </si>
  <si>
    <t>510106 SALARIOS UNIFICADOS</t>
  </si>
  <si>
    <t>510203 DECIMOTERCER SUELDO</t>
  </si>
  <si>
    <t>510204 DECIMOCUARTO SUELDO</t>
  </si>
  <si>
    <t>510304 COMPENSACION POR TRANSPORTE</t>
  </si>
  <si>
    <t>510509 HORAS EXTRAORDINARIAS Y SUPLEMENTARIAS</t>
  </si>
  <si>
    <t>510512 SUBROGACION</t>
  </si>
  <si>
    <t>510513 ENCARGOS</t>
  </si>
  <si>
    <t>510601 APORTE PATRONAL</t>
  </si>
  <si>
    <t>510602 FONDO DE RESERVA</t>
  </si>
  <si>
    <t>PRESTACIÓN DE SERVICIOS AL PERSONAL</t>
  </si>
  <si>
    <t>530201 TRANSPORTE DE PERSONAL</t>
  </si>
  <si>
    <t xml:space="preserve">SEGURIDAD, SALUD OCUPACIONAL Y AMBIENTE </t>
  </si>
  <si>
    <t>530203 ALMACENAMIENTO, EMBALAJE, DESEMBALAJE, ENVASE, DESENVASE Y RECARGA DE EXTINTORES</t>
  </si>
  <si>
    <t>530209 SERVICIOS DE ASEO, LAVADO DE VESTIMENTA DE TRABAJO, FUMIGACIÓN, DESINFECCIÓN, LIMPIEZA DE INSTALACIONES, MANEJO DE DESECHOS CONTAMINADOS, RECUPERACIÓN Y CLASIFICACIÓN DE MATERIALES RECICLABLES.</t>
  </si>
  <si>
    <t>530802 VESTUARIO, LENCERÍA, PRENDAS DE PROTECCIÓN Y ACCESORIOS PARA UNIFORMES DEL PERSONAL DE PROTECCIÓN, VIGILANCIA Y SEGURIDAD.</t>
  </si>
  <si>
    <t xml:space="preserve">530601 CONSULTORÍA, ASESORÍA E INVESTIGACIÓN </t>
  </si>
  <si>
    <t>PROGRAMA_2_SISTEMA_DE_TRANSPORTE_PÚBLICO_EFICIENTE</t>
  </si>
  <si>
    <t>PROYECTO_3_OPERACIÓN_DE_LOS_CORREDORES_DEL_SISTEMA_METROPOLITANO_DE_TRANSPORTE_PÚBLICO</t>
  </si>
  <si>
    <t>113 millones  DE PASAJEROS PAGO VIAJE TRANSPORTADOS EN EL SISTEMA INTEGRADO DE TRANSPORTE MUNICIPAL</t>
  </si>
  <si>
    <t>OPERACIÓN_DEL_SISTEMA_INTEGRADO_DE_TRANSPORTE_PÚBLICO</t>
  </si>
  <si>
    <t>NÓMINA OPERATIVA</t>
  </si>
  <si>
    <t>710105 REMUNERACIONES UNIFICADAS</t>
  </si>
  <si>
    <t>710203 DECIMOTERCER SUELDO</t>
  </si>
  <si>
    <t>710204 DECIMOCUARTO SUELDO</t>
  </si>
  <si>
    <t>710304 COMPENSACIÓN POR TRANSPORTE</t>
  </si>
  <si>
    <t>710306 ALIMENTACIÓN</t>
  </si>
  <si>
    <t>710401 POR CARGAS FAMILIARES</t>
  </si>
  <si>
    <t>710408 SUBSIDIO DE ANTIGÜEDAD</t>
  </si>
  <si>
    <t>710509 HORAS EXTRAORDINARIAS Y SUPLEMENTARIAS</t>
  </si>
  <si>
    <t>710601 APORTE PATRONAL</t>
  </si>
  <si>
    <t>710602 FONDO DE RESERVA</t>
  </si>
  <si>
    <t>SERVICIOS COMPLEMENTARIOS PARA EL FUNCIONAMIENTO DEL SITP</t>
  </si>
  <si>
    <t>730804 MATERIALES DE OFICINA</t>
  </si>
  <si>
    <t>730104 ENERGÍA ELÉCTRICA</t>
  </si>
  <si>
    <t>730105 TELECOMUNICACIONES</t>
  </si>
  <si>
    <t>730202 FLETES Y MANIOBRAS</t>
  </si>
  <si>
    <t>730204 EDICIÓN,IMPRESIÓN,REPRODUCCIÓN, PUBLICACIONES, SUSCRIPCIONES, FOTOCOPIADO, TRADUCCIÓN, EMPASTADO</t>
  </si>
  <si>
    <t>730208 SERVICIO DE SEGURIDAD Y VIGILANCIA</t>
  </si>
  <si>
    <t>730209 SERVICIOS DE ASEO, LAVADO DE VESTIMENTA DE TRABAJO, FUMIGACIÓN, DESINFECCIÓN, LIMPIEZA DE INSTALACIONES, MANEJO DE DESECHOS CONTAMINADOS, RECUPERACIÓN Y CLASIFICACIÓN DE MATERIALES RECICLABLES.</t>
  </si>
  <si>
    <t>730404 MAQUINARIAS Y EQUIPOS (INSTALACIÓN MANTENIMIENTO Y REPARACIÓN)</t>
  </si>
  <si>
    <t>730405 VEHÍCULOS (SERVICIO PARA MANTENIMIENTO Y REPARACIÓN)</t>
  </si>
  <si>
    <t>730704 MANTENIMIENTO Y REPARACIÓN DE EQUIPOS Y SISTEMAS INFORMÁTICOS</t>
  </si>
  <si>
    <t>730803 COMBUSTIBLES Y LUBRICANTES</t>
  </si>
  <si>
    <t>730811 INSUMOS, MATERIALES Y SUMINISTROS PARA CONSTRUCCIÓN , ELECTRICIDAD ,PLOMERÍA ,CARPINTERÍA ,SEÑALIZACIÓN VIAL ,NAVEGACIÓN , CONTRA INCENDIOS Y PLACAS</t>
  </si>
  <si>
    <t>730813 REPUESTOS Y ACCESORIOS</t>
  </si>
  <si>
    <t>840107 EQUIPOS SISTEMAS Y PAQUETES INFORMÁTICOS</t>
  </si>
  <si>
    <t>730420 INSTALACIÓN, MANTENIMIENTO Y REPARACIÓN DE EDIFICIOS, LOCALES Y RESIDENCIAS DE PROPIEDAD DE LAS ENTIDADES PÚBLICAS</t>
  </si>
  <si>
    <t>730505 VEHÍCULOS (ARRENDAMIENTO)</t>
  </si>
  <si>
    <t>GESTIÓN DEL ÁREA COMUNICACIÓN</t>
  </si>
  <si>
    <t>530207 DIFUSUÓN, INFORMACIÓN Y PUBLICIDAD</t>
  </si>
  <si>
    <t>GESTIÓN DE ADMINISTRACIÓN DE TALENTO HUMANO</t>
  </si>
  <si>
    <t>530612 CAPACITACIÓN A SERVIDORES PÚBLICOS</t>
  </si>
  <si>
    <t>SERVICIO DE TRANSPORTE DE ALIMENTADORES</t>
  </si>
  <si>
    <t>INFRAESTRUCTURA DEL SISTEMA DE TRANSPORTE FORTALECIDA</t>
  </si>
  <si>
    <t>MANTENIMIENTO DE INFRAESTRUCTURA ADMINISTRADA POR LA EPMTPQ</t>
  </si>
  <si>
    <t>730402 EDIFICIOS, LOCALES, RESIDENCIAS Y CABLEADO ESTRUCTURADO (MANTENIMIENTO, REPARACIÓN E INSTALACIÓN)</t>
  </si>
  <si>
    <t xml:space="preserve">MODERNIZACIÓN DEL SISTEMA DE TRANSPORTE PÚBLICO METROPOLITANO DE PASAJEROS </t>
  </si>
  <si>
    <t xml:space="preserve">SISTEMAS INTELIGENTES DE TRANSPORTE IMPLEMENTADOS </t>
  </si>
  <si>
    <t xml:space="preserve">IMPLEMENTACIÓN DE SISTEMAS DE TRANSPORTE </t>
  </si>
  <si>
    <t xml:space="preserve">730703 ARRENDAMIENTO DE EQUIPOS INFORMÁTICOS </t>
  </si>
  <si>
    <t>OPTIMIZACIÓN DE PERSONAL</t>
  </si>
  <si>
    <t>710709 POR RENUNCIA VOLUNTARIA</t>
  </si>
  <si>
    <t>UNIDADES CERO EMISIONES IMPLEMENTADAS</t>
  </si>
  <si>
    <t>INSTALACIÓN Y OPERACIÓN DE ELECTROLINERAS</t>
  </si>
  <si>
    <t xml:space="preserve">PUESTA EN MARCHA DE UNIDADES CERO EMISIONES </t>
  </si>
  <si>
    <t xml:space="preserve">840105 VEHÍCULOS </t>
  </si>
  <si>
    <t>10% de implementación de los sistemas inteligentes de transporte</t>
  </si>
  <si>
    <t>10% de tecnología eléctrica implementada en el servicio de transporte público</t>
  </si>
  <si>
    <t>GESTION ADMINISTRATIVA</t>
  </si>
  <si>
    <t>FORTALECIMIENTO EMPRESARIAL</t>
  </si>
  <si>
    <t>INFRAESTRUCTURA TECNOLÓGICA OPERANDO Y EN FUNCIONAMIENTO</t>
  </si>
  <si>
    <t>530702 ARRENDAMIENTO Y LICENCIAS DE USO DE PAQUETES INFORMÁTICOS</t>
  </si>
  <si>
    <t>OPERACIÓN Y FUNCIONAMIENTO ADMINISTRATIVO DE LA EMPRESA</t>
  </si>
  <si>
    <t>530241 SERVICIO DE MONITOREO DE LA INFORMACIÓN EN TELEVISIÓN, RADIO, PRENSA, MEDIOS ON-LINE Y OTROS</t>
  </si>
  <si>
    <t>PROCESOS POR LIQUIDAR AÑOS ANTERIORES</t>
  </si>
  <si>
    <t>PROGRAMA DE BIENESTAR LABORAL DEL PERSONAL IMPLEMENTADO</t>
  </si>
  <si>
    <t>GESTION DEL TALENTO HUMANO</t>
  </si>
  <si>
    <t>EJECUTAR EL 100% DEL PRESUPUESTO DE GESTIÓN TALENTO HUMANO</t>
  </si>
  <si>
    <t>SISTEMA DE TRANSPORTE PÚBLICO EFICIENTE</t>
  </si>
  <si>
    <t>OPERACIÓN DE LOS CORREDORES DEL SISTEMA METROPOLITANO DE TRANSPORTE PÚBLICO</t>
  </si>
  <si>
    <t>710106 SALARIOS UNIFICADOS</t>
  </si>
  <si>
    <t>OPERACIÓN DEL SISTEMA INTEGRADO DE TRANSPORTE PÚBLICO</t>
  </si>
  <si>
    <t>731406 HERRAMIENTAS Y EQUIPOS MENORES</t>
  </si>
  <si>
    <t>840104 MAQUINARIAS Y EQUIPOS</t>
  </si>
  <si>
    <t>840105 VEHÍCULOS</t>
  </si>
  <si>
    <t>MODERNIZACIÓN DEL SISTEMA DE TRANSPORTE PÚBLICO METROPOLITANO DE PASAJEROS</t>
  </si>
  <si>
    <t>NÚMERO</t>
  </si>
  <si>
    <t>DATOS GENERALES</t>
  </si>
  <si>
    <t>ALINEACIÓN ESTRATÉGICA</t>
  </si>
  <si>
    <t>PROGRAMACIÓN PRESUPUESTARIA</t>
  </si>
  <si>
    <t>PAC</t>
  </si>
  <si>
    <t>CRONOGRAMA DE COMPROMISO</t>
  </si>
  <si>
    <t>CRONOGRAMA DE DEVENGO</t>
  </si>
  <si>
    <t>VALOR POR DEVENGAR</t>
  </si>
  <si>
    <t>GERENCIA</t>
  </si>
  <si>
    <t>COORDINACIÓN</t>
  </si>
  <si>
    <t>OBJETIVOS DEL PLAN NACIONAL DE DESARROLLO</t>
  </si>
  <si>
    <t>OBJETIVOS DEL PLAN DE DESARROLLO Y ORDENAMIENTO TERRITORIAL DEL DMQ</t>
  </si>
  <si>
    <t>INDICADOR</t>
  </si>
  <si>
    <t>META</t>
  </si>
  <si>
    <t>TAREA</t>
  </si>
  <si>
    <t>GRUPO DE GASTO</t>
  </si>
  <si>
    <t>ÍTEM PRESUPUESTARIO</t>
  </si>
  <si>
    <t>FINANCIAMIENTO</t>
  </si>
  <si>
    <t>CUATRIMESTRE</t>
  </si>
  <si>
    <t>CPC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</si>
  <si>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</si>
  <si>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</si>
  <si>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</si>
  <si>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</si>
  <si>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</si>
  <si>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</si>
  <si>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</si>
  <si>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</si>
  <si>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</si>
  <si>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</si>
  <si>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</si>
  <si>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</si>
  <si>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</si>
  <si>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</si>
  <si>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</si>
  <si>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</si>
  <si>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</si>
  <si>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</si>
  <si>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</si>
  <si>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</si>
  <si>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</si>
  <si>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</si>
  <si>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</si>
  <si>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</si>
  <si>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CONTAR MESES</t>
  </si>
  <si>
    <t>MES 1</t>
  </si>
  <si>
    <t>MES 2</t>
  </si>
  <si>
    <t>MES 3</t>
  </si>
  <si>
    <t>MES 4</t>
  </si>
  <si>
    <t>MES 5</t>
  </si>
  <si>
    <t>MES 6</t>
  </si>
  <si>
    <t>MES 7</t>
  </si>
  <si>
    <t>MES 8</t>
  </si>
  <si>
    <t>MES 9</t>
  </si>
  <si>
    <t>MES 10</t>
  </si>
  <si>
    <t>MES 11</t>
  </si>
  <si>
    <t>MES 12</t>
  </si>
  <si>
    <t>SUMA</t>
  </si>
  <si>
    <t>VERIFICAR</t>
  </si>
  <si>
    <t>GERENCIA ADMINISTRATIVO FINANCIERA</t>
  </si>
  <si>
    <t>COORDINACIÓN FINANCIERA</t>
  </si>
  <si>
    <t xml:space="preserve">Objetivo 1: Garantizar una vida digna con iguales oportunidades para todas las personas </t>
  </si>
  <si>
    <t>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</t>
  </si>
  <si>
    <t>PROGRAMA 1 FORTALECIMIENTO EMPRESARIAL</t>
  </si>
  <si>
    <t>PROYECTO 1 GESTION ADMINISTRATIVA</t>
  </si>
  <si>
    <t>PORCENTAJE DE EJECUCIÓN PRESUPUESTARIA DE GESTIÓN ADMINISTRATIVA</t>
  </si>
  <si>
    <t>Comisiones bancarias</t>
  </si>
  <si>
    <t xml:space="preserve"> 57 OTROS GASTOS CORRIENTES</t>
  </si>
  <si>
    <t>NO</t>
  </si>
  <si>
    <t>NO APLICA</t>
  </si>
  <si>
    <t>X</t>
  </si>
  <si>
    <t>Contribución del 5 por mil</t>
  </si>
  <si>
    <t xml:space="preserve"> 58 TRANSFERENCIAS CORRIENTES AL SECTOR PÚBLICA</t>
  </si>
  <si>
    <t>Caja chica</t>
  </si>
  <si>
    <t xml:space="preserve"> 53 BIENES Y SERVICIOS DE CONSUMO</t>
  </si>
  <si>
    <t>Servicio de auditoria a los estados financieros de la EPMTPQ correspondiente al año 2018 - 2019</t>
  </si>
  <si>
    <t>GERENCIA DE TECNOLOGÍAS DE LA INFORMACIÓN</t>
  </si>
  <si>
    <t>COORDINACIÓN DE PROYECTOS INFORMÁTICOS</t>
  </si>
  <si>
    <t>Contratación del servicio de Mantenimiento Wifi 317 AP y Video Streaming 80 Buses biarticulados</t>
  </si>
  <si>
    <t>SI</t>
  </si>
  <si>
    <t>CUATRIMESTRE 2</t>
  </si>
  <si>
    <t>SOPORTE DE FABRICA PARA LA PLATAFORMA HP 3PAR PLATAFORMA HIPERCONVERGENTE NUTANIX, Y SOPORTE ESPECIALIZADO DE SOFTWARE Y NETWORKING</t>
  </si>
  <si>
    <t>CUATRIMESTRE 1</t>
  </si>
  <si>
    <t>Contratación del servicio de mantenimiento y repuestos para equipos UPS</t>
  </si>
  <si>
    <t>Adquisición de repuestos y accesorios para gestión TI</t>
  </si>
  <si>
    <t>Optimización y mantenimiento de la infraestructura tecnológica</t>
  </si>
  <si>
    <t xml:space="preserve">Contratación del servicio de mantenimiento para equipos de aire acondicionado  </t>
  </si>
  <si>
    <t>Contratación del servicio de Mantenimiento firewalls</t>
  </si>
  <si>
    <t>Contratación del servicio de consultas legales</t>
  </si>
  <si>
    <t>Adquisición de impresora de credenciales</t>
  </si>
  <si>
    <t>x</t>
  </si>
  <si>
    <t>GERENCIA JURÍDICA</t>
  </si>
  <si>
    <t>COORDINACIÓN LEGAL Y PATROCINIO</t>
  </si>
  <si>
    <t>Costas y gastos procesales</t>
  </si>
  <si>
    <t>COORDINACIÓN ADMINISTRATIVA</t>
  </si>
  <si>
    <t xml:space="preserve">Adquisición de accesorios para los vehículos del pool liviano </t>
  </si>
  <si>
    <t>Adquisición de salvoconductos pool liviano EPMTPQ</t>
  </si>
  <si>
    <t>Adquisición materiales de oficina</t>
  </si>
  <si>
    <t>Adquisición materiales de oficina fuera de catálogo</t>
  </si>
  <si>
    <t>Contratación de pólizas de seguros ramos generales, se incluye impuestos y derechos de contribución</t>
  </si>
  <si>
    <t>Contratación de pólizas de seguros vida</t>
  </si>
  <si>
    <t>Contratación del servicio para la provisión de gasolina para el pool liviano</t>
  </si>
  <si>
    <t>Elaboración formularios pre impresos</t>
  </si>
  <si>
    <t xml:space="preserve">Mantenimiento preventivo y correctivo de la moto institucional </t>
  </si>
  <si>
    <t>Pago de deducibles y rasa</t>
  </si>
  <si>
    <t>Pago impuesto predial</t>
  </si>
  <si>
    <t>Servicio de desinfección: infraestructura y unidades móviles de la EPMTPQ</t>
  </si>
  <si>
    <t>Servicio de mantenimiento de áreas verdes y jardines (parques, plazas, redondeles, pasterres) 2021-2022</t>
  </si>
  <si>
    <t>Servicio de rastreo satelital y GPS para los vehículos del pool vehicular liviano</t>
  </si>
  <si>
    <t>Servicios básicos - agua/alcantarillado</t>
  </si>
  <si>
    <t>Servicios básicos - telecomunicaciones</t>
  </si>
  <si>
    <t>PROYECTO 2 GESTION DEL TALENTO HUMANO</t>
  </si>
  <si>
    <t>PORCENTAJE DE EJECUCIÓN PRESUPUESTARIA DE GESTIÓN DE TALENTO HUMANO</t>
  </si>
  <si>
    <t>Contratación de asesoría y patrocinio jurídico para conflictos colectivos</t>
  </si>
  <si>
    <t xml:space="preserve">Contratación del servicio para la provisión de gasolina para el pool liviano (arrastre 2020) </t>
  </si>
  <si>
    <t>Servicio de mantenimiento de áreas verdes y jardines ( parques, plazas, redondeles, parteres )2020-2021</t>
  </si>
  <si>
    <t>Servicio de rastreo satelital y GPS para los vehículos del pool vehicular liviano (Arrastre 2020)</t>
  </si>
  <si>
    <t>Adquisición de insumos y mantenimiento de impresión</t>
  </si>
  <si>
    <t>Contratación de servicio principal de internet, datos y  hosting para uso corporativo e internet principal (2020-2021)</t>
  </si>
  <si>
    <t>Mantenimiento equipo activo de red - (contrato 088 - 2015)</t>
  </si>
  <si>
    <t xml:space="preserve">Mantenimiento equipo activo de red </t>
  </si>
  <si>
    <t>CUATRIMESTRE 3</t>
  </si>
  <si>
    <t>Contratación de servicio principal de internet, datos y  hosting para uso corporativo e internet principal  (2021- 2022)</t>
  </si>
  <si>
    <t>Antivirus</t>
  </si>
  <si>
    <t>Mantenimiento módulos para gestión de enlaces y habilitación de manejador de contenido y ancho de banda - contrato 2018</t>
  </si>
  <si>
    <t>COORDINACIÓN DE TALENTO HUMANO</t>
  </si>
  <si>
    <t>Adquisición de medicinas para atención médica al personal de la empresa</t>
  </si>
  <si>
    <t>Adquisición de vestimenta para prevención de riesgos de empleados y trabajadores de la EPMTPQ</t>
  </si>
  <si>
    <t>Adquisición de mascarillas para prevención de riesgo biológico</t>
  </si>
  <si>
    <t>Adquisición de materiales y servicios por declaratoria de emergencia sanitaria GEL</t>
  </si>
  <si>
    <t>Servicio de tratamiento de desechos sanitarios hospitalarios  peligrosos y placas radiogràficas</t>
  </si>
  <si>
    <t>Vacaciones por cesación de funciones (personal código de trabajo)</t>
  </si>
  <si>
    <t xml:space="preserve"> 51 GASTOS EN PERSONAL</t>
  </si>
  <si>
    <t>Vacaciones por cesación de funciones (personal LOEP)</t>
  </si>
  <si>
    <t>Pago rol de personal administrativo. - décimo tercer sueldo</t>
  </si>
  <si>
    <t>Pago rol de personal administrativo. - décimo cuarto sueldo</t>
  </si>
  <si>
    <t>Pago rol de personal administrativo. - compensación por transporte</t>
  </si>
  <si>
    <t>Pago rol de personal administrativo. - horas extraordinarias y suplementarias</t>
  </si>
  <si>
    <t>Pago rol de personal administrativo. - subrogación</t>
  </si>
  <si>
    <t>Pago rol de personal administrativo. - encargo</t>
  </si>
  <si>
    <t>Pago rol de personal administrativo. -  aporte patronal</t>
  </si>
  <si>
    <t>Pago rol de personal administrativo. - fondo de reserva</t>
  </si>
  <si>
    <t>PROGRAMA 2 SISTEMA DE TRANSPORTE PÚBLICO EFICIENTE</t>
  </si>
  <si>
    <t>PROYECTO 3 OPERACIÓN DE LOS CORREDORES DEL SISTEMA METROPOLITANO DE TRANSPORTE PÚBLICO</t>
  </si>
  <si>
    <t>NÚMERO DE PASAJEROS PAGO-VIAJE TRANSPORTADOS EN EL SISTEMA METROPOLITANO DE TRANSPORTE PÚBLICO</t>
  </si>
  <si>
    <t>Pago rol de personal operativo. - décimo tercer sueldo</t>
  </si>
  <si>
    <t xml:space="preserve"> 71 GASTOS EN PERSONAL INVERSIÓN</t>
  </si>
  <si>
    <t>MDMQ</t>
  </si>
  <si>
    <t>Pago rol de personal operativo. - décimo cuarto sueldo</t>
  </si>
  <si>
    <t>Pago rol de personal operativo. - compensación por transporte</t>
  </si>
  <si>
    <t>Pago rol de personal operativo. - alimentación empleados refrigerios</t>
  </si>
  <si>
    <t>Pago rol de personal operativo. - por cargas familiares</t>
  </si>
  <si>
    <t>Pago rol de personal operativo. - subsidio de antigüedad</t>
  </si>
  <si>
    <t>Pago rol de personal operativo. - horas extraordinarias y suplementarias</t>
  </si>
  <si>
    <t>Pago rol de personal operativo. - aporte patronal</t>
  </si>
  <si>
    <t>Pago rol de personal operativo. - fondo de reserva</t>
  </si>
  <si>
    <t>Pago rol de personal administrativo. - salarios unificados</t>
  </si>
  <si>
    <t>Pago rol de personal operativo. - remuneraciones unificadas</t>
  </si>
  <si>
    <t>Pago rol de personal  - Jubilación Patronal</t>
  </si>
  <si>
    <t>Servicio de transporte para el personal técnico de operaciones y de recaudación de la empresa pública metropolitana de transporte de pasajeros quito 2020-2021</t>
  </si>
  <si>
    <t>Contratación del Servicio de Control de plagas 2019-2020 (Valor para pagar último control de Contrato 14)</t>
  </si>
  <si>
    <t>Servicio de Control de plagas (desinsectación, desratización)</t>
  </si>
  <si>
    <t>Adquisición de Equipos de protección personal</t>
  </si>
  <si>
    <t>Adquisición de Equipos de protección personal. Catálogo Electrónico.</t>
  </si>
  <si>
    <t>NA</t>
  </si>
  <si>
    <t>Adquisición de Prendas de Protección personal, no incluye chompa</t>
  </si>
  <si>
    <t>Mantenimiento y recarga de extintores</t>
  </si>
  <si>
    <t>GERENCIA TÉCNICA</t>
  </si>
  <si>
    <t>COORDINACIÓN DE MANTENIMIENTO DE LA FLOTA</t>
  </si>
  <si>
    <t xml:space="preserve">Adquisición de repuestos electrónicos kiepe </t>
  </si>
  <si>
    <t xml:space="preserve"> 73 BIENES Y SERVICIOS PARA INVERSIÓN</t>
  </si>
  <si>
    <t>Adquisición de repuestos electrónicos mercedes Benz para flota trolebús</t>
  </si>
  <si>
    <t>Adquisición de accesorios neumáticos</t>
  </si>
  <si>
    <t xml:space="preserve">Adquisición de semiconductores para flota de trolebús </t>
  </si>
  <si>
    <t xml:space="preserve">Adquisición de baterías para la flota vehicular  </t>
  </si>
  <si>
    <t>464200017</t>
  </si>
  <si>
    <t>Adquisición de mangueras automotrices para la flota</t>
  </si>
  <si>
    <t>Adquisición de bombillos automotrices (focos)</t>
  </si>
  <si>
    <t xml:space="preserve">Adquisición de repuestos tipo electrico/electrónico trolebuses </t>
  </si>
  <si>
    <t xml:space="preserve">Adquisición de cristales, vidrios y parabrisas flota </t>
  </si>
  <si>
    <t xml:space="preserve">Adquisición de impermeabilizantes y sellantes </t>
  </si>
  <si>
    <t xml:space="preserve"> </t>
  </si>
  <si>
    <t>Adquisición de insumos de ferretería (materiales varios)</t>
  </si>
  <si>
    <t>Adquisición de cauchos de carrocería</t>
  </si>
  <si>
    <t>Adquisición de faros y lunas flota</t>
  </si>
  <si>
    <t>Adquisición de amortiguadores de carrocería par la flota</t>
  </si>
  <si>
    <t xml:space="preserve">Adquisición de perfiles metálicos </t>
  </si>
  <si>
    <t>Adquisición de plumas y brazos de plumas</t>
  </si>
  <si>
    <t>Servicio de mantenimiento de maquinas soldadoras</t>
  </si>
  <si>
    <t>Adquisición de insumos de soldadura y reparacion de carrocerias flotas</t>
  </si>
  <si>
    <t>Servicio de recarga de gases</t>
  </si>
  <si>
    <t>Adquisición de wype</t>
  </si>
  <si>
    <t>Adquisición de partes y piezas de fibra de vidrio flota</t>
  </si>
  <si>
    <t>Adquisicion de materiales para reparacion estructural</t>
  </si>
  <si>
    <t>Adquisición de repuestos mecánicos flota trolebús</t>
  </si>
  <si>
    <t>Adquisicion de aros de neumaticos de flotas</t>
  </si>
  <si>
    <t>Adquisicion de repuestos para reparacion de alimentadores volkswagen</t>
  </si>
  <si>
    <t>Adquisición de pernos y tuercas especiales</t>
  </si>
  <si>
    <t>Servicio de rectificación de cabezotes y motores flota</t>
  </si>
  <si>
    <t>Adquisición de pastillas de freno para la flota volvo</t>
  </si>
  <si>
    <t>Servicio de reparación de transmisiones automáticas ZF</t>
  </si>
  <si>
    <t>Adquisición de repuestos cajas ZF</t>
  </si>
  <si>
    <t>Adquisición de repuestos especiales de freno volvo B12M</t>
  </si>
  <si>
    <t>Adquisición de kits de reparo de válvulas neumáticas chasis volvo B12M</t>
  </si>
  <si>
    <t>Adquisición de repuestos de carrocería de flotas</t>
  </si>
  <si>
    <t>Adquisición de kits de válvulas y cilindros neumáticos</t>
  </si>
  <si>
    <t>Adquisición de aceites ZF</t>
  </si>
  <si>
    <t>Servicio de mantenimiento de compresor y sistema neumático talleres</t>
  </si>
  <si>
    <t>Mantenimiento de hidrolavadoras</t>
  </si>
  <si>
    <t>Servicio de reparación de mangueras y cañerías volvo B12M</t>
  </si>
  <si>
    <t>Adquisición de neumáticos nuevos</t>
  </si>
  <si>
    <t>Servicio de reencauche</t>
  </si>
  <si>
    <t>Adquisición de repuestos de compresor y compresores para flotas</t>
  </si>
  <si>
    <t>439410015</t>
  </si>
  <si>
    <t>Adquisición de insumos en aerosol</t>
  </si>
  <si>
    <t>Adquisición de transmisiones automáticas ZF</t>
  </si>
  <si>
    <t>491290211</t>
  </si>
  <si>
    <t>Adquisición repuestos Volvo</t>
  </si>
  <si>
    <t>Adquisición de lubricantes</t>
  </si>
  <si>
    <t>Adquisición de repuestos automotrices para mantenimiento del pool vehicular liviano</t>
  </si>
  <si>
    <t>Servicio de mantenimiento correctivo especializado para el pool vehicular liviano</t>
  </si>
  <si>
    <t>Adquisición de repuestos para caja voith diwa 3 y 5</t>
  </si>
  <si>
    <t xml:space="preserve">Adquisición de insumos de vulcanizado </t>
  </si>
  <si>
    <t>Adquisición de repuestos mercedes Benz O-500</t>
  </si>
  <si>
    <t>Adquisición de filtros automotrices para mantenimiento preventivo de flotas</t>
  </si>
  <si>
    <t>COORDINACIÓN DE MANTENIMIENTO DE INSTALACIONES</t>
  </si>
  <si>
    <t>Servicio de mantenimiento del sistema hidráulico, canastilla y pluma del camión Grúa</t>
  </si>
  <si>
    <t>Adquisición de material de eléctrica</t>
  </si>
  <si>
    <t>Servicio de acondicionamiento de plc´s de subestación de tracción</t>
  </si>
  <si>
    <t>Servicio de reparación del cargador de baterías subestación Terminal Sur</t>
  </si>
  <si>
    <t>Servicio de mantenimiento de transformadores de potencia de subestaciones de tracción</t>
  </si>
  <si>
    <t>Adquisición de hmi para subestación de tracción</t>
  </si>
  <si>
    <t>Adquisición de repuestos para subestaciones</t>
  </si>
  <si>
    <t>Adquisición de postes para iluminación y LAC</t>
  </si>
  <si>
    <t>Servicio de análisis de aceite dieléctrico de transformadores de potencia</t>
  </si>
  <si>
    <t>Servicio de montaje y adaptación de interruptor extra rápido en bastidor de celda de feeder de subestación de tracción</t>
  </si>
  <si>
    <t>Adquisición de repuestos especiales para diferencial trolebús</t>
  </si>
  <si>
    <t>Adquisicion de rodamientos para la flota</t>
  </si>
  <si>
    <t>Adquisición de tarjetas electrónicas de convertidor estático flota trolebús</t>
  </si>
  <si>
    <t>Adquisición de insumos y repuestos electrónicos</t>
  </si>
  <si>
    <t>Adquisición de forros de zapatas para flota vehicular</t>
  </si>
  <si>
    <t>Adquisición de aceite de compresor</t>
  </si>
  <si>
    <t xml:space="preserve">Adquisicion de repuetos electricos automotrices </t>
  </si>
  <si>
    <t>Servicio de reparación de estatores de motor eléctrico trolebús</t>
  </si>
  <si>
    <t>Adquisición de juntas homocinéticas de cardan trolebús</t>
  </si>
  <si>
    <t>Adquisición de guardapolvos de juntas homocinética</t>
  </si>
  <si>
    <t>Adquisición de módulos electrónicos especiales y optoacopladoras</t>
  </si>
  <si>
    <t>Calibración y mantenimiento de equipos de medición</t>
  </si>
  <si>
    <t>Servicio de rebobinaje de transformadores e inducidos automotrices</t>
  </si>
  <si>
    <t>Adquisición de cable de latiguillo</t>
  </si>
  <si>
    <t>Adquisición de insumos para empaques (papel victoria)</t>
  </si>
  <si>
    <t>Adquisición de insumos y materiales para reparación de mangueras</t>
  </si>
  <si>
    <t>Insumos metálicos para trabajos de torno</t>
  </si>
  <si>
    <t>Servicio de mantenimiento de torno</t>
  </si>
  <si>
    <t>Adquisición de terminales de ojo para latiguillo</t>
  </si>
  <si>
    <t>Servicio de Mantenimiento de plataforma elevadora modelo SL-20</t>
  </si>
  <si>
    <t xml:space="preserve">Adquisicion de grasa de altas revoluciones para cardan Electrico y grasa para motor eléctrico trolebús </t>
  </si>
  <si>
    <t>Adquisicion de kits de reparacion para valvulas de remolque trolebus</t>
  </si>
  <si>
    <t>Adquisicion de filtros especiales para compresor electrico Mattei</t>
  </si>
  <si>
    <t>Servicio de construcción y reparación de componentes de metalmecánica</t>
  </si>
  <si>
    <t xml:space="preserve">Adquisición de material eléctrico de instalaciones </t>
  </si>
  <si>
    <t xml:space="preserve"> 84 BIENES DE LARGA DURACIÓN</t>
  </si>
  <si>
    <t>Papel térmico para máquina IBM (blanco)</t>
  </si>
  <si>
    <t>GERENCIA DE OPERACIONES</t>
  </si>
  <si>
    <t>COORDINACIÓN DE SEGURIDAD INTEGRAL</t>
  </si>
  <si>
    <t>Servicio de seguridad y vigilancia (fija,motorizados,movilizacion) para la EPMTPQ</t>
  </si>
  <si>
    <t>Contratación abastecimiento de diésel premium para la flota operativa (2019-2020)</t>
  </si>
  <si>
    <t xml:space="preserve">Contratación abastecimiento de diésel premium para la flota operativa (2021-2022) </t>
  </si>
  <si>
    <t xml:space="preserve">Mantenimiento de los surtidores de combustibles </t>
  </si>
  <si>
    <t>Servicio de limpieza integral de la infraestructura de terminales, estaciones, talleres y oficinas administrativas de la EMPTPQ</t>
  </si>
  <si>
    <t>Servicio de limpieza integral de la infreaestructura de las paradas (incluye baños) de la EPMTPQ</t>
  </si>
  <si>
    <t>Servicio de limpieza integral de las unidades móviles de la EPMTPQ</t>
  </si>
  <si>
    <t>Servicio de transporte de carga pesada por carretera, con conductor (no incluye estibaje)- modalidad 3 (transporte de combustible y/o sustancias inflamables o peligrosas en camiones cisternas  cap.10.000 galones) desde 1 hasta 70 kms (2020-2021)</t>
  </si>
  <si>
    <t>Servicio de transporte de carga pesada por carretera, con conductor (no incluye estibaje)- modalidad 3 (transporte de combustible y/o sustancias inflamables o peligrosas en camiones cisternas  cap.10.000 galones) desde 1 hasta 70 kms (2021-2022)</t>
  </si>
  <si>
    <t>Servicios básicos - energía eléctrica</t>
  </si>
  <si>
    <t>COORDINACIÓN DE RECAUDACIÓN SIR</t>
  </si>
  <si>
    <t xml:space="preserve">Servicio de traslado y procesamiento de valores dela EPMTPQ </t>
  </si>
  <si>
    <t>COORDINACIÓN DE SOLUCIONES TECNOLÓGICAS, REDES Y COMUNICACIONES</t>
  </si>
  <si>
    <t>Mantenimiento correctivo para sistema video vigilancia entregado segun convenio EMSEGURIDAD Y EPMTPQ</t>
  </si>
  <si>
    <t>Contratación de servicio principal de internet, datos y  hosting para uso corporativo e internet principal (2021- 2022)</t>
  </si>
  <si>
    <t>Contratación del soporte  y mantenimiento correctivo de fibra óptica corporativa y red de servicios wifi biarticulados (2020-2021)</t>
  </si>
  <si>
    <t>COORDINACIÓN DE GESTIÓN DEL SISTEMA INTEGRADO DE TRANSPORTE SAE</t>
  </si>
  <si>
    <t>Prestación de servicio de alimentadores para la ruta 6 de julio - terminal río coca</t>
  </si>
  <si>
    <t>Prestación de servicio de alimentadores para la ruta agua clara – terminal río coca</t>
  </si>
  <si>
    <t>Prestación de servicio de alimentadores para la ruta  Argelia – terminal el Recreo</t>
  </si>
  <si>
    <t>Prestación de servicio de alimentadores para la ruta Cabuyal - calderón</t>
  </si>
  <si>
    <t>Prestación de servicio de alimentadores para la ruta -Carapungo - Eloy Alfaro - terminal río coca</t>
  </si>
  <si>
    <t>Prestación de servicio de alimentadores para la ruta Carapungo - simón bolívar - terminal río coca</t>
  </si>
  <si>
    <t>Prestación de servicio de alimentadores para la ruta Caupicho – estación capulí</t>
  </si>
  <si>
    <t>Prestación de servicio de alimentadores para las rutas Chillogallo – terminal el Recreo</t>
  </si>
  <si>
    <t>Prestación de servicio de alimentadores para la ruta cisne - Zabala</t>
  </si>
  <si>
    <t>Prestación de servicio de alimentadores para la ruta comité del pueblo - la bota – terminal río coca</t>
  </si>
  <si>
    <t>Prestación de servicio de alimentadores para la ruta comité del pueblo - terminal labrador</t>
  </si>
  <si>
    <t>Prestación de servicio de alimentadores para la ruta Cotocollao - terminal labrador</t>
  </si>
  <si>
    <t>Prestación de servicio de alimentadores para la ruta cumbayá - terminal río coca</t>
  </si>
  <si>
    <t>Prestación  de servicio de alimentadores para la ruta  ferroviaria – terminal el Recreo</t>
  </si>
  <si>
    <t>Prestación de servicio de alimentadores para la ruta la forestal - Chimbacalle - estación multimodal la Magdalena</t>
  </si>
  <si>
    <t>Prestación de servicio de alimentadores para la ruta terminal sur Ecovía - terminal Quitumbe</t>
  </si>
  <si>
    <t>Prestación de servicio de alimentadores para la ruta héroes de paquisha -  terminal sur Ecovía</t>
  </si>
  <si>
    <t>Prestación de servicio de alimentadores para la ruta Huarcay - girón - morán Valverde</t>
  </si>
  <si>
    <t>Prestación de servicio de alimentadores para la ruta Kennedy - edén - terminal labrador</t>
  </si>
  <si>
    <t>Prestación de servicio de alimentadores para la ruta la cocha – estación capulí</t>
  </si>
  <si>
    <t>Prestación de servicio de alimentadores para la ruta la joya - terminal sur Ecovía</t>
  </si>
  <si>
    <t>Prestación de servicio de alimentadores para la ruta la luz - terminal río coca</t>
  </si>
  <si>
    <t>Prestación de servicio de alimentadores para la ruta el porvenir - la victoria - terminal sur Ecovía</t>
  </si>
  <si>
    <t>Prestación de servicio de alimentadores para la ruta laureles - terminal labrador</t>
  </si>
  <si>
    <t>Prestación de servicio de alimentadores para la ruta llano chico - terminal río coca</t>
  </si>
  <si>
    <t>Prestación de servicio de alimentadores para la ruta llano grande</t>
  </si>
  <si>
    <t>Prestación de servicio de alimentadores para la ruta ciudadela Lozada - terminal sur Ecovía</t>
  </si>
  <si>
    <t>Prestación de servicio de alimentadores para la ruta lucha de los pobres - terminal el Recreo</t>
  </si>
  <si>
    <t>Prestación de servicio de alimentadores para la ruta Martha Bucaram - morán Valverde</t>
  </si>
  <si>
    <t>Prestación de servicio de alimentadores para la ruta monteserrín - terminal río coca</t>
  </si>
  <si>
    <t>Prestación de servicio de alimentadores para la ruta nayón - terminal río coca</t>
  </si>
  <si>
    <t>Prestación de servicio de alimentadores para la ruta oriente quiteño - terminal el Recreo</t>
  </si>
  <si>
    <t>Prestación de servicio alimentadores para la ruta Oyacoto - calderón</t>
  </si>
  <si>
    <t>Prestación de servicio de alimentadores para la ruta paquisha - terminal Quitumbe</t>
  </si>
  <si>
    <t>Prestación de servicio de alimentadores para la ruta Rumiñahui - terminal labrador</t>
  </si>
  <si>
    <t>Prestación de servicio de alimentadores para la ruta san José de Cutuglahua – terminal sur Ecovía</t>
  </si>
  <si>
    <t>Prestación de servicio de alimentadores para la ruta san José de morán - Carapungo</t>
  </si>
  <si>
    <t>Prestación de servicio de alimentadores para la ruta san juan - bellavista</t>
  </si>
  <si>
    <t>Prestación de servicio de alimentadores para la ruta san juan de Turubamba – terminal sur Ecovía</t>
  </si>
  <si>
    <t>Prestación de servicio de alimentadores para la ruta san Martín - puente de Guajaló</t>
  </si>
  <si>
    <t>Prestación de servicio de alimentadores para la ruta santo Tomás 1 – terminal sur Ecovía</t>
  </si>
  <si>
    <t>Prestación de servicio de alimentadores para la ruta  Santospamba – terminal Quitumbe</t>
  </si>
  <si>
    <t>Prestación de servicio de alimentadores para la ruta solanda - terminal el Recreo</t>
  </si>
  <si>
    <t>Prestación de servicio de alimentadores para la ruta terminal  Carcelén - terminal norte</t>
  </si>
  <si>
    <t>Prestación de servicio de alimentadores para la ruta tola - san roque</t>
  </si>
  <si>
    <t>Prestación de servicio de alimentadores para la ruta Venecia – terminal sur Ecovía</t>
  </si>
  <si>
    <t>Prestación de servicio de alimentadores para la ruta zámbiza - terminal río coca</t>
  </si>
  <si>
    <t>Prestación de servicio de alimentadores para la ruta  manuelita Sáenz - terminal Quitumbe</t>
  </si>
  <si>
    <t>Servicio de plan de datos móvil para los 80 buses biarticulados (2020-2021)</t>
  </si>
  <si>
    <t>Servicio de plan de datos móvil para los 80 buses biarticulados (2021- 2022)</t>
  </si>
  <si>
    <t>Servicio de limpieza integral de la infraestructura de terminales, estaciones, talleres y oficinas administrativas de la EMPTPQ 2019-2020</t>
  </si>
  <si>
    <t>No</t>
  </si>
  <si>
    <t>Servicio de limpieza integral de la infreaestructura de las paradas (incluye baños) de la EPMTPQ 2019-2020</t>
  </si>
  <si>
    <t>Servicio de limpieza integral de las unidades móviles de la EPMTPQ 2019-2020</t>
  </si>
  <si>
    <t>Impresión de boletos 2020</t>
  </si>
  <si>
    <t>Revisión Técnica Vehicular 2021</t>
  </si>
  <si>
    <t>Matriculación flota vehicular 2021</t>
  </si>
  <si>
    <t>PROYECTO 4 MODERNIZACIÓN DEL SISTEMA DE TRANSPORTE PÚBLICO METROPOLITANO DE PASAJEROS</t>
  </si>
  <si>
    <t>PORCENTAJE DE MODERNIZACIÓN DEL SISTEMA DE TRANSPORTE PÚBLICO METROPOLITANO DE PASAJEROS</t>
  </si>
  <si>
    <t>10% DE MODERNIZACIÓN DEL SISTEMA DE TRANSPORTE PÚBLICO METROLITANO</t>
  </si>
  <si>
    <t>GERENCIA GENERAL</t>
  </si>
  <si>
    <t>COORDINACIÓN DE COMUNICACIÓN</t>
  </si>
  <si>
    <t>Monitoreo de Prensa 2021</t>
  </si>
  <si>
    <t xml:space="preserve">Servicios de Formación y capacitación al personal de la EPMTPQ </t>
  </si>
  <si>
    <t>Prestación de servicio de alimentadores para la ruta Sur Occidental</t>
  </si>
  <si>
    <t>COORDINACIÓN DE INFRAESTRUCTURA EN TRANSPORTE</t>
  </si>
  <si>
    <t>Adquisición de materiales y herramientas para mantenimineto continuo de la infraestructura de la EPMTPQ</t>
  </si>
  <si>
    <t>Prestación de servicio de alimentadores para la ruta Martha Bucaram - Morán Valverde</t>
  </si>
  <si>
    <t>Pago rol de personal administrativo. - remuneraciones unificadas</t>
  </si>
  <si>
    <t>Pago rol de personal operativo. - salarios unificados</t>
  </si>
  <si>
    <t>Total general</t>
  </si>
  <si>
    <t>CODIFICADO</t>
  </si>
  <si>
    <t>113 MILLONESDE PASAJEROS PAGO VIAJE TRANSPORTADOS EN EL SISTEMA INTEGRADO DE TRANSPORTE MUNICIPAL</t>
  </si>
  <si>
    <t>10% DE MODERNIZACIÓN DEL SISTEMA DE TRANSPORTE PÚBLICO METROPOLITANO</t>
  </si>
  <si>
    <t>PUESTA EN MARCHA DE UNIDADES - TROLEBÚS</t>
  </si>
  <si>
    <t>Etiquetas de fila</t>
  </si>
  <si>
    <t>Suma de CODIFICADO</t>
  </si>
  <si>
    <t xml:space="preserve"> CODIFICADO</t>
  </si>
  <si>
    <t xml:space="preserve">DEPENDENCIA </t>
  </si>
  <si>
    <t>MANTENIMIENTO PREVENTIVO Y CORRECTIVO DE LOS BUSES: ARTICULADOS, BIARTICULADOS, TROLEBUSES Y POOL LIVIANO</t>
  </si>
  <si>
    <t>PROPIOS</t>
  </si>
  <si>
    <t>IMPLEMENTAR UNIDADES DE TRANSPORTE MASIVO DE PASAJEROS, CON TECNOLOGÍA ELÉCTRICA</t>
  </si>
  <si>
    <t>DISEÑO Y FUNCIONAMIENTO DE LOS EQUIPOS Y TECNOLOGÍA NECESARIA PARA UNIDADES DE TRANSPORTE MASIVO DE PASAJEROS, CON TECNOLOGÍA ELÉCTRICA</t>
  </si>
  <si>
    <t>DISEÑO Y FUNCIONAMIENTO DE LOS EQUIPOS Y TECNOLOGÍA NECESARIA PARA LOS SISTEMAS INTELIGENTES DE TRANSPORTE</t>
  </si>
  <si>
    <t>OPTIMIZACIÓN DE PERSONAL FASE I</t>
  </si>
  <si>
    <t>IMPLEMENTAR DE LOS SISTEMAS INTELIGENTES DE TRANSPORTE</t>
  </si>
  <si>
    <t xml:space="preserve"> UNIDADES DE TRANSPORTE MASIVO DE PASAJEROS, CON TECNOLOGÍA ELÉCTRICA</t>
  </si>
  <si>
    <t>SISTEMAS INTELIGENTES DE TRANSPORTE</t>
  </si>
  <si>
    <t>propios</t>
  </si>
  <si>
    <t>municipales</t>
  </si>
  <si>
    <t xml:space="preserve">Enero </t>
  </si>
  <si>
    <t xml:space="preserve">febrero </t>
  </si>
  <si>
    <t xml:space="preserve">marzo </t>
  </si>
  <si>
    <t xml:space="preserve">abril </t>
  </si>
  <si>
    <t xml:space="preserve">mayo </t>
  </si>
  <si>
    <t xml:space="preserve">junio </t>
  </si>
  <si>
    <t xml:space="preserve">julio </t>
  </si>
  <si>
    <t xml:space="preserve">agosto </t>
  </si>
  <si>
    <t xml:space="preserve">septiembre </t>
  </si>
  <si>
    <t xml:space="preserve">octubre </t>
  </si>
  <si>
    <t xml:space="preserve">noviembre </t>
  </si>
  <si>
    <t xml:space="preserve">diciembre </t>
  </si>
  <si>
    <t xml:space="preserve">CODIFICADO </t>
  </si>
  <si>
    <t>MES  1</t>
  </si>
  <si>
    <t>MES  2</t>
  </si>
  <si>
    <t>MES  3</t>
  </si>
  <si>
    <t>MES  4</t>
  </si>
  <si>
    <t>MES  5</t>
  </si>
  <si>
    <t>MES  6</t>
  </si>
  <si>
    <t>MES  7</t>
  </si>
  <si>
    <t>MES  8</t>
  </si>
  <si>
    <t>MES  9</t>
  </si>
  <si>
    <t>MES  10</t>
  </si>
  <si>
    <t>MES  11</t>
  </si>
  <si>
    <t>MES  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</si>
</sst>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 &quot;$&quot;* #,##0.00_ ;_ &quot;$&quot;* \-#,##0.00_ ;_ &quot;$&quot;* &quot;-&quot;??_ ;_ @_ "/>
    <numFmt numFmtId="43" formatCode="_ * #,##0.00_ ;_ * \-#,##0.00_ ;_ * &quot;-&quot;??_ ;_ @_ "/>
  </numFmts>
  <fonts count="1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9"/>
      <color rgb="FF0070C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1"/>
      <name val="Arial Narrow"/>
      <family val="2"/>
    </font>
    <font>
      <sz val="11"/>
      <color rgb="FFFF0000"/>
      <name val="Arial Narrow"/>
      <family val="2"/>
    </font>
    <font>
      <sz val="11"/>
      <color indexed="81"/>
      <name val="Tahoma"/>
      <family val="2"/>
    </font>
    <font>
      <b/>
      <sz val="11"/>
      <color indexed="81"/>
      <name val="Tahoma"/>
      <family val="2"/>
    </font>
    <font>
      <sz val="16"/>
      <color theme="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21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theme="1" tint="0.499984740745262"/>
      </right>
      <top style="thin">
        <color theme="0" tint="-0.14999847407452621"/>
      </top>
      <bottom style="thin">
        <color theme="0" tint="-0.14999847407452621"/>
      </bottom>
      <diagonal/>
    </border>
  </borders>
  <cellStyleXfs count="6">
    <xf numFmtId="0" fontId="0" fillId="0" borderId="0"/>
    <xf numFmtId="0" fontId="2" fillId="0" borderId="0"/>
    <xf numFmtId="43" fontId="2" fillId="0" borderId="0" applyFont="0" applyFill="0" applyBorder="0" applyAlignment="0" applyProtection="0"/>
    <xf numFmtId="0" fontId="6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147">
    <xf numFmtId="0" fontId="0" fillId="0" borderId="0" xfId="0"/>
    <xf numFmtId="0" fontId="2" fillId="0" borderId="0" xfId="1" applyAlignment="1">
      <alignment wrapText="1"/>
    </xf>
    <xf numFmtId="0" fontId="2" fillId="0" borderId="0" xfId="1" applyAlignment="1">
      <alignment vertical="center" wrapText="1"/>
    </xf>
    <xf numFmtId="0" fontId="3" fillId="0" borderId="0" xfId="1" applyFont="1" applyAlignment="1">
      <alignment vertical="center" wrapText="1"/>
    </xf>
    <xf numFmtId="0" fontId="2" fillId="0" borderId="1" xfId="1" applyBorder="1" applyAlignment="1">
      <alignment horizontal="left" vertical="center" wrapText="1"/>
    </xf>
    <xf numFmtId="0" fontId="2" fillId="0" borderId="0" xfId="1" applyBorder="1" applyAlignment="1">
      <alignment horizontal="left" vertical="center" wrapText="1"/>
    </xf>
    <xf numFmtId="0" fontId="4" fillId="0" borderId="0" xfId="1" applyFont="1" applyAlignment="1">
      <alignment horizontal="center" wrapText="1"/>
    </xf>
    <xf numFmtId="0" fontId="4" fillId="0" borderId="0" xfId="1" applyFont="1" applyAlignment="1">
      <alignment horizontal="center" vertical="center" wrapText="1"/>
    </xf>
    <xf numFmtId="43" fontId="4" fillId="0" borderId="0" xfId="2" applyFont="1" applyAlignment="1">
      <alignment horizontal="center" vertical="center" wrapText="1"/>
    </xf>
    <xf numFmtId="0" fontId="3" fillId="0" borderId="0" xfId="1" applyFont="1" applyAlignment="1">
      <alignment horizontal="left" vertical="center" wrapText="1"/>
    </xf>
    <xf numFmtId="0" fontId="3" fillId="0" borderId="1" xfId="1" applyFont="1" applyBorder="1" applyAlignment="1">
      <alignment horizontal="left" vertical="center" wrapText="1"/>
    </xf>
    <xf numFmtId="0" fontId="2" fillId="0" borderId="0" xfId="1" applyAlignment="1">
      <alignment horizontal="center" vertical="center" wrapText="1"/>
    </xf>
    <xf numFmtId="43" fontId="0" fillId="0" borderId="0" xfId="2" applyFont="1" applyAlignment="1">
      <alignment horizontal="center" vertical="center" wrapText="1"/>
    </xf>
    <xf numFmtId="0" fontId="5" fillId="5" borderId="3" xfId="1" applyFont="1" applyFill="1" applyBorder="1" applyAlignment="1">
      <alignment horizontal="center" vertical="center" wrapText="1"/>
    </xf>
    <xf numFmtId="43" fontId="5" fillId="4" borderId="3" xfId="2" applyFont="1" applyFill="1" applyBorder="1" applyAlignment="1">
      <alignment horizontal="center" vertical="center" wrapText="1"/>
    </xf>
    <xf numFmtId="0" fontId="5" fillId="2" borderId="3" xfId="1" applyFont="1" applyFill="1" applyBorder="1" applyAlignment="1">
      <alignment horizontal="center" vertical="center" wrapText="1"/>
    </xf>
    <xf numFmtId="0" fontId="5" fillId="2" borderId="5" xfId="1" applyFont="1" applyFill="1" applyBorder="1" applyAlignment="1">
      <alignment horizontal="center" vertical="center" wrapText="1"/>
    </xf>
    <xf numFmtId="0" fontId="5" fillId="3" borderId="5" xfId="1" applyFont="1" applyFill="1" applyBorder="1" applyAlignment="1">
      <alignment horizontal="center" vertical="center" wrapText="1"/>
    </xf>
    <xf numFmtId="0" fontId="2" fillId="0" borderId="3" xfId="1" applyBorder="1" applyAlignment="1">
      <alignment horizontal="center" vertical="center" wrapText="1"/>
    </xf>
    <xf numFmtId="0" fontId="2" fillId="0" borderId="3" xfId="1" applyBorder="1" applyAlignment="1">
      <alignment vertical="center" wrapText="1"/>
    </xf>
    <xf numFmtId="0" fontId="0" fillId="0" borderId="3" xfId="1" applyFont="1" applyBorder="1" applyAlignment="1">
      <alignment vertical="center" wrapText="1"/>
    </xf>
    <xf numFmtId="0" fontId="3" fillId="0" borderId="3" xfId="1" applyFont="1" applyBorder="1" applyAlignment="1">
      <alignment vertical="center" wrapText="1"/>
    </xf>
    <xf numFmtId="14" fontId="2" fillId="0" borderId="3" xfId="1" applyNumberFormat="1" applyBorder="1" applyAlignment="1">
      <alignment vertical="center" wrapText="1"/>
    </xf>
    <xf numFmtId="43" fontId="0" fillId="0" borderId="3" xfId="2" applyFont="1" applyBorder="1" applyAlignment="1">
      <alignment horizontal="center" vertical="center" wrapText="1"/>
    </xf>
    <xf numFmtId="43" fontId="0" fillId="0" borderId="3" xfId="2" applyFont="1" applyBorder="1" applyAlignment="1">
      <alignment vertical="center" wrapText="1"/>
    </xf>
    <xf numFmtId="43" fontId="2" fillId="0" borderId="3" xfId="1" applyNumberFormat="1" applyBorder="1" applyAlignment="1">
      <alignment horizontal="center" vertical="center" wrapText="1"/>
    </xf>
    <xf numFmtId="4" fontId="0" fillId="0" borderId="6" xfId="0" applyNumberFormat="1" applyFont="1" applyBorder="1" applyAlignment="1">
      <alignment vertical="center" wrapText="1"/>
    </xf>
    <xf numFmtId="0" fontId="6" fillId="0" borderId="0" xfId="3" applyAlignment="1">
      <alignment vertical="center" wrapText="1"/>
    </xf>
    <xf numFmtId="4" fontId="6" fillId="0" borderId="0" xfId="3" applyNumberFormat="1" applyAlignment="1">
      <alignment vertical="center" wrapText="1"/>
    </xf>
    <xf numFmtId="0" fontId="0" fillId="0" borderId="3" xfId="1" applyFont="1" applyBorder="1" applyAlignment="1">
      <alignment horizontal="center" vertical="center" wrapText="1"/>
    </xf>
    <xf numFmtId="43" fontId="0" fillId="0" borderId="7" xfId="2" applyFont="1" applyBorder="1" applyAlignment="1">
      <alignment horizontal="center" vertical="center" wrapText="1"/>
    </xf>
    <xf numFmtId="43" fontId="0" fillId="6" borderId="0" xfId="2" applyFont="1" applyFill="1" applyAlignment="1">
      <alignment horizontal="center" vertical="center" wrapText="1"/>
    </xf>
    <xf numFmtId="43" fontId="2" fillId="0" borderId="0" xfId="1" applyNumberFormat="1" applyAlignment="1">
      <alignment horizontal="center" vertical="center" wrapText="1"/>
    </xf>
    <xf numFmtId="0" fontId="0" fillId="6" borderId="3" xfId="1" applyFont="1" applyFill="1" applyBorder="1" applyAlignment="1">
      <alignment vertical="center" wrapText="1"/>
    </xf>
    <xf numFmtId="0" fontId="3" fillId="6" borderId="3" xfId="1" applyFont="1" applyFill="1" applyBorder="1" applyAlignment="1">
      <alignment vertical="center" wrapText="1"/>
    </xf>
    <xf numFmtId="0" fontId="4" fillId="0" borderId="0" xfId="1" applyFont="1" applyAlignment="1">
      <alignment horizontal="center" wrapText="1"/>
    </xf>
    <xf numFmtId="0" fontId="5" fillId="2" borderId="5" xfId="1" applyFont="1" applyFill="1" applyBorder="1" applyAlignment="1">
      <alignment horizontal="center" vertical="center" wrapText="1"/>
    </xf>
    <xf numFmtId="0" fontId="5" fillId="3" borderId="5" xfId="1" applyFont="1" applyFill="1" applyBorder="1" applyAlignment="1">
      <alignment horizontal="center" vertical="center" wrapText="1"/>
    </xf>
    <xf numFmtId="0" fontId="2" fillId="7" borderId="3" xfId="1" applyFill="1" applyBorder="1" applyAlignment="1">
      <alignment vertical="center" wrapText="1"/>
    </xf>
    <xf numFmtId="14" fontId="2" fillId="7" borderId="3" xfId="1" applyNumberFormat="1" applyFill="1" applyBorder="1" applyAlignment="1">
      <alignment vertical="center" wrapText="1"/>
    </xf>
    <xf numFmtId="43" fontId="0" fillId="7" borderId="3" xfId="2" applyFont="1" applyFill="1" applyBorder="1" applyAlignment="1">
      <alignment horizontal="center" vertical="center" wrapText="1"/>
    </xf>
    <xf numFmtId="43" fontId="0" fillId="7" borderId="3" xfId="2" applyFont="1" applyFill="1" applyBorder="1" applyAlignment="1">
      <alignment vertical="center" wrapText="1"/>
    </xf>
    <xf numFmtId="0" fontId="0" fillId="7" borderId="3" xfId="1" applyFont="1" applyFill="1" applyBorder="1" applyAlignment="1">
      <alignment vertical="center" wrapText="1"/>
    </xf>
    <xf numFmtId="0" fontId="6" fillId="7" borderId="0" xfId="3" applyFill="1" applyAlignment="1">
      <alignment vertical="center" wrapText="1"/>
    </xf>
    <xf numFmtId="0" fontId="0" fillId="7" borderId="3" xfId="1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14" fontId="2" fillId="0" borderId="3" xfId="1" applyNumberFormat="1" applyBorder="1" applyAlignment="1">
      <alignment horizontal="center" vertical="center" wrapText="1"/>
    </xf>
    <xf numFmtId="43" fontId="0" fillId="0" borderId="3" xfId="4" applyFont="1" applyBorder="1" applyAlignment="1">
      <alignment vertical="center"/>
    </xf>
    <xf numFmtId="4" fontId="6" fillId="7" borderId="3" xfId="3" applyNumberFormat="1" applyFill="1" applyBorder="1" applyAlignment="1">
      <alignment vertical="center" wrapText="1"/>
    </xf>
    <xf numFmtId="4" fontId="0" fillId="7" borderId="3" xfId="0" applyNumberFormat="1" applyFont="1" applyFill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43" fontId="0" fillId="7" borderId="0" xfId="2" applyFont="1" applyFill="1" applyAlignment="1">
      <alignment horizontal="center" vertical="center" wrapText="1"/>
    </xf>
    <xf numFmtId="43" fontId="0" fillId="0" borderId="3" xfId="0" applyNumberFormat="1" applyBorder="1" applyAlignment="1">
      <alignment vertical="center"/>
    </xf>
    <xf numFmtId="43" fontId="0" fillId="8" borderId="3" xfId="0" applyNumberFormat="1" applyFill="1" applyBorder="1" applyAlignment="1">
      <alignment vertical="center"/>
    </xf>
    <xf numFmtId="43" fontId="3" fillId="0" borderId="3" xfId="0" applyNumberFormat="1" applyFont="1" applyBorder="1" applyAlignment="1">
      <alignment vertical="center"/>
    </xf>
    <xf numFmtId="0" fontId="4" fillId="0" borderId="0" xfId="1" applyFont="1" applyAlignment="1">
      <alignment horizontal="center" wrapText="1"/>
    </xf>
    <xf numFmtId="0" fontId="10" fillId="0" borderId="0" xfId="0" applyFont="1"/>
    <xf numFmtId="0" fontId="10" fillId="0" borderId="0" xfId="0" applyFont="1" applyAlignment="1">
      <alignment horizontal="center" vertical="center"/>
    </xf>
    <xf numFmtId="0" fontId="5" fillId="9" borderId="3" xfId="0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 wrapText="1"/>
    </xf>
    <xf numFmtId="0" fontId="5" fillId="10" borderId="3" xfId="0" applyFont="1" applyFill="1" applyBorder="1" applyAlignment="1">
      <alignment horizontal="center" vertical="center" wrapText="1"/>
    </xf>
    <xf numFmtId="0" fontId="5" fillId="11" borderId="3" xfId="0" applyFont="1" applyFill="1" applyBorder="1" applyAlignment="1">
      <alignment horizontal="center" vertical="center" wrapText="1"/>
    </xf>
    <xf numFmtId="43" fontId="12" fillId="4" borderId="3" xfId="4" applyFont="1" applyFill="1" applyBorder="1" applyAlignment="1" applyProtection="1">
      <alignment horizontal="center" vertical="center" wrapText="1"/>
    </xf>
    <xf numFmtId="43" fontId="5" fillId="5" borderId="3" xfId="4" applyFont="1" applyFill="1" applyBorder="1" applyAlignment="1" applyProtection="1">
      <alignment horizontal="center" vertical="center" wrapText="1"/>
    </xf>
    <xf numFmtId="0" fontId="5" fillId="12" borderId="3" xfId="0" applyFont="1" applyFill="1" applyBorder="1" applyAlignment="1">
      <alignment horizontal="center" vertical="center"/>
    </xf>
    <xf numFmtId="1" fontId="5" fillId="12" borderId="3" xfId="4" applyNumberFormat="1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13" borderId="3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vertical="center" wrapText="1"/>
    </xf>
    <xf numFmtId="44" fontId="3" fillId="0" borderId="3" xfId="5" applyFont="1" applyBorder="1" applyAlignment="1">
      <alignment horizontal="center" vertical="center"/>
    </xf>
    <xf numFmtId="4" fontId="14" fillId="9" borderId="3" xfId="0" applyNumberFormat="1" applyFont="1" applyFill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0" xfId="0" applyFont="1" applyBorder="1"/>
    <xf numFmtId="0" fontId="10" fillId="0" borderId="0" xfId="0" applyFont="1" applyBorder="1" applyAlignment="1">
      <alignment horizontal="center" vertical="center"/>
    </xf>
    <xf numFmtId="44" fontId="3" fillId="0" borderId="5" xfId="5" applyFont="1" applyBorder="1" applyAlignment="1">
      <alignment horizontal="center" vertical="center"/>
    </xf>
    <xf numFmtId="44" fontId="3" fillId="14" borderId="5" xfId="0" applyNumberFormat="1" applyFont="1" applyFill="1" applyBorder="1"/>
    <xf numFmtId="44" fontId="13" fillId="15" borderId="5" xfId="0" applyNumberFormat="1" applyFont="1" applyFill="1" applyBorder="1"/>
    <xf numFmtId="44" fontId="3" fillId="7" borderId="0" xfId="5" applyFont="1" applyFill="1" applyBorder="1" applyAlignment="1">
      <alignment horizontal="center" vertical="center"/>
    </xf>
    <xf numFmtId="44" fontId="10" fillId="0" borderId="0" xfId="0" applyNumberFormat="1" applyFont="1"/>
    <xf numFmtId="4" fontId="15" fillId="0" borderId="0" xfId="0" applyNumberFormat="1" applyFont="1"/>
    <xf numFmtId="0" fontId="2" fillId="0" borderId="3" xfId="1" applyFill="1" applyBorder="1" applyAlignment="1">
      <alignment vertical="center" wrapText="1"/>
    </xf>
    <xf numFmtId="43" fontId="0" fillId="0" borderId="3" xfId="2" applyFont="1" applyFill="1" applyBorder="1" applyAlignment="1">
      <alignment horizontal="center" vertical="center" wrapText="1"/>
    </xf>
    <xf numFmtId="14" fontId="2" fillId="0" borderId="3" xfId="1" applyNumberFormat="1" applyFill="1" applyBorder="1" applyAlignment="1">
      <alignment horizontal="center" vertical="center" wrapText="1"/>
    </xf>
    <xf numFmtId="44" fontId="3" fillId="0" borderId="0" xfId="5" applyFont="1" applyAlignment="1">
      <alignment horizontal="center" vertical="center"/>
    </xf>
    <xf numFmtId="43" fontId="10" fillId="0" borderId="0" xfId="4" applyFont="1"/>
    <xf numFmtId="0" fontId="0" fillId="0" borderId="13" xfId="0" applyFont="1" applyBorder="1" applyAlignment="1">
      <alignment horizontal="left" wrapText="1"/>
    </xf>
    <xf numFmtId="4" fontId="0" fillId="0" borderId="6" xfId="0" applyNumberFormat="1" applyFont="1" applyBorder="1"/>
    <xf numFmtId="43" fontId="2" fillId="0" borderId="0" xfId="4" applyAlignment="1">
      <alignment wrapText="1"/>
    </xf>
    <xf numFmtId="43" fontId="2" fillId="0" borderId="0" xfId="1" applyNumberFormat="1" applyAlignment="1">
      <alignment wrapText="1"/>
    </xf>
    <xf numFmtId="0" fontId="0" fillId="0" borderId="0" xfId="1" applyFont="1" applyAlignment="1">
      <alignment wrapText="1"/>
    </xf>
    <xf numFmtId="0" fontId="1" fillId="0" borderId="3" xfId="0" applyFont="1" applyBorder="1" applyAlignment="1">
      <alignment horizontal="center" vertical="center"/>
    </xf>
    <xf numFmtId="1" fontId="1" fillId="0" borderId="3" xfId="4" applyNumberFormat="1" applyFont="1" applyBorder="1" applyAlignment="1">
      <alignment horizontal="center" vertical="center"/>
    </xf>
    <xf numFmtId="44" fontId="1" fillId="0" borderId="3" xfId="5" applyFont="1" applyBorder="1" applyAlignment="1">
      <alignment vertical="center"/>
    </xf>
    <xf numFmtId="44" fontId="1" fillId="0" borderId="3" xfId="0" applyNumberFormat="1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1" fontId="1" fillId="0" borderId="2" xfId="4" applyNumberFormat="1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1" applyFont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43" fontId="3" fillId="16" borderId="3" xfId="1" applyNumberFormat="1" applyFont="1" applyFill="1" applyBorder="1" applyAlignment="1">
      <alignment horizontal="center" vertical="center" wrapText="1"/>
    </xf>
    <xf numFmtId="0" fontId="0" fillId="0" borderId="0" xfId="0" pivotButton="1"/>
    <xf numFmtId="43" fontId="0" fillId="0" borderId="0" xfId="0" applyNumberFormat="1"/>
    <xf numFmtId="43" fontId="0" fillId="0" borderId="0" xfId="4" applyFont="1"/>
    <xf numFmtId="0" fontId="18" fillId="0" borderId="0" xfId="0" pivotButton="1" applyFont="1"/>
    <xf numFmtId="0" fontId="18" fillId="0" borderId="0" xfId="0" applyFont="1"/>
    <xf numFmtId="0" fontId="18" fillId="0" borderId="0" xfId="0" applyFont="1" applyAlignment="1">
      <alignment horizontal="left"/>
    </xf>
    <xf numFmtId="43" fontId="18" fillId="0" borderId="0" xfId="0" applyNumberFormat="1" applyFont="1"/>
    <xf numFmtId="0" fontId="0" fillId="0" borderId="0" xfId="0" pivotButton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43" fontId="4" fillId="0" borderId="0" xfId="4" applyFont="1" applyAlignment="1">
      <alignment horizontal="center" vertical="center" wrapText="1"/>
    </xf>
    <xf numFmtId="0" fontId="0" fillId="0" borderId="0" xfId="0" pivotButton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left" wrapText="1"/>
    </xf>
    <xf numFmtId="2" fontId="0" fillId="0" borderId="0" xfId="0" applyNumberFormat="1" applyAlignment="1">
      <alignment wrapText="1"/>
    </xf>
    <xf numFmtId="4" fontId="0" fillId="0" borderId="0" xfId="0" applyNumberFormat="1" applyAlignment="1">
      <alignment wrapText="1"/>
    </xf>
    <xf numFmtId="0" fontId="2" fillId="11" borderId="3" xfId="1" applyFill="1" applyBorder="1" applyAlignment="1">
      <alignment vertical="center" wrapText="1"/>
    </xf>
    <xf numFmtId="0" fontId="6" fillId="11" borderId="0" xfId="3" applyFill="1" applyAlignment="1">
      <alignment vertical="center" wrapText="1"/>
    </xf>
    <xf numFmtId="0" fontId="0" fillId="11" borderId="3" xfId="0" applyFill="1" applyBorder="1" applyAlignment="1">
      <alignment vertical="center" wrapText="1"/>
    </xf>
    <xf numFmtId="0" fontId="0" fillId="11" borderId="3" xfId="1" applyFont="1" applyFill="1" applyBorder="1" applyAlignment="1">
      <alignment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3" xfId="1" applyBorder="1" applyAlignment="1">
      <alignment horizontal="center" vertical="center" wrapText="1"/>
    </xf>
    <xf numFmtId="0" fontId="4" fillId="0" borderId="0" xfId="1" applyFont="1" applyAlignment="1">
      <alignment horizontal="center" wrapText="1"/>
    </xf>
    <xf numFmtId="0" fontId="5" fillId="2" borderId="2" xfId="1" applyFont="1" applyFill="1" applyBorder="1" applyAlignment="1">
      <alignment horizontal="center" vertical="center" wrapText="1"/>
    </xf>
    <xf numFmtId="0" fontId="5" fillId="2" borderId="4" xfId="1" applyFont="1" applyFill="1" applyBorder="1" applyAlignment="1">
      <alignment horizontal="center" vertical="center" wrapText="1"/>
    </xf>
    <xf numFmtId="0" fontId="5" fillId="2" borderId="5" xfId="1" applyFont="1" applyFill="1" applyBorder="1" applyAlignment="1">
      <alignment horizontal="center" vertical="center" wrapText="1"/>
    </xf>
    <xf numFmtId="0" fontId="5" fillId="3" borderId="2" xfId="1" applyFont="1" applyFill="1" applyBorder="1" applyAlignment="1">
      <alignment horizontal="center" vertical="center" wrapText="1"/>
    </xf>
    <xf numFmtId="0" fontId="5" fillId="3" borderId="4" xfId="1" applyFont="1" applyFill="1" applyBorder="1" applyAlignment="1">
      <alignment horizontal="center" vertical="center" wrapText="1"/>
    </xf>
    <xf numFmtId="0" fontId="5" fillId="3" borderId="5" xfId="1" applyFont="1" applyFill="1" applyBorder="1" applyAlignment="1">
      <alignment horizontal="center" vertical="center" wrapText="1"/>
    </xf>
    <xf numFmtId="0" fontId="5" fillId="4" borderId="3" xfId="1" applyFont="1" applyFill="1" applyBorder="1" applyAlignment="1">
      <alignment horizontal="center" vertical="center" wrapText="1"/>
    </xf>
    <xf numFmtId="0" fontId="5" fillId="13" borderId="8" xfId="0" applyFont="1" applyFill="1" applyBorder="1" applyAlignment="1">
      <alignment horizontal="center" vertical="center" wrapText="1"/>
    </xf>
    <xf numFmtId="0" fontId="5" fillId="13" borderId="1" xfId="0" applyFont="1" applyFill="1" applyBorder="1" applyAlignment="1">
      <alignment horizontal="center" vertical="center" wrapText="1"/>
    </xf>
    <xf numFmtId="0" fontId="11" fillId="9" borderId="8" xfId="0" applyFont="1" applyFill="1" applyBorder="1" applyAlignment="1">
      <alignment horizontal="center" vertical="center"/>
    </xf>
    <xf numFmtId="0" fontId="11" fillId="9" borderId="1" xfId="0" applyFont="1" applyFill="1" applyBorder="1" applyAlignment="1">
      <alignment horizontal="center" vertical="center"/>
    </xf>
    <xf numFmtId="0" fontId="5" fillId="10" borderId="9" xfId="0" applyFont="1" applyFill="1" applyBorder="1" applyAlignment="1">
      <alignment horizontal="center" vertical="center" wrapText="1"/>
    </xf>
    <xf numFmtId="0" fontId="5" fillId="10" borderId="10" xfId="0" applyFont="1" applyFill="1" applyBorder="1" applyAlignment="1">
      <alignment horizontal="center" vertical="center" wrapText="1"/>
    </xf>
    <xf numFmtId="0" fontId="5" fillId="10" borderId="11" xfId="0" applyFont="1" applyFill="1" applyBorder="1" applyAlignment="1">
      <alignment horizontal="center" vertical="center" wrapText="1"/>
    </xf>
    <xf numFmtId="0" fontId="5" fillId="11" borderId="8" xfId="0" applyFont="1" applyFill="1" applyBorder="1" applyAlignment="1">
      <alignment horizontal="center" vertical="center" wrapText="1"/>
    </xf>
    <xf numFmtId="0" fontId="5" fillId="11" borderId="1" xfId="0" applyFont="1" applyFill="1" applyBorder="1" applyAlignment="1">
      <alignment horizontal="center" vertical="center" wrapText="1"/>
    </xf>
    <xf numFmtId="0" fontId="5" fillId="11" borderId="12" xfId="0" applyFont="1" applyFill="1" applyBorder="1" applyAlignment="1">
      <alignment horizontal="center" vertical="center" wrapText="1"/>
    </xf>
    <xf numFmtId="0" fontId="5" fillId="12" borderId="9" xfId="0" applyFont="1" applyFill="1" applyBorder="1" applyAlignment="1">
      <alignment horizontal="center" vertical="center"/>
    </xf>
    <xf numFmtId="0" fontId="5" fillId="12" borderId="10" xfId="0" applyFont="1" applyFill="1" applyBorder="1" applyAlignment="1">
      <alignment horizontal="center" vertical="center"/>
    </xf>
    <xf numFmtId="0" fontId="5" fillId="12" borderId="11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</cellXfs>
  <cellStyles count="6">
    <cellStyle name="Millares" xfId="4" builtinId="3"/>
    <cellStyle name="Millares 2" xfId="2"/>
    <cellStyle name="Moneda" xfId="5" builtinId="4"/>
    <cellStyle name="Normal" xfId="0" builtinId="0"/>
    <cellStyle name="Normal 2" xfId="1"/>
    <cellStyle name="Normal 3" xfId="3"/>
  </cellStyles>
  <dxfs count="56"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59996337778862885"/>
        </patternFill>
      </fill>
    </dxf>
    <dxf>
      <font>
        <b/>
        <i val="0"/>
        <color theme="0"/>
      </font>
      <fill>
        <patternFill>
          <bgColor theme="6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79998168889431442"/>
        </patternFill>
      </fill>
    </dxf>
    <dxf>
      <font>
        <b/>
        <i val="0"/>
        <color theme="0"/>
      </font>
      <fill>
        <patternFill>
          <bgColor rgb="FF0070C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9" tint="0.59996337778862885"/>
        </patternFill>
      </fill>
    </dxf>
    <dxf>
      <font>
        <b/>
        <i val="0"/>
        <color theme="0"/>
      </font>
      <fill>
        <patternFill>
          <bgColor theme="6" tint="-0.24994659260841701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79998168889431442"/>
        </patternFill>
      </fill>
    </dxf>
    <dxf>
      <font>
        <b/>
        <i val="0"/>
        <color theme="0"/>
      </font>
      <fill>
        <patternFill>
          <bgColor rgb="FF0070C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9" tint="0.59996337778862885"/>
        </patternFill>
      </fill>
    </dxf>
    <dxf>
      <font>
        <b/>
        <i val="0"/>
        <color theme="0"/>
      </font>
      <fill>
        <patternFill>
          <bgColor theme="6" tint="-0.24994659260841701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0070C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numFmt numFmtId="35" formatCode="_ * #,##0.00_ ;_ * \-#,##0.00_ ;_ * &quot;-&quot;??_ ;_ @_ 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35" formatCode="_ * #,##0.00_ ;_ * \-#,##0.00_ ;_ * &quot;-&quot;??_ ;_ @_ "/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6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4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font>
        <sz val="12"/>
      </font>
    </dxf>
    <dxf>
      <numFmt numFmtId="35" formatCode="_ * #,##0.00_ ;_ * \-#,##0.00_ ;_ * &quot;-&quot;??_ ;_ @_ "/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[Copia de 6.-_poa_2021_inicial.xlsx]Hoja1!TablaDinámica1</c:name>
    <c:fmtId val="3"/>
  </c:pivotSource>
  <c:chart>
    <c:autoTitleDeleted val="1"/>
    <c:pivotFmts>
      <c:pivotFmt>
        <c:idx val="0"/>
      </c:pivotFmt>
      <c:pivotFmt>
        <c:idx val="1"/>
        <c:dLbl>
          <c:idx val="0"/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9525" cap="flat" cmpd="sng" algn="ctr">
            <a:solidFill>
              <a:schemeClr val="accent1">
                <a:shade val="95000"/>
              </a:schemeClr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EC"/>
            </a:p>
          </c:txPr>
          <c:showLegendKey val="0"/>
          <c:showVal val="0"/>
          <c:showCatName val="0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9525" cap="flat" cmpd="sng" algn="ctr">
            <a:solidFill>
              <a:schemeClr val="accent1">
                <a:shade val="95000"/>
              </a:schemeClr>
            </a:solidFill>
            <a:round/>
          </a:ln>
          <a:effectLst/>
        </c:spPr>
      </c:pivotFmt>
      <c:pivotFmt>
        <c:idx val="4"/>
        <c:spPr>
          <a:gradFill rotWithShape="1">
            <a:gsLst>
              <a:gs pos="0">
                <a:schemeClr val="accent1">
                  <a:lumMod val="110000"/>
                  <a:satMod val="105000"/>
                  <a:tint val="67000"/>
                </a:schemeClr>
              </a:gs>
              <a:gs pos="50000">
                <a:schemeClr val="accent1">
                  <a:lumMod val="105000"/>
                  <a:satMod val="103000"/>
                  <a:tint val="73000"/>
                </a:schemeClr>
              </a:gs>
              <a:gs pos="100000">
                <a:schemeClr val="accent1">
                  <a:lumMod val="105000"/>
                  <a:satMod val="109000"/>
                  <a:tint val="81000"/>
                </a:schemeClr>
              </a:gs>
            </a:gsLst>
            <a:lin ang="5400000" scaled="0"/>
          </a:gradFill>
          <a:ln w="9525" cap="flat" cmpd="sng" algn="ctr">
            <a:solidFill>
              <a:schemeClr val="accent1">
                <a:shade val="95000"/>
              </a:schemeClr>
            </a:solidFill>
            <a:round/>
          </a:ln>
          <a:effectLst/>
        </c:spPr>
      </c:pivotFmt>
    </c:pivotFmts>
    <c:plotArea>
      <c:layout/>
      <c:doughnutChart>
        <c:varyColors val="1"/>
        <c:ser>
          <c:idx val="0"/>
          <c:order val="0"/>
          <c:tx>
            <c:strRef>
              <c:f>Hoja1!$B$3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403B-427A-8623-61CE5CFE1AF4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403B-427A-8623-61CE5CFE1AF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C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Hoja1!$A$4:$A$6</c:f>
              <c:strCache>
                <c:ptCount val="2"/>
                <c:pt idx="0">
                  <c:v>MDMQ</c:v>
                </c:pt>
                <c:pt idx="1">
                  <c:v>PROPIOS</c:v>
                </c:pt>
              </c:strCache>
            </c:strRef>
          </c:cat>
          <c:val>
            <c:numRef>
              <c:f>Hoja1!$B$4:$B$6</c:f>
              <c:numCache>
                <c:formatCode>_(* #,##0.00_);_(* \(#,##0.00\);_(* "-"??_);_(@_)</c:formatCode>
                <c:ptCount val="2"/>
                <c:pt idx="0">
                  <c:v>27999999.999999981</c:v>
                </c:pt>
                <c:pt idx="1">
                  <c:v>27359777.479454704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B7-4A9A-97B5-40B6813CADB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EC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C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347662</xdr:colOff>
      <xdr:row>4</xdr:row>
      <xdr:rowOff>66675</xdr:rowOff>
    </xdr:from>
    <xdr:to>
      <xdr:col>10</xdr:col>
      <xdr:colOff>152400</xdr:colOff>
      <xdr:row>18</xdr:row>
      <xdr:rowOff>142875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609600</xdr:colOff>
      <xdr:row>11</xdr:row>
      <xdr:rowOff>47626</xdr:rowOff>
    </xdr:from>
    <xdr:to>
      <xdr:col>6</xdr:col>
      <xdr:colOff>371475</xdr:colOff>
      <xdr:row>12</xdr:row>
      <xdr:rowOff>104776</xdr:rowOff>
    </xdr:to>
    <xdr:sp macro="" textlink="">
      <xdr:nvSpPr>
        <xdr:cNvPr id="3" name="Rectángulo redondead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4705350" y="2447926"/>
          <a:ext cx="1285875" cy="24765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C" sz="1400"/>
            <a:t>55.359.777,48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wmontenegro/OneDrive/EPMTPQ%202020/POA%202021/MATRIZ%20DE%20NECESIDADES%202021/FORMATO%20MI%20CIUDAD/versi&#243;n%201%2013%20octu/MATRIZ%20DE%20NECESIDADES%202021%20-%20V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Mpazmino/Mis%20documentos/EPMTPQ%202020/POA%202021/MATRIZ%20DE%20NECESIDADES%202021%20-%20V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TRIZ DE NECESIDADES 2021"/>
      <sheetName val="RESUMEN"/>
      <sheetName val="TD Formato SGP"/>
      <sheetName val="Hoja4"/>
      <sheetName val="v1.MATRIZ NECESIDADES 2021"/>
      <sheetName val="INCLUIDO PROYECTOS"/>
      <sheetName val="Formato SGP EPMTPQ (3)"/>
      <sheetName val="Hoja2"/>
      <sheetName val="AUXILIARES"/>
      <sheetName val="Dinámica"/>
      <sheetName val="Ingresos "/>
      <sheetName val="Proyectos"/>
      <sheetName val="Comparativa Históric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2">
          <cell r="A2" t="str">
            <v>GERENCIA_GENERAL</v>
          </cell>
          <cell r="D2" t="str">
            <v>PROGRAMA_1_FORTALECIMIENTO_EMPRESARIAL</v>
          </cell>
          <cell r="J2" t="str">
            <v>_51_GASTOS_EN_PERSONAL</v>
          </cell>
          <cell r="M2" t="str">
            <v>NO</v>
          </cell>
        </row>
        <row r="3">
          <cell r="A3" t="str">
            <v>GERENCIA_JURÍDICA</v>
          </cell>
          <cell r="D3" t="str">
            <v>PROGRAMA_2_SISTEMA_DE_TRANSPORTE_PÚBLICO_EFICIENTE</v>
          </cell>
          <cell r="J3" t="str">
            <v>_53_BIENES_Y_SERVICIOS_DE_CONSUMO</v>
          </cell>
          <cell r="M3" t="str">
            <v>SI</v>
          </cell>
        </row>
        <row r="4">
          <cell r="A4" t="str">
            <v>GERENCIA_DE_TECNOLOGÍAS_DE_LA_INFORMACIÓN</v>
          </cell>
          <cell r="J4" t="str">
            <v>_57_OTROS_GASTOS_CORRIENTES</v>
          </cell>
        </row>
        <row r="5">
          <cell r="A5" t="str">
            <v>GERENCIA_ADMINISTRATIVO_FINANCIERA</v>
          </cell>
          <cell r="J5" t="str">
            <v>_58_TRANSFERENCIAS_CORRIENTES_AL_SECTOR_PÚBLICA</v>
          </cell>
        </row>
        <row r="6">
          <cell r="A6" t="str">
            <v>GERENCIA_TÉCNICA</v>
          </cell>
          <cell r="J6" t="str">
            <v>_71_GASTOS_EN_PERSONAL_INVERSIÓN</v>
          </cell>
        </row>
        <row r="7">
          <cell r="A7" t="str">
            <v>GERENCIA_DE_OPERACIONES</v>
          </cell>
          <cell r="J7" t="str">
            <v>_73_BIENES_Y_SERVICIOS_PARA_INVERSIÓN</v>
          </cell>
        </row>
        <row r="8">
          <cell r="J8" t="str">
            <v>_84_BIENES_DE_LARGA_DURACIÓN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TRIZ DE NECESIDADES 2021"/>
      <sheetName val="RESUMEN"/>
      <sheetName val="TD Formato SGP"/>
      <sheetName val="v1.MATRIZ NECESIDADES 2021"/>
      <sheetName val="INCLUIDO PROYECTOS"/>
      <sheetName val="Formato SGP EPMTPQ (3)"/>
      <sheetName val="Hoja2"/>
      <sheetName val="AUXILIARES"/>
      <sheetName val="Dinámica"/>
      <sheetName val="Ingresos "/>
      <sheetName val="Proyectos"/>
      <sheetName val="Comparativa Históric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A2" t="str">
            <v>GERENCIA_GENERAL</v>
          </cell>
          <cell r="D2" t="str">
            <v>PROGRAMA_1_FORTALECIMIENTO_EMPRESARIAL</v>
          </cell>
          <cell r="J2" t="str">
            <v>_51_GASTOS_EN_PERSONAL</v>
          </cell>
          <cell r="M2" t="str">
            <v>NO</v>
          </cell>
        </row>
        <row r="3">
          <cell r="A3" t="str">
            <v>GERENCIA_JURÍDICA</v>
          </cell>
          <cell r="D3" t="str">
            <v>PROGRAMA_2_SISTEMA_DE_TRANSPORTE_PÚBLICO_EFICIENTE</v>
          </cell>
          <cell r="J3" t="str">
            <v>_53_BIENES_Y_SERVICIOS_DE_CONSUMO</v>
          </cell>
          <cell r="M3" t="str">
            <v>SI</v>
          </cell>
        </row>
        <row r="4">
          <cell r="A4" t="str">
            <v>GERENCIA_DE_TECNOLOGÍAS_DE_LA_INFORMACIÓN</v>
          </cell>
          <cell r="J4" t="str">
            <v>_57_OTROS_GASTOS_CORRIENTES</v>
          </cell>
        </row>
        <row r="5">
          <cell r="A5" t="str">
            <v>GERENCIA_ADMINISTRATIVO_FINANCIERA</v>
          </cell>
          <cell r="J5" t="str">
            <v>_58_TRANSFERENCIAS_CORRIENTES_AL_SECTOR_PÚBLICA</v>
          </cell>
        </row>
        <row r="6">
          <cell r="A6" t="str">
            <v>GERENCIA_TÉCNICA</v>
          </cell>
          <cell r="J6" t="str">
            <v>_71_GASTOS_EN_PERSONAL_INVERSIÓN</v>
          </cell>
        </row>
        <row r="7">
          <cell r="A7" t="str">
            <v>GERENCIA_DE_OPERACIONES</v>
          </cell>
          <cell r="J7" t="str">
            <v>_73_BIENES_Y_SERVICIOS_PARA_INVERSIÓN</v>
          </cell>
        </row>
        <row r="8">
          <cell r="J8" t="str">
            <v>_84_BIENES_DE_LARGA_DURACIÓN</v>
          </cell>
        </row>
      </sheetData>
      <sheetData sheetId="8"/>
      <sheetData sheetId="9"/>
      <sheetData sheetId="10"/>
      <sheetData sheetId="1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arcelo Pazmiño Rubio" refreshedDate="44187.865483333335" createdVersion="6" refreshedVersion="6" minRefreshableVersion="3" recordCount="301">
  <cacheSource type="worksheet">
    <worksheetSource ref="A3:BE304" sheet="POA EPMTPQ 2021 "/>
  </cacheSource>
  <cacheFields count="57">
    <cacheField name="NÚMERO" numFmtId="0">
      <sharedItems containsSemiMixedTypes="0" containsString="0" containsNumber="1" containsInteger="1" minValue="1" maxValue="301"/>
    </cacheField>
    <cacheField name="GERENCIA" numFmtId="0">
      <sharedItems count="6">
        <s v="GERENCIA ADMINISTRATIVO FINANCIERA"/>
        <s v="GERENCIA DE TECNOLOGÍAS DE LA INFORMACIÓN"/>
        <s v="GERENCIA JURÍDICA"/>
        <s v="GERENCIA TÉCNICA"/>
        <s v="GERENCIA DE OPERACIONES"/>
        <s v="GERENCIA GENERAL"/>
      </sharedItems>
    </cacheField>
    <cacheField name="COORDINACIÓN" numFmtId="0">
      <sharedItems/>
    </cacheField>
    <cacheField name="OBJETIVOS DEL PLAN NACIONAL DE DESARROLLO" numFmtId="0">
      <sharedItems/>
    </cacheField>
    <cacheField name="OBJETIVOS DEL PLAN DE DESARROLLO Y ORDENAMIENTO TERRITORIAL DEL DMQ" numFmtId="0">
      <sharedItems longText="1"/>
    </cacheField>
    <cacheField name="PROGRAMA" numFmtId="0">
      <sharedItems/>
    </cacheField>
    <cacheField name="PROYECTO" numFmtId="0">
      <sharedItems count="4">
        <s v="PROYECTO 1 GESTION ADMINISTRATIVA"/>
        <s v="PROYECTO 2 GESTION DEL TALENTO HUMANO"/>
        <s v="PROYECTO 3 OPERACIÓN DE LOS CORREDORES DEL SISTEMA METROPOLITANO DE TRANSPORTE PÚBLICO"/>
        <s v="PROYECTO 4 MODERNIZACIÓN DEL SISTEMA DE TRANSPORTE PÚBLICO METROPOLITANO DE PASAJEROS"/>
      </sharedItems>
    </cacheField>
    <cacheField name="INDICADOR" numFmtId="0">
      <sharedItems/>
    </cacheField>
    <cacheField name="META" numFmtId="0">
      <sharedItems/>
    </cacheField>
    <cacheField name="PRODUCTO" numFmtId="0">
      <sharedItems count="8">
        <s v="OPERACIÓN Y FUNCIONAMIENTO ADMINISTRATIVO DE LA EMPRESA"/>
        <s v="INFRAESTRUCTURA TECNOLÓGICA OPERANDO Y EN FUNCIONAMIENTO"/>
        <s v="PROCESOS POR LIQUIDAR AÑOS ANTERIORES"/>
        <s v="PROGRAMA DE BIENESTAR LABORAL DEL PERSONAL IMPLEMENTADO"/>
        <s v="OPERACIÓN DEL SISTEMA INTEGRADO DE TRANSPORTE PÚBLICO"/>
        <s v="SISTEMAS INTELIGENTES DE TRANSPORTE IMPLEMENTADOS "/>
        <s v="UNIDADES CERO EMISIONES IMPLEMENTADAS"/>
        <s v="INFRAESTRUCTURA DEL SISTEMA DE TRANSPORTE FORTALECIDA"/>
      </sharedItems>
    </cacheField>
    <cacheField name="ACTIVIDAD" numFmtId="0">
      <sharedItems count="19">
        <s v="GESTIÓN DEL ÁREA FINANCIERA"/>
        <s v="BRINDAR UN SERVICIO TECNOLÓGICO INFORMÁTICO OPORTUNO"/>
        <s v="GESTIÓN DEL ÁREA ADMINISTRATIVA"/>
        <s v="FINALIZAR LAS ACTIVIDADES PENDIENTES (ARRASTRES 2020)"/>
        <s v="MEDICINA PREVENTIVA Y SALUD OCUPACIONAL"/>
        <s v="EJECUTAR PROCESOS POR DESVINCULACIÓN"/>
        <s v="NÓMINA"/>
        <s v="NÓMINA OPERATIVA"/>
        <s v="PRESTACIÓN DE SERVICIOS AL PERSONAL"/>
        <s v="SEGURIDAD, SALUD OCUPACIONAL Y AMBIENTE "/>
        <s v="MANTENIMIENTO PREVENTIVO Y CORRECTIVO DE LOS BUSES: ARTICULADOS, BIARTICULADOS, TROLEBUSES Y POOL LIVIANO"/>
        <s v="SERVICIOS COMPLEMENTARIOS PARA EL FUNCIONAMIENTO DEL SITP"/>
        <s v="IMPLEMENTACIÓN DE SISTEMAS DE TRANSPORTE "/>
        <s v="OPTIMIZACIÓN DE PERSONAL"/>
        <s v="PUESTA EN MARCHA DE UNIDADES - TROLEBÚS"/>
        <s v="GESTIÓN DEL ÁREA COMUNICACIÓN"/>
        <s v="GESTIÓN DE ADMINISTRACIÓN DE TALENTO HUMANO"/>
        <s v="SERVICIO DE TRANSPORTE DE ALIMENTADORES"/>
        <s v="MANTENIMIENTO DE INFRAESTRUCTURA ADMINISTRADA POR LA EPMTPQ"/>
      </sharedItems>
    </cacheField>
    <cacheField name="TAREA" numFmtId="0">
      <sharedItems/>
    </cacheField>
    <cacheField name="GRUPO DE GASTO" numFmtId="0">
      <sharedItems/>
    </cacheField>
    <cacheField name="ÍTEM PRESUPUESTARIO" numFmtId="0">
      <sharedItems/>
    </cacheField>
    <cacheField name="CODIFICADO" numFmtId="44">
      <sharedItems containsSemiMixedTypes="0" containsString="0" containsNumber="1" minValue="0" maxValue="13830346.630000001"/>
    </cacheField>
    <cacheField name="FINANCIAMIENTO" numFmtId="4">
      <sharedItems count="3">
        <s v="PROPIOS"/>
        <s v="MDMQ"/>
        <s v="AUTOGESTIÓN" u="1"/>
      </sharedItems>
    </cacheField>
    <cacheField name="PAC" numFmtId="0">
      <sharedItems/>
    </cacheField>
    <cacheField name="CUATRIMESTRE" numFmtId="0">
      <sharedItems containsBlank="1"/>
    </cacheField>
    <cacheField name="CPC" numFmtId="1">
      <sharedItems containsBlank="1" containsMixedTypes="1" containsNumber="1" containsInteger="1" minValue="4294400" maxValue="3899309110"/>
    </cacheField>
    <cacheField name="ENE" numFmtId="0">
      <sharedItems containsBlank="1"/>
    </cacheField>
    <cacheField name="FEB" numFmtId="0">
      <sharedItems containsBlank="1"/>
    </cacheField>
    <cacheField name="MAR" numFmtId="0">
      <sharedItems containsBlank="1"/>
    </cacheField>
    <cacheField name="ABR" numFmtId="0">
      <sharedItems containsBlank="1"/>
    </cacheField>
    <cacheField name="MAY" numFmtId="0">
      <sharedItems containsBlank="1"/>
    </cacheField>
    <cacheField name="JUN" numFmtId="0">
      <sharedItems containsBlank="1"/>
    </cacheField>
    <cacheField name="JUL" numFmtId="0">
      <sharedItems containsBlank="1"/>
    </cacheField>
    <cacheField name="AGO" numFmtId="0">
      <sharedItems containsBlank="1"/>
    </cacheField>
    <cacheField name="SEP" numFmtId="0">
      <sharedItems containsBlank="1"/>
    </cacheField>
    <cacheField name="OCT" numFmtId="0">
      <sharedItems containsBlank="1"/>
    </cacheField>
    <cacheField name="NOV" numFmtId="0">
      <sharedItems containsBlank="1"/>
    </cacheField>
    <cacheField name="DIC" numFmtId="0">
      <sharedItems containsBlank="1"/>
    </cacheField>
    <cacheField name="ENERO" numFmtId="0">
      <sharedItems containsBlank="1"/>
    </cacheField>
    <cacheField name="FEBRERO" numFmtId="0">
      <sharedItems containsBlank="1"/>
    </cacheField>
    <cacheField name="MARZO" numFmtId="0">
      <sharedItems containsBlank="1"/>
    </cacheField>
    <cacheField name="ABRIL" numFmtId="0">
      <sharedItems containsBlank="1"/>
    </cacheField>
    <cacheField name="MAYO" numFmtId="0">
      <sharedItems containsBlank="1"/>
    </cacheField>
    <cacheField name="JUNIO" numFmtId="0">
      <sharedItems containsBlank="1"/>
    </cacheField>
    <cacheField name="JULIO" numFmtId="0">
      <sharedItems containsBlank="1"/>
    </cacheField>
    <cacheField name="AGOSTO" numFmtId="0">
      <sharedItems containsBlank="1"/>
    </cacheField>
    <cacheField name="SEPTIEMBRE" numFmtId="0">
      <sharedItems containsBlank="1"/>
    </cacheField>
    <cacheField name="OCTUBRE" numFmtId="0">
      <sharedItems containsBlank="1"/>
    </cacheField>
    <cacheField name="NOVIEMBRE" numFmtId="0">
      <sharedItems containsBlank="1"/>
    </cacheField>
    <cacheField name="DICIEMBRE" numFmtId="0">
      <sharedItems containsBlank="1"/>
    </cacheField>
    <cacheField name="CONTAR MESES" numFmtId="0">
      <sharedItems containsSemiMixedTypes="0" containsString="0" containsNumber="1" containsInteger="1" minValue="1" maxValue="12"/>
    </cacheField>
    <cacheField name="MES 1" numFmtId="44">
      <sharedItems containsSemiMixedTypes="0" containsString="0" containsNumber="1" minValue="0" maxValue="1152528.8858333335"/>
    </cacheField>
    <cacheField name="MES 2" numFmtId="44">
      <sharedItems containsSemiMixedTypes="0" containsString="0" containsNumber="1" minValue="0" maxValue="1152528.8858333335"/>
    </cacheField>
    <cacheField name="MES 3" numFmtId="44">
      <sharedItems containsSemiMixedTypes="0" containsString="0" containsNumber="1" minValue="0" maxValue="1152528.8858333335"/>
    </cacheField>
    <cacheField name="MES 4" numFmtId="44">
      <sharedItems containsSemiMixedTypes="0" containsString="0" containsNumber="1" minValue="0" maxValue="1152528.8858333335"/>
    </cacheField>
    <cacheField name="MES 5" numFmtId="44">
      <sharedItems containsSemiMixedTypes="0" containsString="0" containsNumber="1" minValue="0" maxValue="1152528.8858333335"/>
    </cacheField>
    <cacheField name="MES 6" numFmtId="44">
      <sharedItems containsSemiMixedTypes="0" containsString="0" containsNumber="1" minValue="0" maxValue="1152528.8858333335"/>
    </cacheField>
    <cacheField name="MES 7" numFmtId="44">
      <sharedItems containsSemiMixedTypes="0" containsString="0" containsNumber="1" minValue="0" maxValue="1152528.8858333335"/>
    </cacheField>
    <cacheField name="MES 8" numFmtId="44">
      <sharedItems containsSemiMixedTypes="0" containsString="0" containsNumber="1" minValue="0" maxValue="1152528.8858333335"/>
    </cacheField>
    <cacheField name="MES 9" numFmtId="44">
      <sharedItems containsSemiMixedTypes="0" containsString="0" containsNumber="1" minValue="0" maxValue="1152528.8858333335"/>
    </cacheField>
    <cacheField name="MES 10" numFmtId="44">
      <sharedItems containsSemiMixedTypes="0" containsString="0" containsNumber="1" minValue="0" maxValue="1152528.8858333335"/>
    </cacheField>
    <cacheField name="MES 11" numFmtId="44">
      <sharedItems containsSemiMixedTypes="0" containsString="0" containsNumber="1" minValue="0" maxValue="1152528.8858333335"/>
    </cacheField>
    <cacheField name="MES 12" numFmtId="44">
      <sharedItems containsSemiMixedTypes="0" containsString="0" containsNumber="1" minValue="0" maxValue="1152528.8858333335"/>
    </cacheField>
    <cacheField name="SUMA" numFmtId="44">
      <sharedItems containsSemiMixedTypes="0" containsString="0" containsNumber="1" minValue="0" maxValue="13830346.63000000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Wilson Javier Montenegro López" refreshedDate="44217.377157175928" createdVersion="6" refreshedVersion="6" minRefreshableVersion="3" recordCount="301">
  <cacheSource type="worksheet">
    <worksheetSource ref="A3:BF304" sheet="POA EPMTPQ 2021 "/>
  </cacheSource>
  <cacheFields count="58">
    <cacheField name="NÚMERO" numFmtId="0">
      <sharedItems containsSemiMixedTypes="0" containsString="0" containsNumber="1" containsInteger="1" minValue="1" maxValue="301"/>
    </cacheField>
    <cacheField name="GERENCIA" numFmtId="0">
      <sharedItems count="6">
        <s v="GERENCIA ADMINISTRATIVO FINANCIERA"/>
        <s v="GERENCIA DE TECNOLOGÍAS DE LA INFORMACIÓN"/>
        <s v="GERENCIA JURÍDICA"/>
        <s v="GERENCIA TÉCNICA"/>
        <s v="GERENCIA DE OPERACIONES"/>
        <s v="GERENCIA GENERAL"/>
      </sharedItems>
    </cacheField>
    <cacheField name="COORDINACIÓN" numFmtId="0">
      <sharedItems/>
    </cacheField>
    <cacheField name="OBJETIVOS DEL PLAN NACIONAL DE DESARROLLO" numFmtId="0">
      <sharedItems/>
    </cacheField>
    <cacheField name="OBJETIVOS DEL PLAN DE DESARROLLO Y ORDENAMIENTO TERRITORIAL DEL DMQ" numFmtId="0">
      <sharedItems longText="1"/>
    </cacheField>
    <cacheField name="PROGRAMA" numFmtId="0">
      <sharedItems/>
    </cacheField>
    <cacheField name="PROYECTO" numFmtId="0">
      <sharedItems count="4">
        <s v="PROYECTO 1 GESTION ADMINISTRATIVA"/>
        <s v="PROYECTO 2 GESTION DEL TALENTO HUMANO"/>
        <s v="PROYECTO 3 OPERACIÓN DE LOS CORREDORES DEL SISTEMA METROPOLITANO DE TRANSPORTE PÚBLICO"/>
        <s v="PROYECTO 4 MODERNIZACIÓN DEL SISTEMA DE TRANSPORTE PÚBLICO METROPOLITANO DE PASAJEROS"/>
      </sharedItems>
    </cacheField>
    <cacheField name="INDICADOR" numFmtId="0">
      <sharedItems/>
    </cacheField>
    <cacheField name="META" numFmtId="0">
      <sharedItems/>
    </cacheField>
    <cacheField name="PRODUCTO" numFmtId="0">
      <sharedItems count="8">
        <s v="OPERACIÓN Y FUNCIONAMIENTO ADMINISTRATIVO DE LA EMPRESA"/>
        <s v="INFRAESTRUCTURA TECNOLÓGICA OPERANDO Y EN FUNCIONAMIENTO"/>
        <s v="PROCESOS POR LIQUIDAR AÑOS ANTERIORES"/>
        <s v="PROGRAMA DE BIENESTAR LABORAL DEL PERSONAL IMPLEMENTADO"/>
        <s v="OPERACIÓN DEL SISTEMA INTEGRADO DE TRANSPORTE PÚBLICO"/>
        <s v="IMPLEMENTAR DE LOS SISTEMAS INTELIGENTES DE TRANSPORTE"/>
        <s v="IMPLEMENTAR UNIDADES DE TRANSPORTE MASIVO DE PASAJEROS, CON TECNOLOGÍA ELÉCTRICA"/>
        <s v="INFRAESTRUCTURA DEL SISTEMA DE TRANSPORTE FORTALECIDA"/>
      </sharedItems>
    </cacheField>
    <cacheField name="ACTIVIDAD" numFmtId="0">
      <sharedItems count="19">
        <s v="GESTIÓN DEL ÁREA FINANCIERA"/>
        <s v="BRINDAR UN SERVICIO TECNOLÓGICO INFORMÁTICO OPORTUNO"/>
        <s v="GESTIÓN DEL ÁREA ADMINISTRATIVA"/>
        <s v="FINALIZAR LAS ACTIVIDADES PENDIENTES (ARRASTRES 2020)"/>
        <s v="MEDICINA PREVENTIVA Y SALUD OCUPACIONAL"/>
        <s v="EJECUTAR PROCESOS POR DESVINCULACIÓN"/>
        <s v="NÓMINA"/>
        <s v="NÓMINA OPERATIVA"/>
        <s v="PRESTACIÓN DE SERVICIOS AL PERSONAL"/>
        <s v="SEGURIDAD, SALUD OCUPACIONAL Y AMBIENTE "/>
        <s v="MANTENIMIENTO PREVENTIVO Y CORRECTIVO DE LOS BUSES: ARTICULADOS, BIARTICULADOS, TROLEBUSES Y POOL LIVIANO"/>
        <s v="SERVICIOS COMPLEMENTARIOS PARA EL FUNCIONAMIENTO DEL SITP"/>
        <s v="DISEÑO Y FUNCIONAMIENTO DE LOS EQUIPOS Y TECNOLOGÍA NECESARIA PARA LOS SISTEMAS INTELIGENTES DE TRANSPORTE"/>
        <s v="OPTIMIZACIÓN DE PERSONAL FASE I"/>
        <s v="DISEÑO Y FUNCIONAMIENTO DE LOS EQUIPOS Y TECNOLOGÍA NECESARIA PARA UNIDADES DE TRANSPORTE MASIVO DE PASAJEROS, CON TECNOLOGÍA ELÉCTRICA"/>
        <s v="GESTIÓN DEL ÁREA COMUNICACIÓN"/>
        <s v="GESTIÓN DE ADMINISTRACIÓN DE TALENTO HUMANO"/>
        <s v="SERVICIO DE TRANSPORTE DE ALIMENTADORES"/>
        <s v="MANTENIMIENTO DE INFRAESTRUCTURA ADMINISTRADA POR LA EPMTPQ"/>
      </sharedItems>
    </cacheField>
    <cacheField name="TAREA" numFmtId="0">
      <sharedItems/>
    </cacheField>
    <cacheField name="GRUPO DE GASTO" numFmtId="0">
      <sharedItems/>
    </cacheField>
    <cacheField name="ÍTEM PRESUPUESTARIO" numFmtId="0">
      <sharedItems count="70">
        <s v="570203 COMISIONES BANCARIAS"/>
        <s v="580101 A ENTIDADES DEL PRESUPUESTO GENERAL DEL ESTADO"/>
        <s v="530202 FLETES Y MANIOBRAS"/>
        <s v="530204 EDICIÓN, IMPRESIÓN, REPRODUCCIÓN, PUBLICACIONES, SUSCRIPCIONES, FOTOCOPIADO, TRADUCCIÓN, EMPASTADO,_x000a_ENMARCACIÓN, SERIGRAFÍA, FOTOGRAFÍA, CARNETIZACIÓN, FILMACIÓN E IMÁGENES SATELITALES"/>
        <s v="530801 ALIMENTOS Y BEBIDAS"/>
        <s v="530811 INSUMOS, MATERIALES Y SUMINISTROS PARA CONSTRUCCIÓN , ELECTRICIDAD ,PLOMERÍA ,CARPINTERÍA ,SEÑALIZACIÓN VIAL ,NAVEGACIÓN , CONTRA INCENDIOS Y PLACAS"/>
        <s v="530813 REPUESTOS Y ACCESORIOS "/>
        <s v="530602 SERVICIO DE AUDITORÍA"/>
        <s v="530704 MANTENIMIENTO Y REPARACIÓN DE EQUIPOS Y SISTEMAS INFORMÁTICOS"/>
        <s v="530404 MAQUINARIAS Y EQUIPOS (INSTALACIÓN, MANTENIMIENTO Y REPARACIÓN)"/>
        <s v="530402 EDIFICIOS, LOCALES, RESIDENCIAS Y CABLEADO ESTRUCTURADO (MANTENIMIENTO, REPARACIÓN E INSTALACIÓN)"/>
        <s v="530702 ARRENDAMIENTO Y LICENCIAS DE USO DE PAQUETES INFORMÁTICOS"/>
        <s v="530804 MATERIALES DE OFICINA"/>
        <s v="531407 EQUIPOS, SISTEMAS Y PAQUETES INFORMÁTICOS"/>
        <s v="570206 COSTAS JUDICIALES, TRÁMITES NOTARIALES, LEGALIZACIÓN DE DOCUMENTOS Y ARREGLOS EXTRAJUDICIALES"/>
        <s v="570102 TASAS GENERALES, IMPUESTOS, CONTRIBUCIONES, PERMISOS, LICENCIAS Y PATENTES"/>
        <s v="570201 SEGUROS"/>
        <s v="530803 COMBUSTIBLES Y LUBRICANTES"/>
        <s v="530405 VEHÍCULOS (SERVICIO PARA MANTENIMIENTO Y REPARACIÓN)"/>
        <s v="530209 SERVICIOS DE ASEO, LAVADO DE VESTIMENTA DE TRABAJO, FUMIGACIÓN, DESINFECCIÓN, LIMPIEZA DE INSTALACIONES, MANEJO DE DESECHOS CONTAMINADOS, RECUPERACIÓN Y CLASIFICACIÓN DE MATERIALES RECICLABLES"/>
        <s v="530105 TELECOMUNICACIONES"/>
        <s v="530101 AGUA POTABLE"/>
        <s v="530601 CONSULTORÍA, ASESORÍA E INVESTIGACIÓN "/>
        <s v="530809 MEDICAMENTOS"/>
        <s v="530802 VESTUARIO, LENCERÍA, PRENDAS DE PROTECCIÓN Y ACCESORIOS PARA UNIFORMES DEL PERSONAL DE PROTECCIÓN, VIGILANCIA Y SEGURIDAD"/>
        <s v="530821 EGRESOS PARA SITUACIONES DE EMERGENCIA"/>
        <s v="510707 COMPENSACIÓN POR VACACIONES NO GOZADAS POR CESACIÓN DE FUNCIONES"/>
        <s v="510203 DECIMOTERCER SUELDO"/>
        <s v="510204 DECIMOCUARTO SUELDO"/>
        <s v="510304 COMPENSACION POR TRANSPORTE"/>
        <s v="510509 HORAS EXTRAORDINARIAS Y SUPLEMENTARIAS"/>
        <s v="510512 SUBROGACION"/>
        <s v="510513 ENCARGOS"/>
        <s v="510601 APORTE PATRONAL"/>
        <s v="510602 FONDO DE RESERVA"/>
        <s v="710203 DECIMOTERCER SUELDO"/>
        <s v="710204 DECIMOCUARTO SUELDO"/>
        <s v="710304 COMPENSACIÓN POR TRANSPORTE"/>
        <s v="710306 ALIMENTACIÓN"/>
        <s v="710401 POR CARGAS FAMILIARES"/>
        <s v="710408 SUBSIDIO DE ANTIGÜEDAD"/>
        <s v="710509 HORAS EXTRAORDINARIAS Y SUPLEMENTARIAS"/>
        <s v="710601 APORTE PATRONAL"/>
        <s v="710602 FONDO DE RESERVA"/>
        <s v="510106 SALARIOS UNIFICADOS"/>
        <s v="710105 REMUNERACIONES UNIFICADAS"/>
        <s v="510105 REMUNERACIONES UNIFICADAS"/>
        <s v="530201 TRANSPORTE DE PERSONAL"/>
        <s v="530203 ALMACENAMIENTO, EMBALAJE, DESEMBALAJE, ENVASE, DESENVASE Y RECARGA DE EXTINTORES"/>
        <s v="730813 REPUESTOS Y ACCESORIOS"/>
        <s v="730811 INSUMOS, MATERIALES Y SUMINISTROS PARA CONSTRUCCIÓN , ELECTRICIDAD ,PLOMERÍA ,CARPINTERÍA ,SEÑALIZACIÓN VIAL ,NAVEGACIÓN , CONTRA INCENDIOS Y PLACAS"/>
        <s v="730404 MAQUINARIAS Y EQUIPOS (INSTALACIÓN MANTENIMIENTO Y REPARACIÓN)"/>
        <s v="730405 VEHÍCULOS (SERVICIO PARA MANTENIMIENTO Y REPARACIÓN)"/>
        <s v="730803 COMBUSTIBLES Y LUBRICANTES"/>
        <s v="730804 MATERIALES DE OFICINA"/>
        <s v="730208 SERVICIO DE SEGURIDAD Y VIGILANCIA"/>
        <s v="730209 SERVICIOS DE ASEO, LAVADO DE VESTIMENTA DE TRABAJO, FUMIGACIÓN, DESINFECCIÓN, LIMPIEZA DE INSTALACIONES, MANEJO DE DESECHOS CONTAMINADOS, RECUPERACIÓN Y CLASIFICACIÓN DE MATERIALES RECICLABLES."/>
        <s v="730202 FLETES Y MANIOBRAS"/>
        <s v="730104 ENERGÍA ELÉCTRICA"/>
        <s v="730704 MANTENIMIENTO Y REPARACIÓN DE EQUIPOS Y SISTEMAS INFORMÁTICOS"/>
        <s v="730105 TELECOMUNICACIONES"/>
        <s v="730420 INSTALACIÓN, MANTENIMIENTO Y REPARACIÓN DE EDIFICIOS, LOCALES Y RESIDENCIAS DE PROPIEDAD DE LAS ENTIDADES PÚBLICAS"/>
        <s v="730505 VEHÍCULOS (ARRENDAMIENTO)"/>
        <s v="730204 EDICIÓN,IMPRESIÓN,REPRODUCCIÓN, PUBLICACIONES, SUSCRIPCIONES, FOTOCOPIADO, TRADUCCIÓN, EMPASTADO"/>
        <s v="730703 ARRENDAMIENTO DE EQUIPOS INFORMÁTICOS "/>
        <s v="710709 POR RENUNCIA VOLUNTARIA"/>
        <s v="840105 VEHÍCULOS "/>
        <s v="530241 SERVICIO DE MONITOREO DE LA INFORMACIÓN EN TELEVISIÓN, RADIO, PRENSA, MEDIOS ON-LINE Y OTROS"/>
        <s v="530612 CAPACITACIÓN A SERVIDORES PÚBLICOS"/>
        <s v="710106 SALARIOS UNIFICADOS"/>
      </sharedItems>
    </cacheField>
    <cacheField name="CODIFICADO" numFmtId="44">
      <sharedItems containsSemiMixedTypes="0" containsString="0" containsNumber="1" minValue="0" maxValue="13830346.630000001"/>
    </cacheField>
    <cacheField name="FINANCIAMIENTO" numFmtId="4">
      <sharedItems count="2">
        <s v="PROPIOS"/>
        <s v="MDMQ"/>
      </sharedItems>
    </cacheField>
    <cacheField name="PAC" numFmtId="0">
      <sharedItems/>
    </cacheField>
    <cacheField name="CUATRIMESTRE" numFmtId="0">
      <sharedItems containsBlank="1"/>
    </cacheField>
    <cacheField name="CPC" numFmtId="1">
      <sharedItems containsBlank="1" containsMixedTypes="1" containsNumber="1" containsInteger="1" minValue="4294400" maxValue="3899309110"/>
    </cacheField>
    <cacheField name="ENE" numFmtId="0">
      <sharedItems containsBlank="1"/>
    </cacheField>
    <cacheField name="FEB" numFmtId="0">
      <sharedItems containsBlank="1"/>
    </cacheField>
    <cacheField name="MAR" numFmtId="0">
      <sharedItems containsBlank="1"/>
    </cacheField>
    <cacheField name="ABR" numFmtId="0">
      <sharedItems containsBlank="1"/>
    </cacheField>
    <cacheField name="MAY" numFmtId="0">
      <sharedItems containsBlank="1"/>
    </cacheField>
    <cacheField name="JUN" numFmtId="0">
      <sharedItems containsBlank="1"/>
    </cacheField>
    <cacheField name="JUL" numFmtId="0">
      <sharedItems containsBlank="1"/>
    </cacheField>
    <cacheField name="AGO" numFmtId="0">
      <sharedItems containsBlank="1"/>
    </cacheField>
    <cacheField name="SEP" numFmtId="0">
      <sharedItems containsBlank="1"/>
    </cacheField>
    <cacheField name="OCT" numFmtId="0">
      <sharedItems containsBlank="1"/>
    </cacheField>
    <cacheField name="NOV" numFmtId="0">
      <sharedItems containsBlank="1"/>
    </cacheField>
    <cacheField name="DIC" numFmtId="0">
      <sharedItems containsBlank="1"/>
    </cacheField>
    <cacheField name="ENERO" numFmtId="0">
      <sharedItems containsBlank="1"/>
    </cacheField>
    <cacheField name="FEBRERO" numFmtId="0">
      <sharedItems containsBlank="1"/>
    </cacheField>
    <cacheField name="MARZO" numFmtId="0">
      <sharedItems containsBlank="1"/>
    </cacheField>
    <cacheField name="ABRIL" numFmtId="0">
      <sharedItems containsBlank="1"/>
    </cacheField>
    <cacheField name="MAYO" numFmtId="0">
      <sharedItems containsBlank="1"/>
    </cacheField>
    <cacheField name="JUNIO" numFmtId="0">
      <sharedItems containsBlank="1"/>
    </cacheField>
    <cacheField name="JULIO" numFmtId="0">
      <sharedItems containsBlank="1"/>
    </cacheField>
    <cacheField name="AGOSTO" numFmtId="0">
      <sharedItems containsBlank="1"/>
    </cacheField>
    <cacheField name="SEPTIEMBRE" numFmtId="0">
      <sharedItems containsBlank="1"/>
    </cacheField>
    <cacheField name="OCTUBRE" numFmtId="0">
      <sharedItems containsBlank="1"/>
    </cacheField>
    <cacheField name="NOVIEMBRE" numFmtId="0">
      <sharedItems containsBlank="1"/>
    </cacheField>
    <cacheField name="DICIEMBRE" numFmtId="0">
      <sharedItems containsBlank="1"/>
    </cacheField>
    <cacheField name="CONTAR MESES" numFmtId="0">
      <sharedItems containsSemiMixedTypes="0" containsString="0" containsNumber="1" containsInteger="1" minValue="1" maxValue="12"/>
    </cacheField>
    <cacheField name="MES 1" numFmtId="44">
      <sharedItems containsSemiMixedTypes="0" containsString="0" containsNumber="1" minValue="0" maxValue="1152528.8858333335"/>
    </cacheField>
    <cacheField name="MES 2" numFmtId="44">
      <sharedItems containsSemiMixedTypes="0" containsString="0" containsNumber="1" minValue="0" maxValue="1152528.8858333335"/>
    </cacheField>
    <cacheField name="MES 3" numFmtId="44">
      <sharedItems containsSemiMixedTypes="0" containsString="0" containsNumber="1" minValue="0" maxValue="1152528.8858333335"/>
    </cacheField>
    <cacheField name="MES 4" numFmtId="44">
      <sharedItems containsSemiMixedTypes="0" containsString="0" containsNumber="1" minValue="0" maxValue="1152528.8858333335"/>
    </cacheField>
    <cacheField name="MES 5" numFmtId="44">
      <sharedItems containsSemiMixedTypes="0" containsString="0" containsNumber="1" minValue="0" maxValue="1152528.8858333335"/>
    </cacheField>
    <cacheField name="MES 6" numFmtId="44">
      <sharedItems containsSemiMixedTypes="0" containsString="0" containsNumber="1" minValue="0" maxValue="1152528.8858333335"/>
    </cacheField>
    <cacheField name="MES 7" numFmtId="44">
      <sharedItems containsSemiMixedTypes="0" containsString="0" containsNumber="1" minValue="0" maxValue="1152528.8858333335"/>
    </cacheField>
    <cacheField name="MES 8" numFmtId="44">
      <sharedItems containsSemiMixedTypes="0" containsString="0" containsNumber="1" minValue="0" maxValue="1152528.8858333335"/>
    </cacheField>
    <cacheField name="MES 9" numFmtId="44">
      <sharedItems containsSemiMixedTypes="0" containsString="0" containsNumber="1" minValue="0" maxValue="1152528.8858333335"/>
    </cacheField>
    <cacheField name="MES 10" numFmtId="44">
      <sharedItems containsSemiMixedTypes="0" containsString="0" containsNumber="1" minValue="0" maxValue="1152528.8858333335"/>
    </cacheField>
    <cacheField name="MES 11" numFmtId="44">
      <sharedItems containsSemiMixedTypes="0" containsString="0" containsNumber="1" minValue="0" maxValue="1152528.8858333335"/>
    </cacheField>
    <cacheField name="MES 12" numFmtId="44">
      <sharedItems containsSemiMixedTypes="0" containsString="0" containsNumber="1" minValue="0" maxValue="1152528.8858333335"/>
    </cacheField>
    <cacheField name="SUMA" numFmtId="44">
      <sharedItems containsSemiMixedTypes="0" containsString="0" containsNumber="1" minValue="0" maxValue="13830346.630000005"/>
    </cacheField>
    <cacheField name="VERIFICAR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01">
  <r>
    <n v="1"/>
    <x v="0"/>
    <s v="COORDINACIÓN FINANCIER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0"/>
    <s v="Comisiones bancarias"/>
    <s v=" 57 OTROS GASTOS CORRIENTES"/>
    <s v="570203 COMISIONES BANCARIAS"/>
    <n v="2000"/>
    <x v="0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166.66666666666666"/>
    <n v="166.66666666666666"/>
    <n v="166.66666666666666"/>
    <n v="166.66666666666666"/>
    <n v="166.66666666666666"/>
    <n v="166.66666666666666"/>
    <n v="166.66666666666666"/>
    <n v="166.66666666666666"/>
    <n v="166.66666666666666"/>
    <n v="166.66666666666666"/>
    <n v="166.66666666666666"/>
    <n v="166.66666666666666"/>
    <n v="2000.0000000000002"/>
  </r>
  <r>
    <n v="2"/>
    <x v="0"/>
    <s v="COORDINACIÓN FINANCIER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0"/>
    <s v="Contribución del 5 por mil"/>
    <s v=" 58 TRANSFERENCIAS CORRIENTES AL SECTOR PÚBLICA"/>
    <s v="580101 A ENTIDADES DEL PRESUPUESTO GENERAL DEL ESTADO"/>
    <n v="83473.13"/>
    <x v="0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6956.0941666666668"/>
    <n v="6956.0941666666668"/>
    <n v="6956.0941666666668"/>
    <n v="6956.0941666666668"/>
    <n v="6956.0941666666668"/>
    <n v="6956.0941666666668"/>
    <n v="6956.0941666666668"/>
    <n v="6956.0941666666668"/>
    <n v="6956.0941666666668"/>
    <n v="6956.0941666666668"/>
    <n v="6956.0941666666668"/>
    <n v="6956.0941666666668"/>
    <n v="83473.13"/>
  </r>
  <r>
    <n v="3"/>
    <x v="0"/>
    <s v="COORDINACIÓN FINANCIER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0"/>
    <s v="Caja chica"/>
    <s v=" 53 BIENES Y SERVICIOS DE CONSUMO"/>
    <s v="530202 FLETES Y MANIOBRAS"/>
    <n v="12.17"/>
    <x v="0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1.0141666666666667"/>
    <n v="1.0141666666666667"/>
    <n v="1.0141666666666667"/>
    <n v="1.0141666666666667"/>
    <n v="1.0141666666666667"/>
    <n v="1.0141666666666667"/>
    <n v="1.0141666666666667"/>
    <n v="1.0141666666666667"/>
    <n v="1.0141666666666667"/>
    <n v="1.0141666666666667"/>
    <n v="1.0141666666666667"/>
    <n v="1.0141666666666667"/>
    <n v="12.169999999999996"/>
  </r>
  <r>
    <n v="4"/>
    <x v="0"/>
    <s v="COORDINACIÓN FINANCIER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0"/>
    <s v="Caja chica"/>
    <s v=" 53 BIENES Y SERVICIOS DE CONSUMO"/>
    <s v="530204 EDICIÓN, IMPRESIÓN, REPRODUCCIÓN, PUBLICACIONES, SUSCRIPCIONES, FOTOCOPIADO, TRADUCCIÓN, EMPASTADO,_x000a_ENMARCACIÓN, SERIGRAFÍA, FOTOGRAFÍA, CARNETIZACIÓN, FILMACIÓN E IMÁGENES SATELITALES"/>
    <n v="44.69"/>
    <x v="0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3.7241666666666666"/>
    <n v="3.7241666666666666"/>
    <n v="3.7241666666666666"/>
    <n v="3.7241666666666666"/>
    <n v="3.7241666666666666"/>
    <n v="3.7241666666666666"/>
    <n v="3.7241666666666666"/>
    <n v="3.7241666666666666"/>
    <n v="3.7241666666666666"/>
    <n v="3.7241666666666666"/>
    <n v="3.7241666666666666"/>
    <n v="3.7241666666666666"/>
    <n v="44.690000000000005"/>
  </r>
  <r>
    <n v="5"/>
    <x v="0"/>
    <s v="COORDINACIÓN FINANCIER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0"/>
    <s v="Caja chica"/>
    <s v=" 53 BIENES Y SERVICIOS DE CONSUMO"/>
    <s v="530204 EDICIÓN, IMPRESIÓN, REPRODUCCIÓN, PUBLICACIONES, SUSCRIPCIONES, FOTOCOPIADO, TRADUCCIÓN, EMPASTADO,_x000a_ENMARCACIÓN, SERIGRAFÍA, FOTOGRAFÍA, CARNETIZACIÓN, FILMACIÓN E IMÁGENES SATELITALES"/>
    <n v="1841.06"/>
    <x v="0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153.42166666666665"/>
    <n v="153.42166666666665"/>
    <n v="153.42166666666665"/>
    <n v="153.42166666666665"/>
    <n v="153.42166666666665"/>
    <n v="153.42166666666665"/>
    <n v="153.42166666666665"/>
    <n v="153.42166666666665"/>
    <n v="153.42166666666665"/>
    <n v="153.42166666666665"/>
    <n v="153.42166666666665"/>
    <n v="153.42166666666665"/>
    <n v="1841.0599999999997"/>
  </r>
  <r>
    <n v="6"/>
    <x v="0"/>
    <s v="COORDINACIÓN FINANCIER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0"/>
    <s v="Caja chica"/>
    <s v=" 53 BIENES Y SERVICIOS DE CONSUMO"/>
    <s v="530801 ALIMENTOS Y BEBIDAS"/>
    <n v="540.96"/>
    <x v="0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45.080000000000005"/>
    <n v="45.080000000000005"/>
    <n v="45.080000000000005"/>
    <n v="45.080000000000005"/>
    <n v="45.080000000000005"/>
    <n v="45.080000000000005"/>
    <n v="45.080000000000005"/>
    <n v="45.080000000000005"/>
    <n v="45.080000000000005"/>
    <n v="45.080000000000005"/>
    <n v="45.080000000000005"/>
    <n v="45.080000000000005"/>
    <n v="540.95999999999992"/>
  </r>
  <r>
    <n v="7"/>
    <x v="0"/>
    <s v="COORDINACIÓN FINANCIER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0"/>
    <s v="Caja chica"/>
    <s v=" 53 BIENES Y SERVICIOS DE CONSUMO"/>
    <s v="530811 INSUMOS, MATERIALES Y SUMINISTROS PARA CONSTRUCCIÓN , ELECTRICIDAD ,PLOMERÍA ,CARPINTERÍA ,SEÑALIZACIÓN VIAL ,NAVEGACIÓN , CONTRA INCENDIOS Y PLACAS"/>
    <n v="2600"/>
    <x v="0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216.66666666666666"/>
    <n v="216.66666666666666"/>
    <n v="216.66666666666666"/>
    <n v="216.66666666666666"/>
    <n v="216.66666666666666"/>
    <n v="216.66666666666666"/>
    <n v="216.66666666666666"/>
    <n v="216.66666666666666"/>
    <n v="216.66666666666666"/>
    <n v="216.66666666666666"/>
    <n v="216.66666666666666"/>
    <n v="216.66666666666666"/>
    <n v="2600"/>
  </r>
  <r>
    <n v="8"/>
    <x v="0"/>
    <s v="COORDINACIÓN FINANCIER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0"/>
    <s v="Caja chica"/>
    <s v=" 53 BIENES Y SERVICIOS DE CONSUMO"/>
    <s v="530813 REPUESTOS Y ACCESORIOS "/>
    <n v="2840.01"/>
    <x v="0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236.66750000000002"/>
    <n v="236.66750000000002"/>
    <n v="236.66750000000002"/>
    <n v="236.66750000000002"/>
    <n v="236.66750000000002"/>
    <n v="236.66750000000002"/>
    <n v="236.66750000000002"/>
    <n v="236.66750000000002"/>
    <n v="236.66750000000002"/>
    <n v="236.66750000000002"/>
    <n v="236.66750000000002"/>
    <n v="236.66750000000002"/>
    <n v="2840.01"/>
  </r>
  <r>
    <n v="9"/>
    <x v="0"/>
    <s v="COORDINACIÓN FINANCIER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0"/>
    <s v="Servicio de auditoria a los estados financieros de la EPMTPQ correspondiente al año 2018 - 2019"/>
    <s v=" 53 BIENES Y SERVICIOS DE CONSUMO"/>
    <s v="530602 SERVICIO DE AUDITORÍA"/>
    <n v="20160"/>
    <x v="0"/>
    <s v="NO"/>
    <s v="NO APLICA"/>
    <m/>
    <m/>
    <s v="X"/>
    <m/>
    <m/>
    <m/>
    <m/>
    <m/>
    <m/>
    <m/>
    <m/>
    <m/>
    <m/>
    <m/>
    <s v="X"/>
    <m/>
    <m/>
    <m/>
    <m/>
    <m/>
    <m/>
    <m/>
    <m/>
    <m/>
    <m/>
    <n v="1"/>
    <n v="0"/>
    <n v="20160"/>
    <n v="0"/>
    <n v="0"/>
    <n v="0"/>
    <n v="0"/>
    <n v="0"/>
    <n v="0"/>
    <n v="0"/>
    <n v="0"/>
    <n v="0"/>
    <n v="0"/>
    <n v="20160"/>
  </r>
  <r>
    <n v="10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Contratación del servicio de Mantenimiento Wifi 317 AP y Video Streaming 80 Buses biarticulados"/>
    <s v=" 53 BIENES Y SERVICIOS DE CONSUMO"/>
    <s v="530704 MANTENIMIENTO Y REPARACIÓN DE EQUIPOS Y SISTEMAS INFORMÁTICOS"/>
    <n v="156800"/>
    <x v="0"/>
    <s v="SI"/>
    <s v="CUATRIMESTRE 2"/>
    <m/>
    <m/>
    <m/>
    <m/>
    <m/>
    <s v="X"/>
    <m/>
    <m/>
    <m/>
    <m/>
    <s v="X"/>
    <m/>
    <m/>
    <m/>
    <m/>
    <m/>
    <m/>
    <m/>
    <s v="X"/>
    <m/>
    <m/>
    <m/>
    <m/>
    <s v="X"/>
    <m/>
    <n v="2"/>
    <n v="0"/>
    <n v="0"/>
    <n v="0"/>
    <n v="0"/>
    <n v="0"/>
    <n v="78400"/>
    <n v="0"/>
    <n v="0"/>
    <n v="0"/>
    <n v="0"/>
    <n v="78400"/>
    <n v="0"/>
    <n v="156800"/>
  </r>
  <r>
    <n v="11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SOPORTE DE FABRICA PARA LA PLATAFORMA HP 3PAR PLATAFORMA HIPERCONVERGENTE NUTANIX, Y SOPORTE ESPECIALIZADO DE SOFTWARE Y NETWORKING"/>
    <s v=" 53 BIENES Y SERVICIOS DE CONSUMO"/>
    <s v="530704 MANTENIMIENTO Y REPARACIÓN DE EQUIPOS Y SISTEMAS INFORMÁTICOS"/>
    <n v="61600"/>
    <x v="0"/>
    <s v="SI"/>
    <s v="CUATRIMESTRE 1"/>
    <m/>
    <m/>
    <m/>
    <s v="X"/>
    <m/>
    <m/>
    <m/>
    <m/>
    <m/>
    <m/>
    <m/>
    <m/>
    <m/>
    <m/>
    <m/>
    <m/>
    <s v="X"/>
    <m/>
    <m/>
    <m/>
    <m/>
    <m/>
    <m/>
    <m/>
    <m/>
    <n v="1"/>
    <n v="0"/>
    <n v="0"/>
    <n v="0"/>
    <n v="61600"/>
    <n v="0"/>
    <n v="0"/>
    <n v="0"/>
    <n v="0"/>
    <n v="0"/>
    <n v="0"/>
    <n v="0"/>
    <n v="0"/>
    <n v="61600"/>
  </r>
  <r>
    <n v="12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Contratación del servicio de mantenimiento y repuestos para equipos UPS"/>
    <s v=" 53 BIENES Y SERVICIOS DE CONSUMO"/>
    <s v="530813 REPUESTOS Y ACCESORIOS "/>
    <n v="17920"/>
    <x v="0"/>
    <s v="SI"/>
    <s v="CUATRIMESTRE 2"/>
    <m/>
    <m/>
    <m/>
    <m/>
    <m/>
    <s v="X"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17920"/>
    <n v="0"/>
    <n v="0"/>
    <n v="0"/>
    <n v="0"/>
    <n v="0"/>
    <n v="0"/>
    <n v="17920"/>
  </r>
  <r>
    <n v="13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Contratación del servicio de mantenimiento y repuestos para equipos UPS"/>
    <s v=" 53 BIENES Y SERVICIOS DE CONSUMO"/>
    <s v="530404 MAQUINARIAS Y EQUIPOS (INSTALACIÓN, MANTENIMIENTO Y REPARACIÓN)"/>
    <n v="13440"/>
    <x v="0"/>
    <s v="SI"/>
    <s v="CUATRIMESTRE 2"/>
    <m/>
    <m/>
    <m/>
    <m/>
    <m/>
    <s v="X"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13440"/>
    <n v="0"/>
    <n v="0"/>
    <n v="0"/>
    <n v="0"/>
    <n v="0"/>
    <n v="0"/>
    <n v="13440"/>
  </r>
  <r>
    <n v="14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Adquisición de repuestos y accesorios para gestión TI"/>
    <s v=" 53 BIENES Y SERVICIOS DE CONSUMO"/>
    <s v="530813 REPUESTOS Y ACCESORIOS "/>
    <n v="11200"/>
    <x v="0"/>
    <s v="SI"/>
    <s v="CUATRIMESTRE 2"/>
    <m/>
    <m/>
    <m/>
    <m/>
    <m/>
    <s v="X"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11200"/>
    <n v="0"/>
    <n v="0"/>
    <n v="0"/>
    <n v="0"/>
    <n v="0"/>
    <n v="0"/>
    <n v="11200"/>
  </r>
  <r>
    <n v="15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Optimización y mantenimiento de la infraestructura tecnológica"/>
    <s v=" 53 BIENES Y SERVICIOS DE CONSUMO"/>
    <s v="530402 EDIFICIOS, LOCALES, RESIDENCIAS Y CABLEADO ESTRUCTURADO (MANTENIMIENTO, REPARACIÓN E INSTALACIÓN)"/>
    <n v="7840"/>
    <x v="0"/>
    <s v="SI"/>
    <s v="CUATRIMESTRE 2"/>
    <m/>
    <m/>
    <m/>
    <m/>
    <m/>
    <s v="X"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7840"/>
    <n v="0"/>
    <n v="0"/>
    <n v="0"/>
    <n v="0"/>
    <n v="0"/>
    <n v="0"/>
    <n v="7840"/>
  </r>
  <r>
    <n v="16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Contratación del servicio de mantenimiento para equipos de aire acondicionado  "/>
    <s v=" 53 BIENES Y SERVICIOS DE CONSUMO"/>
    <s v="530404 MAQUINARIAS Y EQUIPOS (INSTALACIÓN, MANTENIMIENTO Y REPARACIÓN)"/>
    <n v="7840"/>
    <x v="0"/>
    <s v="SI"/>
    <s v="CUATRIMESTRE 1"/>
    <m/>
    <m/>
    <m/>
    <m/>
    <s v="X"/>
    <m/>
    <m/>
    <m/>
    <m/>
    <m/>
    <s v="X"/>
    <m/>
    <m/>
    <m/>
    <m/>
    <m/>
    <m/>
    <s v="X"/>
    <m/>
    <m/>
    <m/>
    <m/>
    <m/>
    <s v="X"/>
    <m/>
    <n v="2"/>
    <n v="0"/>
    <n v="0"/>
    <n v="0"/>
    <n v="0"/>
    <n v="3920"/>
    <n v="0"/>
    <n v="0"/>
    <n v="0"/>
    <n v="0"/>
    <n v="0"/>
    <n v="3920"/>
    <n v="0"/>
    <n v="7840"/>
  </r>
  <r>
    <n v="17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Contratación del servicio de Mantenimiento firewalls"/>
    <s v=" 53 BIENES Y SERVICIOS DE CONSUMO"/>
    <s v="530704 MANTENIMIENTO Y REPARACIÓN DE EQUIPOS Y SISTEMAS INFORMÁTICOS"/>
    <n v="7840"/>
    <x v="0"/>
    <s v="SI"/>
    <s v="CUATRIMESTRE 1"/>
    <m/>
    <m/>
    <m/>
    <s v="X"/>
    <m/>
    <m/>
    <m/>
    <m/>
    <m/>
    <s v="X"/>
    <m/>
    <m/>
    <m/>
    <m/>
    <m/>
    <m/>
    <s v="X"/>
    <m/>
    <m/>
    <m/>
    <m/>
    <m/>
    <s v="X"/>
    <m/>
    <m/>
    <n v="2"/>
    <n v="0"/>
    <n v="0"/>
    <n v="0"/>
    <n v="3920"/>
    <n v="0"/>
    <n v="0"/>
    <n v="0"/>
    <n v="0"/>
    <n v="0"/>
    <n v="3920"/>
    <n v="0"/>
    <n v="0"/>
    <n v="7840"/>
  </r>
  <r>
    <n v="18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Contratación del servicio de Mantenimiento firewalls"/>
    <s v=" 53 BIENES Y SERVICIOS DE CONSUMO"/>
    <s v="530702 ARRENDAMIENTO Y LICENCIAS DE USO DE PAQUETES INFORMÁTICOS"/>
    <n v="7840"/>
    <x v="0"/>
    <s v="SI"/>
    <s v="CUATRIMESTRE 1"/>
    <m/>
    <m/>
    <m/>
    <s v="X"/>
    <m/>
    <m/>
    <m/>
    <m/>
    <m/>
    <m/>
    <m/>
    <m/>
    <m/>
    <m/>
    <m/>
    <m/>
    <s v="X"/>
    <m/>
    <m/>
    <m/>
    <m/>
    <m/>
    <m/>
    <m/>
    <m/>
    <n v="1"/>
    <n v="0"/>
    <n v="0"/>
    <n v="0"/>
    <n v="7840"/>
    <n v="0"/>
    <n v="0"/>
    <n v="0"/>
    <n v="0"/>
    <n v="0"/>
    <n v="0"/>
    <n v="0"/>
    <n v="0"/>
    <n v="7840"/>
  </r>
  <r>
    <n v="19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Contratación del servicio de consultas legales"/>
    <s v=" 53 BIENES Y SERVICIOS DE CONSUMO"/>
    <s v="530702 ARRENDAMIENTO Y LICENCIAS DE USO DE PAQUETES INFORMÁTICOS"/>
    <n v="3920"/>
    <x v="0"/>
    <s v="SI"/>
    <s v="CUATRIMESTRE 1"/>
    <m/>
    <m/>
    <m/>
    <m/>
    <s v="X"/>
    <m/>
    <m/>
    <m/>
    <m/>
    <m/>
    <m/>
    <m/>
    <m/>
    <m/>
    <m/>
    <m/>
    <m/>
    <s v="X"/>
    <m/>
    <m/>
    <m/>
    <m/>
    <m/>
    <m/>
    <m/>
    <n v="1"/>
    <n v="0"/>
    <n v="0"/>
    <n v="0"/>
    <n v="0"/>
    <n v="3920"/>
    <n v="0"/>
    <n v="0"/>
    <n v="0"/>
    <n v="0"/>
    <n v="0"/>
    <n v="0"/>
    <n v="0"/>
    <n v="3920"/>
  </r>
  <r>
    <n v="20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Adquisición de impresora de credenciales"/>
    <s v=" 53 BIENES Y SERVICIOS DE CONSUMO"/>
    <s v="530804 MATERIALES DE OFICINA"/>
    <n v="2413.61"/>
    <x v="0"/>
    <s v="SI"/>
    <s v="CUATRIMESTRE 1"/>
    <m/>
    <m/>
    <m/>
    <s v="X"/>
    <m/>
    <m/>
    <m/>
    <m/>
    <m/>
    <m/>
    <m/>
    <m/>
    <m/>
    <m/>
    <m/>
    <m/>
    <s v="X"/>
    <m/>
    <m/>
    <m/>
    <m/>
    <m/>
    <m/>
    <m/>
    <m/>
    <n v="1"/>
    <n v="0"/>
    <n v="0"/>
    <n v="0"/>
    <n v="2413.61"/>
    <n v="0"/>
    <n v="0"/>
    <n v="0"/>
    <n v="0"/>
    <n v="0"/>
    <n v="0"/>
    <n v="0"/>
    <n v="0"/>
    <n v="2413.61"/>
  </r>
  <r>
    <n v="21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Optimización y mantenimiento de la infraestructura tecnológica"/>
    <s v=" 53 BIENES Y SERVICIOS DE CONSUMO"/>
    <s v="531407 EQUIPOS, SISTEMAS Y PAQUETES INFORMÁTICOS"/>
    <n v="1120"/>
    <x v="0"/>
    <s v="SI"/>
    <s v="CUATRIMESTRE 2"/>
    <m/>
    <m/>
    <m/>
    <m/>
    <m/>
    <s v="X"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1120"/>
    <n v="0"/>
    <n v="0"/>
    <n v="0"/>
    <n v="0"/>
    <n v="0"/>
    <n v="0"/>
    <n v="1120"/>
  </r>
  <r>
    <n v="22"/>
    <x v="2"/>
    <s v="COORDINACIÓN LEGAL Y PATROCINI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Costas y gastos procesales"/>
    <s v=" 57 OTROS GASTOS CORRIENTES"/>
    <s v="570206 COSTAS JUDICIALES, TRÁMITES NOTARIALES, LEGALIZACIÓN DE DOCUMENTOS Y ARREGLOS EXTRAJUDICIALES"/>
    <n v="2000"/>
    <x v="0"/>
    <s v="SI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66.66666666666666"/>
    <n v="166.66666666666666"/>
    <n v="166.66666666666666"/>
    <n v="166.66666666666666"/>
    <n v="166.66666666666666"/>
    <n v="166.66666666666666"/>
    <n v="166.66666666666666"/>
    <n v="166.66666666666666"/>
    <n v="166.66666666666666"/>
    <n v="166.66666666666666"/>
    <n v="166.66666666666666"/>
    <n v="166.66666666666666"/>
    <n v="2000.0000000000002"/>
  </r>
  <r>
    <n v="23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Adquisición de accesorios para los vehículos del pool liviano "/>
    <s v=" 53 BIENES Y SERVICIOS DE CONSUMO"/>
    <s v="530813 REPUESTOS Y ACCESORIOS "/>
    <n v="851.2"/>
    <x v="0"/>
    <s v="SI"/>
    <s v="CUATRIMESTRE 1"/>
    <n v="491290517"/>
    <s v="X"/>
    <m/>
    <m/>
    <m/>
    <m/>
    <m/>
    <m/>
    <m/>
    <m/>
    <m/>
    <m/>
    <m/>
    <m/>
    <s v="X"/>
    <m/>
    <m/>
    <m/>
    <m/>
    <m/>
    <m/>
    <m/>
    <m/>
    <m/>
    <m/>
    <n v="1"/>
    <n v="0"/>
    <n v="851.2"/>
    <n v="0"/>
    <n v="0"/>
    <n v="0"/>
    <n v="0"/>
    <n v="0"/>
    <n v="0"/>
    <n v="0"/>
    <n v="0"/>
    <n v="0"/>
    <n v="0"/>
    <n v="851.2"/>
  </r>
  <r>
    <n v="24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Adquisición de salvoconductos pool liviano EPMTPQ"/>
    <s v=" 57 OTROS GASTOS CORRIENTES"/>
    <s v="570102 TASAS GENERALES, IMPUESTOS, CONTRIBUCIONES, PERMISOS, LICENCIAS Y PATENTES"/>
    <n v="400"/>
    <x v="0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33.333333333333336"/>
    <n v="33.333333333333336"/>
    <n v="33.333333333333336"/>
    <n v="33.333333333333336"/>
    <n v="33.333333333333336"/>
    <n v="33.333333333333336"/>
    <n v="33.333333333333336"/>
    <n v="33.333333333333336"/>
    <n v="33.333333333333336"/>
    <n v="33.333333333333336"/>
    <n v="33.333333333333336"/>
    <n v="33.333333333333336"/>
    <n v="399.99999999999994"/>
  </r>
  <r>
    <n v="25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Adquisición materiales de oficina"/>
    <s v=" 53 BIENES Y SERVICIOS DE CONSUMO"/>
    <s v="530804 MATERIALES DE OFICINA"/>
    <n v="12000"/>
    <x v="0"/>
    <s v="SI"/>
    <s v="CUATRIMESTRE 2"/>
    <n v="389110016"/>
    <m/>
    <m/>
    <m/>
    <m/>
    <s v="X"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12000"/>
    <n v="0"/>
    <n v="0"/>
    <n v="0"/>
    <n v="0"/>
    <n v="0"/>
    <n v="0"/>
    <n v="12000"/>
  </r>
  <r>
    <n v="26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Adquisición materiales de oficina fuera de catálogo"/>
    <s v=" 53 BIENES Y SERVICIOS DE CONSUMO"/>
    <s v="530804 MATERIALES DE OFICINA"/>
    <n v="8000"/>
    <x v="0"/>
    <s v="SI"/>
    <s v="CUATRIMESTRE 2"/>
    <n v="321290418"/>
    <m/>
    <m/>
    <m/>
    <m/>
    <s v="X"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8000"/>
    <n v="0"/>
    <n v="0"/>
    <n v="0"/>
    <n v="0"/>
    <n v="0"/>
    <n v="0"/>
    <n v="8000"/>
  </r>
  <r>
    <n v="27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Contratación de pólizas de seguros ramos generales, se incluye impuestos y derechos de contribución"/>
    <s v=" 57 OTROS GASTOS CORRIENTES"/>
    <s v="570201 SEGUROS"/>
    <n v="1060525.3600000001"/>
    <x v="0"/>
    <s v="SI"/>
    <s v="CUATRIMESTRE 2"/>
    <n v="713340011"/>
    <m/>
    <m/>
    <m/>
    <m/>
    <m/>
    <m/>
    <s v="X"/>
    <m/>
    <m/>
    <m/>
    <m/>
    <m/>
    <m/>
    <m/>
    <m/>
    <m/>
    <m/>
    <m/>
    <m/>
    <s v="X"/>
    <s v="X"/>
    <s v="X"/>
    <s v="X"/>
    <s v="X"/>
    <n v="5"/>
    <n v="0"/>
    <n v="0"/>
    <n v="0"/>
    <n v="0"/>
    <n v="0"/>
    <n v="0"/>
    <n v="0"/>
    <n v="212105.07200000001"/>
    <n v="212105.07200000001"/>
    <n v="212105.07200000001"/>
    <n v="212105.07200000001"/>
    <n v="212105.07200000001"/>
    <n v="1060525.3600000001"/>
  </r>
  <r>
    <n v="28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Contratación de pólizas de seguros vida"/>
    <s v=" 57 OTROS GASTOS CORRIENTES"/>
    <s v="570201 SEGUROS"/>
    <n v="96000"/>
    <x v="0"/>
    <s v="SI"/>
    <s v="CUATRIMESTRE 1"/>
    <n v="713340011"/>
    <m/>
    <m/>
    <m/>
    <s v="X"/>
    <m/>
    <m/>
    <m/>
    <m/>
    <m/>
    <m/>
    <m/>
    <m/>
    <m/>
    <m/>
    <m/>
    <s v="X"/>
    <s v="X"/>
    <s v="X"/>
    <s v="X"/>
    <s v="X"/>
    <s v="X"/>
    <s v="X"/>
    <s v="X"/>
    <s v="X"/>
    <n v="9"/>
    <n v="0"/>
    <n v="0"/>
    <n v="0"/>
    <n v="10666.666666666666"/>
    <n v="10666.666666666666"/>
    <n v="10666.666666666666"/>
    <n v="10666.666666666666"/>
    <n v="10666.666666666666"/>
    <n v="10666.666666666666"/>
    <n v="10666.666666666666"/>
    <n v="10666.666666666666"/>
    <n v="10666.666666666666"/>
    <n v="96000"/>
  </r>
  <r>
    <n v="29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Contratación del servicio para la provisión de gasolina para el pool liviano"/>
    <s v=" 53 BIENES Y SERVICIOS DE CONSUMO"/>
    <s v="530803 COMBUSTIBLES Y LUBRICANTES"/>
    <n v="7000"/>
    <x v="0"/>
    <s v="SI"/>
    <s v="CUATRIMESTRE 1"/>
    <n v="333100011"/>
    <s v="X"/>
    <m/>
    <m/>
    <m/>
    <m/>
    <m/>
    <m/>
    <m/>
    <m/>
    <m/>
    <m/>
    <m/>
    <s v="X"/>
    <m/>
    <m/>
    <m/>
    <m/>
    <m/>
    <m/>
    <m/>
    <m/>
    <m/>
    <m/>
    <m/>
    <n v="1"/>
    <n v="7000"/>
    <n v="0"/>
    <n v="0"/>
    <n v="0"/>
    <n v="0"/>
    <n v="0"/>
    <n v="0"/>
    <n v="0"/>
    <n v="0"/>
    <n v="0"/>
    <n v="0"/>
    <n v="0"/>
    <n v="7000"/>
  </r>
  <r>
    <n v="30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Elaboración formularios pre impresos"/>
    <s v=" 53 BIENES Y SERVICIOS DE CONSUMO"/>
    <s v="530204 EDICIÓN, IMPRESIÓN, REPRODUCCIÓN, PUBLICACIONES, SUSCRIPCIONES, FOTOCOPIADO, TRADUCCIÓN, EMPASTADO,_x000a_ENMARCACIÓN, SERIGRAFÍA, FOTOGRAFÍA, CARNETIZACIÓN, FILMACIÓN E IMÁGENES SATELITALES"/>
    <n v="13000"/>
    <x v="0"/>
    <s v="SI"/>
    <s v="CUATRIMESTRE 2"/>
    <n v="325900019"/>
    <m/>
    <m/>
    <m/>
    <m/>
    <m/>
    <m/>
    <m/>
    <m/>
    <s v="X"/>
    <m/>
    <m/>
    <m/>
    <m/>
    <m/>
    <m/>
    <m/>
    <m/>
    <m/>
    <m/>
    <m/>
    <m/>
    <s v="X"/>
    <m/>
    <m/>
    <n v="1"/>
    <n v="0"/>
    <n v="0"/>
    <n v="0"/>
    <n v="0"/>
    <n v="0"/>
    <n v="0"/>
    <n v="0"/>
    <n v="0"/>
    <n v="0"/>
    <n v="13000"/>
    <n v="0"/>
    <n v="0"/>
    <n v="13000"/>
  </r>
  <r>
    <n v="31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Mantenimiento preventivo y correctivo de la moto institucional "/>
    <s v=" 53 BIENES Y SERVICIOS DE CONSUMO"/>
    <s v="530405 VEHÍCULOS (SERVICIO PARA MANTENIMIENTO Y REPARACIÓN)"/>
    <n v="1650.4"/>
    <x v="0"/>
    <s v="SI"/>
    <s v="CUATRIMESTRE 1"/>
    <n v="871410011"/>
    <m/>
    <s v="X"/>
    <m/>
    <m/>
    <m/>
    <m/>
    <m/>
    <m/>
    <m/>
    <m/>
    <m/>
    <m/>
    <m/>
    <m/>
    <s v="X"/>
    <m/>
    <m/>
    <m/>
    <m/>
    <m/>
    <m/>
    <m/>
    <m/>
    <m/>
    <n v="1"/>
    <n v="0"/>
    <n v="0"/>
    <n v="1650.4"/>
    <n v="0"/>
    <n v="0"/>
    <n v="0"/>
    <n v="0"/>
    <n v="0"/>
    <n v="0"/>
    <n v="0"/>
    <n v="0"/>
    <n v="0"/>
    <n v="1650.4"/>
  </r>
  <r>
    <n v="32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Pago de deducibles y rasa"/>
    <s v=" 57 OTROS GASTOS CORRIENTES"/>
    <s v="570201 SEGUROS"/>
    <n v="50000"/>
    <x v="0"/>
    <s v="SI"/>
    <s v="CUATRIMESTRE 1"/>
    <n v="713310011"/>
    <m/>
    <m/>
    <m/>
    <s v="X"/>
    <m/>
    <m/>
    <m/>
    <m/>
    <m/>
    <m/>
    <m/>
    <m/>
    <m/>
    <m/>
    <m/>
    <s v="X"/>
    <m/>
    <m/>
    <s v="X"/>
    <m/>
    <m/>
    <m/>
    <s v="X"/>
    <m/>
    <n v="3"/>
    <n v="0"/>
    <n v="0"/>
    <n v="0"/>
    <n v="16666.666666666668"/>
    <n v="0"/>
    <n v="0"/>
    <n v="16666.666666666668"/>
    <n v="0"/>
    <n v="0"/>
    <n v="0"/>
    <n v="16666.666666666668"/>
    <n v="0"/>
    <n v="50000"/>
  </r>
  <r>
    <n v="33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Pago impuesto predial"/>
    <s v=" 57 OTROS GASTOS CORRIENTES"/>
    <s v="570102 TASAS GENERALES, IMPUESTOS, CONTRIBUCIONES, PERMISOS, LICENCIAS Y PATENTES"/>
    <n v="8175.74"/>
    <x v="0"/>
    <s v="NO"/>
    <s v="NO APLICA"/>
    <m/>
    <m/>
    <s v="X"/>
    <m/>
    <m/>
    <m/>
    <m/>
    <m/>
    <m/>
    <m/>
    <m/>
    <m/>
    <m/>
    <m/>
    <s v="X"/>
    <m/>
    <m/>
    <m/>
    <m/>
    <m/>
    <m/>
    <m/>
    <m/>
    <m/>
    <m/>
    <n v="1"/>
    <n v="0"/>
    <n v="8175.74"/>
    <n v="0"/>
    <n v="0"/>
    <n v="0"/>
    <n v="0"/>
    <n v="0"/>
    <n v="0"/>
    <n v="0"/>
    <n v="0"/>
    <n v="0"/>
    <n v="0"/>
    <n v="8175.74"/>
  </r>
  <r>
    <n v="34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Servicio de desinfección: infraestructura y unidades móviles de la EPMTPQ"/>
    <s v=" 53 BIENES Y SERVICIOS DE CONSUMO"/>
    <s v="530209 SERVICIOS DE ASEO, LAVADO DE VESTIMENTA DE TRABAJO, FUMIGACIÓN, DESINFECCIÓN, LIMPIEZA DE INSTALACIONES, MANEJO DE DESECHOS CONTAMINADOS, RECUPERACIÓN Y CLASIFICACIÓN DE MATERIALES RECICLABLES"/>
    <n v="50102.400000000001"/>
    <x v="0"/>
    <s v="SI"/>
    <s v="NO APLICA"/>
    <m/>
    <s v="X"/>
    <m/>
    <m/>
    <m/>
    <m/>
    <m/>
    <m/>
    <m/>
    <m/>
    <m/>
    <m/>
    <m/>
    <s v="X"/>
    <s v="X"/>
    <s v="X"/>
    <s v="X"/>
    <m/>
    <m/>
    <m/>
    <m/>
    <m/>
    <m/>
    <m/>
    <m/>
    <n v="4"/>
    <n v="12525.6"/>
    <n v="12525.6"/>
    <n v="12525.6"/>
    <n v="12525.6"/>
    <n v="0"/>
    <n v="0"/>
    <n v="0"/>
    <n v="0"/>
    <n v="0"/>
    <n v="0"/>
    <n v="0"/>
    <n v="0"/>
    <n v="50102.400000000001"/>
  </r>
  <r>
    <n v="35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Servicio de mantenimiento de áreas verdes y jardines (parques, plazas, redondeles, pasterres) 2021-2022"/>
    <s v=" 53 BIENES Y SERVICIOS DE CONSUMO"/>
    <s v="530209 SERVICIOS DE ASEO, LAVADO DE VESTIMENTA DE TRABAJO, FUMIGACIÓN, DESINFECCIÓN, LIMPIEZA DE INSTALACIONES, MANEJO DE DESECHOS CONTAMINADOS, RECUPERACIÓN Y CLASIFICACIÓN DE MATERIALES RECICLABLES"/>
    <n v="15000"/>
    <x v="0"/>
    <s v="SI"/>
    <s v="CUATRIMESTRE 1"/>
    <n v="943900021"/>
    <m/>
    <m/>
    <m/>
    <m/>
    <m/>
    <s v="X"/>
    <m/>
    <m/>
    <m/>
    <m/>
    <m/>
    <m/>
    <m/>
    <m/>
    <m/>
    <m/>
    <m/>
    <s v="X"/>
    <s v="X"/>
    <s v="X"/>
    <s v="X"/>
    <s v="X"/>
    <s v="X"/>
    <s v="X"/>
    <n v="7"/>
    <n v="0"/>
    <n v="0"/>
    <n v="0"/>
    <n v="0"/>
    <n v="0"/>
    <n v="2142.8571428571427"/>
    <n v="2142.8571428571427"/>
    <n v="2142.8571428571427"/>
    <n v="2142.8571428571427"/>
    <n v="2142.8571428571427"/>
    <n v="2142.8571428571427"/>
    <n v="2142.8571428571427"/>
    <n v="15000"/>
  </r>
  <r>
    <n v="36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Servicio de rastreo satelital y GPS para los vehículos del pool vehicular liviano"/>
    <s v=" 53 BIENES Y SERVICIOS DE CONSUMO"/>
    <s v="530105 TELECOMUNICACIONES"/>
    <n v="4492.32"/>
    <x v="0"/>
    <s v="SI"/>
    <s v="CUATRIMESTRE 1"/>
    <n v="673000011"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374.35999999999996"/>
    <n v="374.35999999999996"/>
    <n v="374.35999999999996"/>
    <n v="374.35999999999996"/>
    <n v="374.35999999999996"/>
    <n v="374.35999999999996"/>
    <n v="374.35999999999996"/>
    <n v="374.35999999999996"/>
    <n v="374.35999999999996"/>
    <n v="374.35999999999996"/>
    <n v="374.35999999999996"/>
    <n v="374.35999999999996"/>
    <n v="4492.32"/>
  </r>
  <r>
    <n v="37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Servicios básicos - agua/alcantarillado"/>
    <s v=" 53 BIENES Y SERVICIOS DE CONSUMO"/>
    <s v="530101 AGUA POTABLE"/>
    <n v="62000"/>
    <x v="0"/>
    <s v="NO"/>
    <s v="NO APLICA"/>
    <m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5166.666666666667"/>
    <n v="5166.666666666667"/>
    <n v="5166.666666666667"/>
    <n v="5166.666666666667"/>
    <n v="5166.666666666667"/>
    <n v="5166.666666666667"/>
    <n v="5166.666666666667"/>
    <n v="5166.666666666667"/>
    <n v="5166.666666666667"/>
    <n v="5166.666666666667"/>
    <n v="5166.666666666667"/>
    <n v="5166.666666666667"/>
    <n v="61999.999999999993"/>
  </r>
  <r>
    <n v="38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Servicios básicos - telecomunicaciones"/>
    <s v=" 53 BIENES Y SERVICIOS DE CONSUMO"/>
    <s v="530105 TELECOMUNICACIONES"/>
    <n v="9094.4"/>
    <x v="0"/>
    <s v="NO"/>
    <s v="NO APLICA"/>
    <m/>
    <m/>
    <s v="X"/>
    <m/>
    <m/>
    <m/>
    <m/>
    <m/>
    <m/>
    <m/>
    <m/>
    <m/>
    <m/>
    <m/>
    <m/>
    <s v="X"/>
    <m/>
    <m/>
    <m/>
    <m/>
    <m/>
    <m/>
    <m/>
    <m/>
    <m/>
    <n v="1"/>
    <n v="0"/>
    <n v="0"/>
    <n v="9094.4"/>
    <n v="0"/>
    <n v="0"/>
    <n v="0"/>
    <n v="0"/>
    <n v="0"/>
    <n v="0"/>
    <n v="0"/>
    <n v="0"/>
    <n v="0"/>
    <n v="9094.4"/>
  </r>
  <r>
    <n v="39"/>
    <x v="2"/>
    <s v="COORDINACIÓN LEGAL Y PATROCINI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2"/>
    <x v="3"/>
    <s v="Contratación de asesoría y patrocinio jurídico para conflictos colectivos"/>
    <s v=" 53 BIENES Y SERVICIOS DE CONSUMO"/>
    <s v="530601 CONSULTORÍA, ASESORÍA E INVESTIGACIÓN "/>
    <n v="56000"/>
    <x v="0"/>
    <s v="NO"/>
    <s v="NO APLICA"/>
    <m/>
    <s v="X"/>
    <m/>
    <m/>
    <m/>
    <m/>
    <m/>
    <m/>
    <m/>
    <m/>
    <m/>
    <m/>
    <m/>
    <m/>
    <s v="X"/>
    <m/>
    <m/>
    <m/>
    <m/>
    <m/>
    <m/>
    <m/>
    <m/>
    <m/>
    <m/>
    <n v="1"/>
    <n v="0"/>
    <n v="56000"/>
    <n v="0"/>
    <n v="0"/>
    <n v="0"/>
    <n v="0"/>
    <n v="0"/>
    <n v="0"/>
    <n v="0"/>
    <n v="0"/>
    <n v="0"/>
    <n v="0"/>
    <n v="56000"/>
  </r>
  <r>
    <n v="40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2"/>
    <x v="3"/>
    <s v="Contratación del servicio para la provisión de gasolina para el pool liviano (arrastre 2020) "/>
    <s v=" 53 BIENES Y SERVICIOS DE CONSUMO"/>
    <s v="530803 COMBUSTIBLES Y LUBRICANTES"/>
    <n v="201.6"/>
    <x v="0"/>
    <s v="NO"/>
    <s v="NO APLICA"/>
    <m/>
    <s v="X"/>
    <m/>
    <m/>
    <m/>
    <m/>
    <m/>
    <m/>
    <m/>
    <m/>
    <m/>
    <m/>
    <m/>
    <m/>
    <s v="X"/>
    <m/>
    <m/>
    <m/>
    <m/>
    <m/>
    <m/>
    <m/>
    <m/>
    <m/>
    <m/>
    <n v="1"/>
    <n v="0"/>
    <n v="201.6"/>
    <n v="0"/>
    <n v="0"/>
    <n v="0"/>
    <n v="0"/>
    <n v="0"/>
    <n v="0"/>
    <n v="0"/>
    <n v="0"/>
    <n v="0"/>
    <n v="0"/>
    <n v="201.6"/>
  </r>
  <r>
    <n v="41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Servicio de desinfección: infraestructura y unidades móviles de la EPMTPQ"/>
    <s v=" 53 BIENES Y SERVICIOS DE CONSUMO"/>
    <s v="530209 SERVICIOS DE ASEO, LAVADO DE VESTIMENTA DE TRABAJO, FUMIGACIÓN, DESINFECCIÓN, LIMPIEZA DE INSTALACIONES, MANEJO DE DESECHOS CONTAMINADOS, RECUPERACIÓN Y CLASIFICACIÓN DE MATERIALES RECICLABLES"/>
    <n v="9543.31"/>
    <x v="0"/>
    <s v="NO"/>
    <s v="NO APLICA"/>
    <m/>
    <s v="X"/>
    <m/>
    <m/>
    <m/>
    <m/>
    <m/>
    <m/>
    <m/>
    <m/>
    <m/>
    <m/>
    <m/>
    <s v="X"/>
    <s v="X"/>
    <s v="X"/>
    <s v="X"/>
    <m/>
    <m/>
    <m/>
    <m/>
    <m/>
    <m/>
    <m/>
    <m/>
    <n v="4"/>
    <n v="2385.8274999999999"/>
    <n v="2385.8274999999999"/>
    <n v="2385.8274999999999"/>
    <n v="2385.8274999999999"/>
    <n v="0"/>
    <n v="0"/>
    <n v="0"/>
    <n v="0"/>
    <n v="0"/>
    <n v="0"/>
    <n v="0"/>
    <n v="0"/>
    <n v="9543.31"/>
  </r>
  <r>
    <n v="42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Servicio de mantenimiento de áreas verdes y jardines ( parques, plazas, redondeles, parteres )2020-2021"/>
    <s v=" 53 BIENES Y SERVICIOS DE CONSUMO"/>
    <s v="530209 SERVICIOS DE ASEO, LAVADO DE VESTIMENTA DE TRABAJO, FUMIGACIÓN, DESINFECCIÓN, LIMPIEZA DE INSTALACIONES, MANEJO DE DESECHOS CONTAMINADOS, RECUPERACIÓN Y CLASIFICACIÓN DE MATERIALES RECICLABLES"/>
    <n v="14565.15"/>
    <x v="0"/>
    <s v="NO"/>
    <s v="NO APLICA"/>
    <m/>
    <s v="X"/>
    <m/>
    <m/>
    <m/>
    <m/>
    <m/>
    <m/>
    <m/>
    <m/>
    <m/>
    <m/>
    <m/>
    <s v="X"/>
    <s v="X"/>
    <s v="X"/>
    <s v="X"/>
    <s v="X"/>
    <m/>
    <m/>
    <m/>
    <m/>
    <m/>
    <m/>
    <m/>
    <n v="5"/>
    <n v="2913.0299999999997"/>
    <n v="2913.0299999999997"/>
    <n v="2913.0299999999997"/>
    <n v="2913.0299999999997"/>
    <n v="2913.0299999999997"/>
    <n v="0"/>
    <n v="0"/>
    <n v="0"/>
    <n v="0"/>
    <n v="0"/>
    <n v="0"/>
    <n v="0"/>
    <n v="14565.149999999998"/>
  </r>
  <r>
    <n v="43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2"/>
    <x v="3"/>
    <s v="Servicio de rastreo satelital y GPS para los vehículos del pool vehicular liviano (Arrastre 2020)"/>
    <s v=" 53 BIENES Y SERVICIOS DE CONSUMO"/>
    <s v="530105 TELECOMUNICACIONES"/>
    <n v="199.66"/>
    <x v="0"/>
    <s v="NO"/>
    <s v="NO APLICA"/>
    <m/>
    <s v="X"/>
    <m/>
    <m/>
    <m/>
    <m/>
    <m/>
    <m/>
    <m/>
    <m/>
    <m/>
    <m/>
    <m/>
    <m/>
    <s v="X"/>
    <m/>
    <m/>
    <m/>
    <m/>
    <m/>
    <m/>
    <m/>
    <m/>
    <m/>
    <m/>
    <n v="1"/>
    <n v="0"/>
    <n v="199.66"/>
    <n v="0"/>
    <n v="0"/>
    <n v="0"/>
    <n v="0"/>
    <n v="0"/>
    <n v="0"/>
    <n v="0"/>
    <n v="0"/>
    <n v="0"/>
    <n v="0"/>
    <n v="199.66"/>
  </r>
  <r>
    <n v="44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Adquisición de insumos y mantenimiento de impresión"/>
    <s v=" 53 BIENES Y SERVICIOS DE CONSUMO"/>
    <s v="530804 MATERIALES DE OFICINA"/>
    <n v="110000"/>
    <x v="0"/>
    <s v="SI"/>
    <s v="CUATRIMESTRE 1"/>
    <m/>
    <m/>
    <m/>
    <s v="X"/>
    <s v="X"/>
    <s v="X"/>
    <s v="X"/>
    <s v="X"/>
    <s v="X"/>
    <s v="X"/>
    <s v="X"/>
    <s v="X"/>
    <s v="X"/>
    <m/>
    <m/>
    <m/>
    <s v="X"/>
    <s v="X"/>
    <s v="X"/>
    <s v="X"/>
    <s v="X"/>
    <s v="X"/>
    <s v="X"/>
    <s v="X"/>
    <s v="X"/>
    <n v="9"/>
    <n v="0"/>
    <n v="0"/>
    <n v="0"/>
    <n v="12222.222222222223"/>
    <n v="12222.222222222223"/>
    <n v="12222.222222222223"/>
    <n v="12222.222222222223"/>
    <n v="12222.222222222223"/>
    <n v="12222.222222222223"/>
    <n v="12222.222222222223"/>
    <n v="12222.222222222223"/>
    <n v="12222.222222222223"/>
    <n v="109999.99999999999"/>
  </r>
  <r>
    <n v="45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Contratación de servicio principal de internet, datos y  hosting para uso corporativo e internet principal (2020-2021)"/>
    <s v=" 53 BIENES Y SERVICIOS DE CONSUMO"/>
    <s v="530105 TELECOMUNICACIONES"/>
    <n v="6355.99"/>
    <x v="0"/>
    <s v="SI"/>
    <s v="CUATRIMESTRE 1"/>
    <m/>
    <m/>
    <s v="X"/>
    <s v="X"/>
    <s v="X"/>
    <s v="X"/>
    <s v="X"/>
    <s v="X"/>
    <s v="X"/>
    <s v="X"/>
    <s v="X"/>
    <m/>
    <m/>
    <m/>
    <s v="X"/>
    <s v="X"/>
    <s v="X"/>
    <s v="X"/>
    <s v="X"/>
    <s v="X"/>
    <s v="X"/>
    <s v="X"/>
    <s v="X"/>
    <s v="X"/>
    <m/>
    <n v="10"/>
    <n v="0"/>
    <n v="635.59899999999993"/>
    <n v="635.59899999999993"/>
    <n v="635.59899999999993"/>
    <n v="635.59899999999993"/>
    <n v="635.59899999999993"/>
    <n v="635.59899999999993"/>
    <n v="635.59899999999993"/>
    <n v="635.59899999999993"/>
    <n v="635.59899999999993"/>
    <n v="635.59899999999993"/>
    <n v="0"/>
    <n v="6355.9900000000007"/>
  </r>
  <r>
    <n v="46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2"/>
    <x v="3"/>
    <s v="Mantenimiento equipo activo de red - (contrato 088 - 2015)"/>
    <s v=" 53 BIENES Y SERVICIOS DE CONSUMO"/>
    <s v="530704 MANTENIMIENTO Y REPARACIÓN DE EQUIPOS Y SISTEMAS INFORMÁTICOS"/>
    <n v="3988.32"/>
    <x v="0"/>
    <s v="NO"/>
    <s v="NO APLICA"/>
    <m/>
    <m/>
    <m/>
    <s v="X"/>
    <m/>
    <m/>
    <m/>
    <m/>
    <m/>
    <m/>
    <m/>
    <m/>
    <m/>
    <m/>
    <m/>
    <s v="X"/>
    <m/>
    <m/>
    <m/>
    <m/>
    <m/>
    <m/>
    <m/>
    <m/>
    <m/>
    <n v="1"/>
    <n v="0"/>
    <n v="0"/>
    <n v="3988.32"/>
    <n v="0"/>
    <n v="0"/>
    <n v="0"/>
    <n v="0"/>
    <n v="0"/>
    <n v="0"/>
    <n v="0"/>
    <n v="0"/>
    <n v="0"/>
    <n v="3988.32"/>
  </r>
  <r>
    <n v="47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Mantenimiento equipo activo de red "/>
    <s v=" 53 BIENES Y SERVICIOS DE CONSUMO"/>
    <s v="530704 MANTENIMIENTO Y REPARACIÓN DE EQUIPOS Y SISTEMAS INFORMÁTICOS"/>
    <n v="3988.32"/>
    <x v="0"/>
    <s v="SI"/>
    <s v="CUATRIMESTRE 3"/>
    <m/>
    <m/>
    <m/>
    <m/>
    <m/>
    <m/>
    <m/>
    <m/>
    <m/>
    <s v="X"/>
    <m/>
    <m/>
    <m/>
    <m/>
    <m/>
    <m/>
    <m/>
    <m/>
    <m/>
    <m/>
    <m/>
    <m/>
    <s v="X"/>
    <m/>
    <m/>
    <n v="1"/>
    <n v="0"/>
    <n v="0"/>
    <n v="0"/>
    <n v="0"/>
    <n v="0"/>
    <n v="0"/>
    <n v="0"/>
    <n v="0"/>
    <n v="0"/>
    <n v="3988.32"/>
    <n v="0"/>
    <n v="0"/>
    <n v="3988.32"/>
  </r>
  <r>
    <n v="48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Contratación de servicio principal de internet, datos y  hosting para uso corporativo e internet principal  (2021- 2022)"/>
    <s v=" 53 BIENES Y SERVICIOS DE CONSUMO"/>
    <s v="530105 TELECOMUNICACIONES"/>
    <n v="2240"/>
    <x v="0"/>
    <s v="SI"/>
    <s v="CUATRIMESTRE 3"/>
    <m/>
    <m/>
    <m/>
    <m/>
    <m/>
    <m/>
    <m/>
    <m/>
    <m/>
    <m/>
    <s v="X"/>
    <s v="X"/>
    <s v="X"/>
    <m/>
    <m/>
    <m/>
    <m/>
    <m/>
    <m/>
    <m/>
    <m/>
    <m/>
    <m/>
    <s v="X"/>
    <s v="X"/>
    <n v="2"/>
    <n v="0"/>
    <n v="0"/>
    <n v="0"/>
    <n v="0"/>
    <n v="0"/>
    <n v="0"/>
    <n v="0"/>
    <n v="0"/>
    <n v="0"/>
    <n v="0"/>
    <n v="1120"/>
    <n v="1120"/>
    <n v="2240"/>
  </r>
  <r>
    <n v="49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Antivirus"/>
    <s v=" 53 BIENES Y SERVICIOS DE CONSUMO"/>
    <s v="530702 ARRENDAMIENTO Y LICENCIAS DE USO DE PAQUETES INFORMÁTICOS"/>
    <n v="627.20000000000005"/>
    <x v="0"/>
    <s v="SI"/>
    <s v="CUATRIMESTRE 2"/>
    <m/>
    <m/>
    <m/>
    <m/>
    <m/>
    <m/>
    <m/>
    <m/>
    <s v="X"/>
    <m/>
    <m/>
    <m/>
    <m/>
    <m/>
    <m/>
    <m/>
    <m/>
    <m/>
    <m/>
    <m/>
    <m/>
    <m/>
    <s v="X"/>
    <m/>
    <m/>
    <n v="1"/>
    <n v="0"/>
    <n v="0"/>
    <n v="0"/>
    <n v="0"/>
    <n v="0"/>
    <n v="0"/>
    <n v="0"/>
    <n v="0"/>
    <n v="0"/>
    <n v="627.20000000000005"/>
    <n v="0"/>
    <n v="0"/>
    <n v="627.20000000000005"/>
  </r>
  <r>
    <n v="50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2"/>
    <x v="3"/>
    <s v="Mantenimiento módulos para gestión de enlaces y habilitación de manejador de contenido y ancho de banda - contrato 2018"/>
    <s v=" 53 BIENES Y SERVICIOS DE CONSUMO"/>
    <s v="530404 MAQUINARIAS Y EQUIPOS (INSTALACIÓN, MANTENIMIENTO Y REPARACIÓN)"/>
    <n v="560"/>
    <x v="0"/>
    <s v="NO"/>
    <s v="NO APLICA"/>
    <m/>
    <m/>
    <m/>
    <m/>
    <m/>
    <m/>
    <m/>
    <s v="X"/>
    <m/>
    <m/>
    <m/>
    <m/>
    <m/>
    <m/>
    <m/>
    <m/>
    <m/>
    <m/>
    <m/>
    <m/>
    <s v="X"/>
    <m/>
    <m/>
    <m/>
    <m/>
    <n v="1"/>
    <n v="0"/>
    <n v="0"/>
    <n v="0"/>
    <n v="0"/>
    <n v="0"/>
    <n v="0"/>
    <n v="0"/>
    <n v="560"/>
    <n v="0"/>
    <n v="0"/>
    <n v="0"/>
    <n v="0"/>
    <n v="560"/>
  </r>
  <r>
    <n v="51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4"/>
    <s v="Adquisición de medicinas para atención médica al personal de la empresa"/>
    <s v=" 53 BIENES Y SERVICIOS DE CONSUMO"/>
    <s v="530809 MEDICAMENTOS"/>
    <n v="5000"/>
    <x v="0"/>
    <s v="SI"/>
    <s v="CUATRIMESTRE 1"/>
    <m/>
    <m/>
    <m/>
    <s v="X"/>
    <m/>
    <m/>
    <m/>
    <m/>
    <m/>
    <m/>
    <m/>
    <m/>
    <m/>
    <m/>
    <m/>
    <s v="X"/>
    <m/>
    <m/>
    <m/>
    <m/>
    <m/>
    <m/>
    <m/>
    <m/>
    <m/>
    <n v="1"/>
    <n v="0"/>
    <n v="0"/>
    <n v="5000"/>
    <n v="0"/>
    <n v="0"/>
    <n v="0"/>
    <n v="0"/>
    <n v="0"/>
    <n v="0"/>
    <n v="0"/>
    <n v="0"/>
    <n v="0"/>
    <n v="5000"/>
  </r>
  <r>
    <n v="52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4"/>
    <s v="Adquisición de vestimenta para prevención de riesgos de empleados y trabajadores de la EPMTPQ"/>
    <s v=" 53 BIENES Y SERVICIOS DE CONSUMO"/>
    <s v="530802 VESTUARIO, LENCERÍA, PRENDAS DE PROTECCIÓN Y ACCESORIOS PARA UNIFORMES DEL PERSONAL DE PROTECCIÓN, VIGILANCIA Y SEGURIDAD"/>
    <n v="5000"/>
    <x v="0"/>
    <s v="SI"/>
    <s v="CUATRIMESTRE 1"/>
    <m/>
    <m/>
    <s v="X"/>
    <m/>
    <m/>
    <m/>
    <m/>
    <m/>
    <m/>
    <m/>
    <m/>
    <m/>
    <m/>
    <m/>
    <m/>
    <m/>
    <m/>
    <s v="X"/>
    <m/>
    <m/>
    <m/>
    <m/>
    <m/>
    <m/>
    <m/>
    <n v="1"/>
    <n v="0"/>
    <n v="0"/>
    <n v="0"/>
    <n v="0"/>
    <n v="5000"/>
    <n v="0"/>
    <n v="0"/>
    <n v="0"/>
    <n v="0"/>
    <n v="0"/>
    <n v="0"/>
    <n v="0"/>
    <n v="5000"/>
  </r>
  <r>
    <n v="53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4"/>
    <s v="Adquisición de mascarillas para prevención de riesgo biológico"/>
    <s v=" 53 BIENES Y SERVICIOS DE CONSUMO"/>
    <s v="530802 VESTUARIO, LENCERÍA, PRENDAS DE PROTECCIÓN Y ACCESORIOS PARA UNIFORMES DEL PERSONAL DE PROTECCIÓN, VIGILANCIA Y SEGURIDAD"/>
    <n v="95200"/>
    <x v="0"/>
    <s v="SI"/>
    <s v="CUATRIMESTRE 1"/>
    <m/>
    <m/>
    <s v="X"/>
    <m/>
    <m/>
    <m/>
    <m/>
    <s v="X"/>
    <m/>
    <m/>
    <m/>
    <m/>
    <m/>
    <m/>
    <m/>
    <m/>
    <m/>
    <s v="X"/>
    <m/>
    <m/>
    <m/>
    <m/>
    <m/>
    <m/>
    <m/>
    <n v="1"/>
    <n v="0"/>
    <n v="0"/>
    <n v="0"/>
    <n v="0"/>
    <n v="95200"/>
    <n v="0"/>
    <n v="0"/>
    <n v="0"/>
    <n v="0"/>
    <n v="0"/>
    <n v="0"/>
    <n v="0"/>
    <n v="95200"/>
  </r>
  <r>
    <n v="54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4"/>
    <s v="Adquisición de materiales y servicios por declaratoria de emergencia sanitaria GEL"/>
    <s v=" 53 BIENES Y SERVICIOS DE CONSUMO"/>
    <s v="530821 EGRESOS PARA SITUACIONES DE EMERGENCIA"/>
    <n v="37800"/>
    <x v="0"/>
    <s v="SI"/>
    <s v="CUATRIMESTRE 2"/>
    <m/>
    <m/>
    <m/>
    <m/>
    <m/>
    <m/>
    <m/>
    <s v="X"/>
    <m/>
    <m/>
    <m/>
    <m/>
    <m/>
    <m/>
    <m/>
    <m/>
    <s v="X"/>
    <m/>
    <m/>
    <m/>
    <m/>
    <m/>
    <m/>
    <m/>
    <m/>
    <n v="1"/>
    <n v="0"/>
    <n v="0"/>
    <n v="0"/>
    <n v="37800"/>
    <n v="0"/>
    <n v="0"/>
    <n v="0"/>
    <n v="0"/>
    <n v="0"/>
    <n v="0"/>
    <n v="0"/>
    <n v="0"/>
    <n v="37800"/>
  </r>
  <r>
    <n v="55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4"/>
    <s v="Servicio de tratamiento de desechos sanitarios hospitalarios  peligrosos y placas radiogràficas"/>
    <s v=" 53 BIENES Y SERVICIOS DE CONSUMO"/>
    <s v="530209 SERVICIOS DE ASEO, LAVADO DE VESTIMENTA DE TRABAJO, FUMIGACIÓN, DESINFECCIÓN, LIMPIEZA DE INSTALACIONES, MANEJO DE DESECHOS CONTAMINADOS, RECUPERACIÓN Y CLASIFICACIÓN DE MATERIALES RECICLABLES"/>
    <n v="1680"/>
    <x v="0"/>
    <s v="SI"/>
    <s v="CUATRIMESTRE 1"/>
    <m/>
    <s v="X"/>
    <m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52.72727272727272"/>
    <n v="152.72727272727272"/>
    <n v="152.72727272727272"/>
    <n v="152.72727272727272"/>
    <n v="152.72727272727272"/>
    <n v="152.72727272727272"/>
    <n v="152.72727272727272"/>
    <n v="152.72727272727272"/>
    <n v="152.72727272727272"/>
    <n v="152.72727272727272"/>
    <n v="152.72727272727272"/>
    <n v="1680"/>
  </r>
  <r>
    <n v="56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5"/>
    <s v="Vacaciones por cesación de funciones (personal código de trabajo)"/>
    <s v=" 51 GASTOS EN PERSONAL"/>
    <s v="510707 COMPENSACIÓN POR VACACIONES NO GOZADAS POR CESACIÓN DE FUNCIONES"/>
    <n v="10000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833.33333333333337"/>
    <n v="833.33333333333337"/>
    <n v="833.33333333333337"/>
    <n v="833.33333333333337"/>
    <n v="833.33333333333337"/>
    <n v="833.33333333333337"/>
    <n v="833.33333333333337"/>
    <n v="833.33333333333337"/>
    <n v="833.33333333333337"/>
    <n v="833.33333333333337"/>
    <n v="833.33333333333337"/>
    <n v="833.33333333333337"/>
    <n v="10000"/>
  </r>
  <r>
    <n v="57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5"/>
    <s v="Vacaciones por cesación de funciones (personal LOEP)"/>
    <s v=" 51 GASTOS EN PERSONAL"/>
    <s v="510707 COMPENSACIÓN POR VACACIONES NO GOZADAS POR CESACIÓN DE FUNCIONES"/>
    <n v="33333.33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2777.7775000000001"/>
    <n v="2777.7775000000001"/>
    <n v="2777.7775000000001"/>
    <n v="2777.7775000000001"/>
    <n v="2777.7775000000001"/>
    <n v="2777.7775000000001"/>
    <n v="2777.7775000000001"/>
    <n v="2777.7775000000001"/>
    <n v="2777.7775000000001"/>
    <n v="2777.7775000000001"/>
    <n v="2777.7775000000001"/>
    <n v="2777.7775000000001"/>
    <n v="33333.33"/>
  </r>
  <r>
    <n v="58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6"/>
    <s v="Pago rol de personal administrativo. - décimo tercer sueldo"/>
    <s v=" 51 GASTOS EN PERSONAL"/>
    <s v="510203 DECIMOTERCER SUELDO"/>
    <n v="236100.64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9675.053333333333"/>
    <n v="19675.053333333333"/>
    <n v="19675.053333333333"/>
    <n v="19675.053333333333"/>
    <n v="19675.053333333333"/>
    <n v="19675.053333333333"/>
    <n v="19675.053333333333"/>
    <n v="19675.053333333333"/>
    <n v="19675.053333333333"/>
    <n v="19675.053333333333"/>
    <n v="19675.053333333333"/>
    <n v="19675.053333333333"/>
    <n v="236100.64000000004"/>
  </r>
  <r>
    <n v="59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6"/>
    <s v="Pago rol de personal administrativo. - décimo cuarto sueldo"/>
    <s v=" 51 GASTOS EN PERSONAL"/>
    <s v="510204 DECIMOCUARTO SUELDO"/>
    <n v="74704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6225.333333333333"/>
    <n v="6225.333333333333"/>
    <n v="6225.333333333333"/>
    <n v="6225.333333333333"/>
    <n v="6225.333333333333"/>
    <n v="6225.333333333333"/>
    <n v="6225.333333333333"/>
    <n v="6225.333333333333"/>
    <n v="6225.333333333333"/>
    <n v="6225.333333333333"/>
    <n v="6225.333333333333"/>
    <n v="6225.333333333333"/>
    <n v="74704"/>
  </r>
  <r>
    <n v="60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6"/>
    <s v="Pago rol de personal administrativo. - compensación por transporte"/>
    <s v=" 51 GASTOS EN PERSONAL"/>
    <s v="510304 COMPENSACION POR TRANSPORTE"/>
    <n v="18960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580"/>
    <n v="1580"/>
    <n v="1580"/>
    <n v="1580"/>
    <n v="1580"/>
    <n v="1580"/>
    <n v="1580"/>
    <n v="1580"/>
    <n v="1580"/>
    <n v="1580"/>
    <n v="1580"/>
    <n v="1580"/>
    <n v="18960"/>
  </r>
  <r>
    <n v="61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6"/>
    <s v="Pago rol de personal administrativo. - horas extraordinarias y suplementarias"/>
    <s v=" 51 GASTOS EN PERSONAL"/>
    <s v="510509 HORAS EXTRAORDINARIAS Y SUPLEMENTARIAS"/>
    <n v="14182.36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181.8633333333335"/>
    <n v="1181.8633333333335"/>
    <n v="1181.8633333333335"/>
    <n v="1181.8633333333335"/>
    <n v="1181.8633333333335"/>
    <n v="1181.8633333333335"/>
    <n v="1181.8633333333335"/>
    <n v="1181.8633333333335"/>
    <n v="1181.8633333333335"/>
    <n v="1181.8633333333335"/>
    <n v="1181.8633333333335"/>
    <n v="1181.8633333333335"/>
    <n v="14182.359999999999"/>
  </r>
  <r>
    <n v="62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6"/>
    <s v="Pago rol de personal administrativo. - subrogación"/>
    <s v=" 51 GASTOS EN PERSONAL"/>
    <s v="510512 SUBROGACION"/>
    <n v="13333.33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111.1108333333334"/>
    <n v="1111.1108333333334"/>
    <n v="1111.1108333333334"/>
    <n v="1111.1108333333334"/>
    <n v="1111.1108333333334"/>
    <n v="1111.1108333333334"/>
    <n v="1111.1108333333334"/>
    <n v="1111.1108333333334"/>
    <n v="1111.1108333333334"/>
    <n v="1111.1108333333334"/>
    <n v="1111.1108333333334"/>
    <n v="1111.1108333333334"/>
    <n v="13333.330000000004"/>
  </r>
  <r>
    <n v="63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6"/>
    <s v="Pago rol de personal administrativo. - encargo"/>
    <s v=" 51 GASTOS EN PERSONAL"/>
    <s v="510513 ENCARGOS"/>
    <n v="43333.33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3611.1108333333336"/>
    <n v="3611.1108333333336"/>
    <n v="3611.1108333333336"/>
    <n v="3611.1108333333336"/>
    <n v="3611.1108333333336"/>
    <n v="3611.1108333333336"/>
    <n v="3611.1108333333336"/>
    <n v="3611.1108333333336"/>
    <n v="3611.1108333333336"/>
    <n v="3611.1108333333336"/>
    <n v="3611.1108333333336"/>
    <n v="3611.1108333333336"/>
    <n v="43333.329999999994"/>
  </r>
  <r>
    <n v="64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6"/>
    <s v="Pago rol de personal administrativo. -  aporte patronal"/>
    <s v=" 51 GASTOS EN PERSONAL"/>
    <s v="510601 APORTE PATRONAL"/>
    <n v="277638.43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23136.535833333332"/>
    <n v="23136.535833333332"/>
    <n v="23136.535833333332"/>
    <n v="23136.535833333332"/>
    <n v="23136.535833333332"/>
    <n v="23136.535833333332"/>
    <n v="23136.535833333332"/>
    <n v="23136.535833333332"/>
    <n v="23136.535833333332"/>
    <n v="23136.535833333332"/>
    <n v="23136.535833333332"/>
    <n v="23136.535833333332"/>
    <n v="277638.43"/>
  </r>
  <r>
    <n v="65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6"/>
    <s v="Pago rol de personal administrativo. - fondo de reserva"/>
    <s v=" 51 GASTOS EN PERSONAL"/>
    <s v="510602 FONDO DE RESERVA"/>
    <n v="236006.2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9667.183333333334"/>
    <n v="19667.183333333334"/>
    <n v="19667.183333333334"/>
    <n v="19667.183333333334"/>
    <n v="19667.183333333334"/>
    <n v="19667.183333333334"/>
    <n v="19667.183333333334"/>
    <n v="19667.183333333334"/>
    <n v="19667.183333333334"/>
    <n v="19667.183333333334"/>
    <n v="19667.183333333334"/>
    <n v="19667.183333333334"/>
    <n v="236006.20000000007"/>
  </r>
  <r>
    <n v="66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décimo tercer sueldo"/>
    <s v=" 71 GASTOS EN PERSONAL INVERSIÓN"/>
    <s v="710203 DECIMOTERCER SUELDO"/>
    <n v="651045.46"/>
    <x v="1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54253.78833333333"/>
    <n v="54253.78833333333"/>
    <n v="54253.78833333333"/>
    <n v="54253.78833333333"/>
    <n v="54253.78833333333"/>
    <n v="54253.78833333333"/>
    <n v="54253.78833333333"/>
    <n v="54253.78833333333"/>
    <n v="54253.78833333333"/>
    <n v="54253.78833333333"/>
    <n v="54253.78833333333"/>
    <n v="54253.78833333333"/>
    <n v="651045.46"/>
  </r>
  <r>
    <n v="67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décimo cuarto sueldo"/>
    <s v=" 71 GASTOS EN PERSONAL INVERSIÓN"/>
    <s v="710204 DECIMOCUARTO SUELDO"/>
    <n v="647164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53930.333333333336"/>
    <n v="53930.333333333336"/>
    <n v="53930.333333333336"/>
    <n v="53930.333333333336"/>
    <n v="53930.333333333336"/>
    <n v="53930.333333333336"/>
    <n v="53930.333333333336"/>
    <n v="53930.333333333336"/>
    <n v="53930.333333333336"/>
    <n v="53930.333333333336"/>
    <n v="53930.333333333336"/>
    <n v="53930.333333333336"/>
    <n v="647164"/>
  </r>
  <r>
    <n v="68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compensación por transporte"/>
    <s v=" 71 GASTOS EN PERSONAL INVERSIÓN"/>
    <s v="710304 COMPENSACIÓN POR TRANSPORTE"/>
    <n v="94980"/>
    <x v="1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7915"/>
    <n v="7915"/>
    <n v="7915"/>
    <n v="7915"/>
    <n v="7915"/>
    <n v="7915"/>
    <n v="7915"/>
    <n v="7915"/>
    <n v="7915"/>
    <n v="7915"/>
    <n v="7915"/>
    <n v="7915"/>
    <n v="94980"/>
  </r>
  <r>
    <n v="69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alimentación empleados refrigerios"/>
    <s v=" 71 GASTOS EN PERSONAL INVERSIÓN"/>
    <s v="710306 ALIMENTACIÓN"/>
    <n v="720000"/>
    <x v="1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60000"/>
    <n v="60000"/>
    <n v="60000"/>
    <n v="60000"/>
    <n v="60000"/>
    <n v="60000"/>
    <n v="60000"/>
    <n v="60000"/>
    <n v="60000"/>
    <n v="60000"/>
    <n v="60000"/>
    <n v="60000"/>
    <n v="720000"/>
  </r>
  <r>
    <n v="70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por cargas familiares"/>
    <s v=" 71 GASTOS EN PERSONAL INVERSIÓN"/>
    <s v="710401 POR CARGAS FAMILIARES"/>
    <n v="17880.240000000002"/>
    <x v="1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490.0200000000002"/>
    <n v="1490.0200000000002"/>
    <n v="1490.0200000000002"/>
    <n v="1490.0200000000002"/>
    <n v="1490.0200000000002"/>
    <n v="1490.0200000000002"/>
    <n v="1490.0200000000002"/>
    <n v="1490.0200000000002"/>
    <n v="1490.0200000000002"/>
    <n v="1490.0200000000002"/>
    <n v="1490.0200000000002"/>
    <n v="1490.0200000000002"/>
    <n v="17880.240000000002"/>
  </r>
  <r>
    <n v="71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subsidio de antigüedad"/>
    <s v=" 71 GASTOS EN PERSONAL INVERSIÓN"/>
    <s v="710408 SUBSIDIO DE ANTIGÜEDAD"/>
    <n v="142335.26"/>
    <x v="1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1861.271666666667"/>
    <n v="11861.271666666667"/>
    <n v="11861.271666666667"/>
    <n v="11861.271666666667"/>
    <n v="11861.271666666667"/>
    <n v="11861.271666666667"/>
    <n v="11861.271666666667"/>
    <n v="11861.271666666667"/>
    <n v="11861.271666666667"/>
    <n v="11861.271666666667"/>
    <n v="11861.271666666667"/>
    <n v="11861.271666666667"/>
    <n v="142335.26"/>
  </r>
  <r>
    <n v="72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horas extraordinarias y suplementarias"/>
    <s v=" 71 GASTOS EN PERSONAL INVERSIÓN"/>
    <s v="710509 HORAS EXTRAORDINARIAS Y SUPLEMENTARIAS"/>
    <n v="866957.25"/>
    <x v="1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72246.4375"/>
    <n v="72246.4375"/>
    <n v="72246.4375"/>
    <n v="72246.4375"/>
    <n v="72246.4375"/>
    <n v="72246.4375"/>
    <n v="72246.4375"/>
    <n v="72246.4375"/>
    <n v="72246.4375"/>
    <n v="72246.4375"/>
    <n v="72246.4375"/>
    <n v="72246.4375"/>
    <n v="866957.25"/>
  </r>
  <r>
    <n v="73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aporte patronal"/>
    <s v=" 71 GASTOS EN PERSONAL INVERSIÓN"/>
    <s v="710601 APORTE PATRONAL"/>
    <n v="1860526.37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55043.86416666667"/>
    <n v="155043.86416666667"/>
    <n v="155043.86416666667"/>
    <n v="155043.86416666667"/>
    <n v="155043.86416666667"/>
    <n v="155043.86416666667"/>
    <n v="155043.86416666667"/>
    <n v="155043.86416666667"/>
    <n v="155043.86416666667"/>
    <n v="155043.86416666667"/>
    <n v="155043.86416666667"/>
    <n v="155043.86416666667"/>
    <n v="1860526.3700000003"/>
  </r>
  <r>
    <n v="74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fondo de reserva"/>
    <s v=" 71 GASTOS EN PERSONAL INVERSIÓN"/>
    <s v="710602 FONDO DE RESERVA"/>
    <n v="1301570.08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08464.17333333334"/>
    <n v="108464.17333333334"/>
    <n v="108464.17333333334"/>
    <n v="108464.17333333334"/>
    <n v="108464.17333333334"/>
    <n v="108464.17333333334"/>
    <n v="108464.17333333334"/>
    <n v="108464.17333333334"/>
    <n v="108464.17333333334"/>
    <n v="108464.17333333334"/>
    <n v="108464.17333333334"/>
    <n v="108464.17333333334"/>
    <n v="1301570.08"/>
  </r>
  <r>
    <n v="75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6"/>
    <s v="Pago rol de personal administrativo. - salarios unificados"/>
    <s v=" 51 GASTOS EN PERSONAL"/>
    <s v="510106 SALARIOS UNIFICADOS"/>
    <n v="60829.85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5069.1541666666662"/>
    <n v="5069.1541666666662"/>
    <n v="5069.1541666666662"/>
    <n v="5069.1541666666662"/>
    <n v="5069.1541666666662"/>
    <n v="5069.1541666666662"/>
    <n v="5069.1541666666662"/>
    <n v="5069.1541666666662"/>
    <n v="5069.1541666666662"/>
    <n v="5069.1541666666662"/>
    <n v="5069.1541666666662"/>
    <n v="5069.1541666666662"/>
    <n v="60829.85"/>
  </r>
  <r>
    <n v="76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remuneraciones unificadas"/>
    <s v=" 71 GASTOS EN PERSONAL INVERSIÓN"/>
    <s v="710105 REMUNERACIONES UNIFICADAS"/>
    <n v="1704433.98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42036.16500000001"/>
    <n v="142036.16500000001"/>
    <n v="142036.16500000001"/>
    <n v="142036.16500000001"/>
    <n v="142036.16500000001"/>
    <n v="142036.16500000001"/>
    <n v="142036.16500000001"/>
    <n v="142036.16500000001"/>
    <n v="142036.16500000001"/>
    <n v="142036.16500000001"/>
    <n v="142036.16500000001"/>
    <n v="142036.16500000001"/>
    <n v="1704433.9800000002"/>
  </r>
  <r>
    <n v="77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5"/>
    <s v="Pago rol de personal  - Jubilación Patronal"/>
    <s v=" 51 GASTOS EN PERSONAL"/>
    <s v="510105 REMUNERACIONES UNIFICADAS"/>
    <n v="777145.25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64762.104166666664"/>
    <n v="64762.104166666664"/>
    <n v="64762.104166666664"/>
    <n v="64762.104166666664"/>
    <n v="64762.104166666664"/>
    <n v="64762.104166666664"/>
    <n v="64762.104166666664"/>
    <n v="64762.104166666664"/>
    <n v="64762.104166666664"/>
    <n v="64762.104166666664"/>
    <n v="64762.104166666664"/>
    <n v="64762.104166666664"/>
    <n v="777145.24999999988"/>
  </r>
  <r>
    <n v="78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8"/>
    <s v="Servicio de transporte para el personal técnico de operaciones y de recaudación de la empresa pública metropolitana de transporte de pasajeros quito 2020-2021"/>
    <s v=" 53 BIENES Y SERVICIOS DE CONSUMO"/>
    <s v="530201 TRANSPORTE DE PERSONAL"/>
    <n v="403200"/>
    <x v="0"/>
    <s v="SI"/>
    <s v="CUATRIMESTRE 1"/>
    <m/>
    <s v="X"/>
    <s v="X"/>
    <s v="X"/>
    <s v="X"/>
    <s v="X"/>
    <s v="X"/>
    <s v="X"/>
    <s v="X"/>
    <s v="X"/>
    <s v="X"/>
    <m/>
    <m/>
    <s v="X"/>
    <s v="X"/>
    <s v="X"/>
    <s v="X"/>
    <s v="X"/>
    <s v="X"/>
    <s v="X"/>
    <s v="X"/>
    <s v="X"/>
    <s v="X"/>
    <m/>
    <m/>
    <n v="10"/>
    <n v="40320"/>
    <n v="40320"/>
    <n v="40320"/>
    <n v="40320"/>
    <n v="40320"/>
    <n v="40320"/>
    <n v="40320"/>
    <n v="40320"/>
    <n v="40320"/>
    <n v="40320"/>
    <n v="0"/>
    <n v="0"/>
    <n v="403200"/>
  </r>
  <r>
    <n v="79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9"/>
    <s v="Contratación del Servicio de Control de plagas 2019-2020 (Valor para pagar último control de Contrato 14)"/>
    <s v=" 53 BIENES Y SERVICIOS DE CONSUMO"/>
    <s v="530209 SERVICIOS DE ASEO, LAVADO DE VESTIMENTA DE TRABAJO, FUMIGACIÓN, DESINFECCIÓN, LIMPIEZA DE INSTALACIONES, MANEJO DE DESECHOS CONTAMINADOS, RECUPERACIÓN Y CLASIFICACIÓN DE MATERIALES RECICLABLES"/>
    <n v="7504"/>
    <x v="0"/>
    <s v="SI"/>
    <s v="CUATRIMESTRE 1"/>
    <n v="853100219"/>
    <m/>
    <s v="X"/>
    <m/>
    <m/>
    <m/>
    <m/>
    <m/>
    <m/>
    <m/>
    <m/>
    <m/>
    <m/>
    <m/>
    <m/>
    <s v="X"/>
    <m/>
    <m/>
    <m/>
    <m/>
    <m/>
    <m/>
    <m/>
    <m/>
    <m/>
    <n v="1"/>
    <n v="0"/>
    <n v="0"/>
    <n v="7504"/>
    <n v="0"/>
    <n v="0"/>
    <n v="0"/>
    <n v="0"/>
    <n v="0"/>
    <n v="0"/>
    <n v="0"/>
    <n v="0"/>
    <n v="0"/>
    <n v="7504"/>
  </r>
  <r>
    <n v="80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9"/>
    <s v="Servicio de Control de plagas (desinsectación, desratización)"/>
    <s v=" 53 BIENES Y SERVICIOS DE CONSUMO"/>
    <s v="530209 SERVICIOS DE ASEO, LAVADO DE VESTIMENTA DE TRABAJO, FUMIGACIÓN, DESINFECCIÓN, LIMPIEZA DE INSTALACIONES, MANEJO DE DESECHOS CONTAMINADOS, RECUPERACIÓN Y CLASIFICACIÓN DE MATERIALES RECICLABLES"/>
    <n v="28000"/>
    <x v="0"/>
    <s v="SI"/>
    <s v="CUATRIMESTRE 2"/>
    <n v="853100219"/>
    <m/>
    <m/>
    <m/>
    <m/>
    <s v="X"/>
    <m/>
    <m/>
    <m/>
    <m/>
    <m/>
    <m/>
    <m/>
    <m/>
    <m/>
    <m/>
    <m/>
    <m/>
    <s v="X"/>
    <m/>
    <m/>
    <s v="X"/>
    <m/>
    <m/>
    <s v="X"/>
    <n v="3"/>
    <n v="0"/>
    <n v="0"/>
    <n v="0"/>
    <n v="0"/>
    <n v="0"/>
    <n v="9333.3333333333339"/>
    <n v="0"/>
    <n v="0"/>
    <n v="9333.3333333333339"/>
    <n v="0"/>
    <n v="0"/>
    <n v="9333.3333333333339"/>
    <n v="28000"/>
  </r>
  <r>
    <n v="81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9"/>
    <s v="Adquisición de Equipos de protección personal"/>
    <s v=" 53 BIENES Y SERVICIOS DE CONSUMO"/>
    <s v="530802 VESTUARIO, LENCERÍA, PRENDAS DE PROTECCIÓN Y ACCESORIOS PARA UNIFORMES DEL PERSONAL DE PROTECCIÓN, VIGILANCIA Y SEGURIDAD"/>
    <n v="5600"/>
    <x v="0"/>
    <s v="SI"/>
    <m/>
    <m/>
    <m/>
    <m/>
    <m/>
    <m/>
    <s v="X"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5600"/>
    <n v="0"/>
    <n v="0"/>
    <n v="0"/>
    <n v="0"/>
    <n v="0"/>
    <n v="0"/>
    <n v="5600"/>
  </r>
  <r>
    <n v="82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9"/>
    <s v="Adquisición de Equipos de protección personal. Catálogo Electrónico."/>
    <s v=" 53 BIENES Y SERVICIOS DE CONSUMO"/>
    <s v="530802 VESTUARIO, LENCERÍA, PRENDAS DE PROTECCIÓN Y ACCESORIOS PARA UNIFORMES DEL PERSONAL DE PROTECCIÓN, VIGILANCIA Y SEGURIDAD"/>
    <n v="45587.360000000001"/>
    <x v="0"/>
    <s v="SI"/>
    <s v="CUATRIMESTRE 2"/>
    <s v="NA"/>
    <m/>
    <m/>
    <m/>
    <m/>
    <m/>
    <m/>
    <s v="X"/>
    <m/>
    <m/>
    <m/>
    <m/>
    <m/>
    <m/>
    <m/>
    <m/>
    <m/>
    <m/>
    <m/>
    <m/>
    <m/>
    <m/>
    <s v="X"/>
    <m/>
    <m/>
    <n v="1"/>
    <n v="0"/>
    <n v="0"/>
    <n v="0"/>
    <n v="0"/>
    <n v="0"/>
    <n v="0"/>
    <n v="0"/>
    <n v="0"/>
    <n v="0"/>
    <n v="45587.360000000001"/>
    <n v="0"/>
    <n v="0"/>
    <n v="45587.360000000001"/>
  </r>
  <r>
    <n v="83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9"/>
    <s v="Adquisición de Prendas de Protección personal, no incluye chompa"/>
    <s v=" 53 BIENES Y SERVICIOS DE CONSUMO"/>
    <s v="530802 VESTUARIO, LENCERÍA, PRENDAS DE PROTECCIÓN Y ACCESORIOS PARA UNIFORMES DEL PERSONAL DE PROTECCIÓN, VIGILANCIA Y SEGURIDAD"/>
    <n v="90720"/>
    <x v="0"/>
    <s v="SI"/>
    <s v="CUATRIMESTRE 1"/>
    <n v="282500033"/>
    <m/>
    <m/>
    <m/>
    <m/>
    <s v="X"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90720"/>
    <n v="0"/>
    <n v="0"/>
    <n v="0"/>
    <n v="0"/>
    <n v="0"/>
    <n v="0"/>
    <n v="90720"/>
  </r>
  <r>
    <n v="84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9"/>
    <s v="Mantenimiento y recarga de extintores"/>
    <s v=" 53 BIENES Y SERVICIOS DE CONSUMO"/>
    <s v="530203 ALMACENAMIENTO, EMBALAJE, DESEMBALAJE, ENVASE, DESENVASE Y RECARGA DE EXTINTORES"/>
    <n v="16800"/>
    <x v="0"/>
    <s v="SI"/>
    <s v="CUATRIMESTRE 1"/>
    <n v="354401015"/>
    <m/>
    <m/>
    <m/>
    <s v="X"/>
    <m/>
    <s v="X"/>
    <m/>
    <s v="X"/>
    <m/>
    <s v="X"/>
    <m/>
    <s v="X"/>
    <m/>
    <m/>
    <m/>
    <m/>
    <s v="X"/>
    <m/>
    <s v="X"/>
    <m/>
    <s v="X"/>
    <m/>
    <s v="X"/>
    <m/>
    <n v="4"/>
    <n v="0"/>
    <n v="0"/>
    <n v="0"/>
    <n v="0"/>
    <n v="4200"/>
    <n v="0"/>
    <n v="4200"/>
    <n v="0"/>
    <n v="4200"/>
    <n v="0"/>
    <n v="4200"/>
    <n v="0"/>
    <n v="16800"/>
  </r>
  <r>
    <n v="85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electrónicos kiepe "/>
    <s v=" 73 BIENES Y SERVICIOS PARA INVERSIÓN"/>
    <s v="730813 REPUESTOS Y ACCESORIOS"/>
    <n v="50400"/>
    <x v="1"/>
    <s v="SI"/>
    <s v="CUATRIMESTRE 1"/>
    <n v="491290517"/>
    <m/>
    <m/>
    <m/>
    <s v="X"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50400"/>
    <n v="0"/>
    <n v="0"/>
    <n v="0"/>
    <n v="0"/>
    <n v="0"/>
    <n v="50400"/>
  </r>
  <r>
    <n v="86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electrónicos mercedes Benz para flota trolebús"/>
    <s v=" 73 BIENES Y SERVICIOS PARA INVERSIÓN"/>
    <s v="730813 REPUESTOS Y ACCESORIOS"/>
    <n v="21869.57"/>
    <x v="1"/>
    <s v="SI"/>
    <s v="CUATRIMESTRE 1"/>
    <n v="471732011"/>
    <m/>
    <m/>
    <m/>
    <s v="X"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21869.57"/>
    <n v="0"/>
    <n v="0"/>
    <n v="0"/>
    <n v="0"/>
    <n v="0"/>
    <n v="0"/>
    <n v="21869.57"/>
  </r>
  <r>
    <n v="87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accesorios neumáticos"/>
    <s v=" 73 BIENES Y SERVICIOS PARA INVERSIÓN"/>
    <s v="730813 REPUESTOS Y ACCESORIOS"/>
    <n v="15000"/>
    <x v="1"/>
    <s v="SI"/>
    <s v="CUATRIMESTRE 2"/>
    <n v="421900311"/>
    <m/>
    <m/>
    <m/>
    <m/>
    <s v="X"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15000"/>
    <n v="0"/>
    <n v="0"/>
    <n v="0"/>
    <n v="0"/>
    <n v="0"/>
    <n v="15000"/>
  </r>
  <r>
    <n v="88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semiconductores para flota de trolebús "/>
    <s v=" 73 BIENES Y SERVICIOS PARA INVERSIÓN"/>
    <s v="730813 REPUESTOS Y ACCESORIOS"/>
    <n v="24494.400000000001"/>
    <x v="1"/>
    <s v="SI"/>
    <s v="CUATRIMESTRE 1"/>
    <n v="471500011"/>
    <m/>
    <m/>
    <s v="X"/>
    <m/>
    <m/>
    <m/>
    <m/>
    <m/>
    <m/>
    <m/>
    <m/>
    <m/>
    <m/>
    <m/>
    <m/>
    <m/>
    <s v="X"/>
    <m/>
    <m/>
    <m/>
    <m/>
    <m/>
    <m/>
    <m/>
    <n v="1"/>
    <n v="0"/>
    <n v="0"/>
    <n v="0"/>
    <n v="0"/>
    <n v="24494.400000000001"/>
    <n v="0"/>
    <n v="0"/>
    <n v="0"/>
    <n v="0"/>
    <n v="0"/>
    <n v="0"/>
    <n v="0"/>
    <n v="24494.400000000001"/>
  </r>
  <r>
    <n v="89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baterías para la flota vehicular  "/>
    <s v=" 73 BIENES Y SERVICIOS PARA INVERSIÓN"/>
    <s v="730813 REPUESTOS Y ACCESORIOS"/>
    <n v="44100"/>
    <x v="1"/>
    <s v="SI"/>
    <s v="CUATRIMESTRE 1"/>
    <s v="464200017"/>
    <m/>
    <m/>
    <s v="X"/>
    <m/>
    <m/>
    <m/>
    <m/>
    <m/>
    <m/>
    <m/>
    <m/>
    <m/>
    <m/>
    <m/>
    <m/>
    <s v="X"/>
    <m/>
    <s v="X"/>
    <m/>
    <s v="X"/>
    <m/>
    <m/>
    <m/>
    <m/>
    <n v="3"/>
    <n v="0"/>
    <n v="0"/>
    <n v="0"/>
    <n v="14700"/>
    <n v="0"/>
    <n v="14700"/>
    <n v="0"/>
    <n v="14700"/>
    <n v="0"/>
    <n v="0"/>
    <n v="0"/>
    <n v="0"/>
    <n v="44100"/>
  </r>
  <r>
    <n v="90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mangueras automotrices para la flota"/>
    <s v=" 73 BIENES Y SERVICIOS PARA INVERSIÓN"/>
    <s v="730813 REPUESTOS Y ACCESORIOS"/>
    <n v="36000"/>
    <x v="1"/>
    <s v="SI"/>
    <s v="CUATRIMESTRE 2"/>
    <n v="363205016"/>
    <m/>
    <m/>
    <m/>
    <m/>
    <m/>
    <s v="X"/>
    <m/>
    <m/>
    <m/>
    <m/>
    <m/>
    <m/>
    <m/>
    <m/>
    <m/>
    <m/>
    <m/>
    <m/>
    <m/>
    <s v="X"/>
    <m/>
    <m/>
    <m/>
    <m/>
    <n v="1"/>
    <n v="0"/>
    <n v="0"/>
    <n v="0"/>
    <n v="0"/>
    <n v="0"/>
    <n v="0"/>
    <n v="0"/>
    <n v="36000"/>
    <n v="0"/>
    <n v="0"/>
    <n v="0"/>
    <n v="0"/>
    <n v="36000"/>
  </r>
  <r>
    <n v="91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bombillos automotrices (focos)"/>
    <s v=" 73 BIENES Y SERVICIOS PARA INVERSIÓN"/>
    <s v="730813 REPUESTOS Y ACCESORIOS"/>
    <n v="5000"/>
    <x v="1"/>
    <s v="SI"/>
    <s v="CUATRIMESTRE 1"/>
    <n v="465100211"/>
    <m/>
    <m/>
    <s v="X"/>
    <m/>
    <m/>
    <m/>
    <m/>
    <m/>
    <m/>
    <m/>
    <m/>
    <m/>
    <m/>
    <m/>
    <m/>
    <m/>
    <s v="X"/>
    <m/>
    <m/>
    <m/>
    <m/>
    <m/>
    <m/>
    <m/>
    <n v="1"/>
    <n v="0"/>
    <n v="0"/>
    <n v="0"/>
    <n v="0"/>
    <n v="5000"/>
    <n v="0"/>
    <n v="0"/>
    <n v="0"/>
    <n v="0"/>
    <n v="0"/>
    <n v="0"/>
    <n v="0"/>
    <n v="5000"/>
  </r>
  <r>
    <n v="92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tipo electrico/electrónico trolebuses "/>
    <s v=" 73 BIENES Y SERVICIOS PARA INVERSIÓN"/>
    <s v="730813 REPUESTOS Y ACCESORIOS"/>
    <n v="11088"/>
    <x v="1"/>
    <s v="SI"/>
    <s v="CUATRIMESTRE 1"/>
    <n v="465100211"/>
    <m/>
    <m/>
    <m/>
    <s v="X"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11088"/>
    <n v="0"/>
    <n v="0"/>
    <n v="0"/>
    <n v="0"/>
    <n v="0"/>
    <n v="0"/>
    <n v="11088"/>
  </r>
  <r>
    <n v="93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cristales, vidrios y parabrisas flota "/>
    <s v=" 73 BIENES Y SERVICIOS PARA INVERSIÓN"/>
    <s v="730813 REPUESTOS Y ACCESORIOS"/>
    <n v="20000"/>
    <x v="1"/>
    <s v="SI"/>
    <s v="CUATRIMESTRE 2"/>
    <n v="371150012"/>
    <m/>
    <m/>
    <m/>
    <m/>
    <s v="X"/>
    <m/>
    <m/>
    <m/>
    <m/>
    <m/>
    <m/>
    <m/>
    <m/>
    <m/>
    <m/>
    <m/>
    <m/>
    <m/>
    <m/>
    <s v="X"/>
    <m/>
    <m/>
    <m/>
    <m/>
    <n v="1"/>
    <n v="0"/>
    <n v="0"/>
    <n v="0"/>
    <n v="0"/>
    <n v="0"/>
    <n v="0"/>
    <n v="0"/>
    <n v="20000"/>
    <n v="0"/>
    <n v="0"/>
    <n v="0"/>
    <n v="0"/>
    <n v="20000"/>
  </r>
  <r>
    <n v="94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impermeabilizantes y sellantes "/>
    <s v=" 73 BIENES Y SERVICIOS PARA INVERSIÓN"/>
    <s v="730811 INSUMOS, MATERIALES Y SUMINISTROS PARA CONSTRUCCIÓN , ELECTRICIDAD ,PLOMERÍA ,CARPINTERÍA ,SEÑALIZACIÓN VIAL ,NAVEGACIÓN , CONTRA INCENDIOS Y PLACAS"/>
    <n v="12247.2"/>
    <x v="1"/>
    <s v="SI"/>
    <s v="CUATRIMESTRE 2"/>
    <n v="351101315"/>
    <m/>
    <m/>
    <m/>
    <m/>
    <m/>
    <m/>
    <m/>
    <s v="X"/>
    <m/>
    <m/>
    <m/>
    <m/>
    <m/>
    <m/>
    <m/>
    <s v=" "/>
    <m/>
    <m/>
    <m/>
    <m/>
    <m/>
    <s v="X"/>
    <m/>
    <m/>
    <n v="1"/>
    <n v="0"/>
    <n v="0"/>
    <n v="0"/>
    <n v="0"/>
    <n v="0"/>
    <n v="0"/>
    <n v="0"/>
    <n v="0"/>
    <n v="0"/>
    <n v="12247.2"/>
    <n v="0"/>
    <n v="0"/>
    <n v="12247.2"/>
  </r>
  <r>
    <n v="95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insumos de ferretería (materiales varios)"/>
    <s v=" 73 BIENES Y SERVICIOS PARA INVERSIÓN"/>
    <s v="730811 INSUMOS, MATERIALES Y SUMINISTROS PARA CONSTRUCCIÓN , ELECTRICIDAD ,PLOMERÍA ,CARPINTERÍA ,SEÑALIZACIÓN VIAL ,NAVEGACIÓN , CONTRA INCENDIOS Y PLACAS"/>
    <n v="20000"/>
    <x v="1"/>
    <s v="SI"/>
    <s v="CUATRIMESTRE 1"/>
    <n v="429990835"/>
    <m/>
    <m/>
    <m/>
    <s v="X"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20000"/>
    <n v="0"/>
    <n v="0"/>
    <n v="0"/>
    <n v="0"/>
    <n v="0"/>
    <n v="20000"/>
  </r>
  <r>
    <n v="96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cauchos de carrocería"/>
    <s v=" 73 BIENES Y SERVICIOS PARA INVERSIÓN"/>
    <s v="730813 REPUESTOS Y ACCESORIOS"/>
    <n v="20240"/>
    <x v="1"/>
    <s v="SI"/>
    <s v="CUATRIMESTRE 1"/>
    <n v="362200011"/>
    <m/>
    <m/>
    <m/>
    <s v="X"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20240"/>
    <n v="0"/>
    <n v="0"/>
    <n v="0"/>
    <n v="0"/>
    <n v="0"/>
    <n v="20240"/>
  </r>
  <r>
    <n v="97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faros y lunas flota"/>
    <s v=" 73 BIENES Y SERVICIOS PARA INVERSIÓN"/>
    <s v="730813 REPUESTOS Y ACCESORIOS"/>
    <n v="30400"/>
    <x v="1"/>
    <s v="SI"/>
    <s v="CUATRIMESTRE 1"/>
    <n v="465100211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30400"/>
    <n v="0"/>
    <n v="0"/>
    <n v="0"/>
    <n v="0"/>
    <n v="0"/>
    <n v="0"/>
    <n v="30400"/>
  </r>
  <r>
    <n v="98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amortiguadores de carrocería par la flota"/>
    <s v=" 73 BIENES Y SERVICIOS PARA INVERSIÓN"/>
    <s v="730813 REPUESTOS Y ACCESORIOS"/>
    <n v="10080"/>
    <x v="1"/>
    <s v="SI"/>
    <s v="CUATRIMESTRE 1"/>
    <n v="491290413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10080"/>
    <n v="0"/>
    <n v="0"/>
    <n v="0"/>
    <n v="0"/>
    <n v="0"/>
    <n v="0"/>
    <n v="10080"/>
  </r>
  <r>
    <n v="99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perfiles metálicos "/>
    <s v=" 73 BIENES Y SERVICIOS PARA INVERSIÓN"/>
    <s v="730813 REPUESTOS Y ACCESORIOS"/>
    <n v="7348.32"/>
    <x v="1"/>
    <s v="SI"/>
    <s v="CUATRIMESTRE 1"/>
    <n v="412740011"/>
    <m/>
    <m/>
    <m/>
    <m/>
    <s v="X"/>
    <m/>
    <m/>
    <m/>
    <m/>
    <m/>
    <m/>
    <m/>
    <m/>
    <m/>
    <m/>
    <m/>
    <m/>
    <m/>
    <m/>
    <s v="X"/>
    <m/>
    <m/>
    <m/>
    <m/>
    <n v="1"/>
    <n v="0"/>
    <n v="0"/>
    <n v="0"/>
    <n v="0"/>
    <n v="0"/>
    <n v="0"/>
    <n v="0"/>
    <n v="7348.32"/>
    <n v="0"/>
    <n v="0"/>
    <n v="0"/>
    <n v="0"/>
    <n v="7348.32"/>
  </r>
  <r>
    <n v="100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plumas y brazos de plumas"/>
    <s v=" 73 BIENES Y SERVICIOS PARA INVERSIÓN"/>
    <s v="730813 REPUESTOS Y ACCESORIOS"/>
    <n v="26943.84"/>
    <x v="1"/>
    <s v="SI"/>
    <s v="CUATRIMESTRE 1"/>
    <n v="4696001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26943.84"/>
    <n v="0"/>
    <n v="0"/>
    <n v="0"/>
    <n v="0"/>
    <n v="0"/>
    <n v="0"/>
    <n v="26943.84"/>
  </r>
  <r>
    <n v="101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mantenimiento de maquinas soldadoras"/>
    <s v=" 73 BIENES Y SERVICIOS PARA INVERSIÓN"/>
    <s v="730404 MAQUINARIAS Y EQUIPOS (INSTALACIÓN MANTENIMIENTO Y REPARACIÓN)"/>
    <n v="7756.56"/>
    <x v="1"/>
    <s v="SI"/>
    <s v="CUATRIMESTRE 1"/>
    <n v="833430217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7756.56"/>
    <n v="0"/>
    <n v="0"/>
    <n v="0"/>
    <n v="0"/>
    <n v="0"/>
    <n v="0"/>
    <n v="7756.56"/>
  </r>
  <r>
    <n v="102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insumos de soldadura y reparacion de carrocerias flotas"/>
    <s v=" 73 BIENES Y SERVICIOS PARA INVERSIÓN"/>
    <s v="730811 INSUMOS, MATERIALES Y SUMINISTROS PARA CONSTRUCCIÓN , ELECTRICIDAD ,PLOMERÍA ,CARPINTERÍA ,SEÑALIZACIÓN VIAL ,NAVEGACIÓN , CONTRA INCENDIOS Y PLACAS"/>
    <n v="9576"/>
    <x v="1"/>
    <s v="SI"/>
    <s v="CUATRIMESTRE 1"/>
    <n v="42950001"/>
    <m/>
    <s v="X"/>
    <m/>
    <m/>
    <m/>
    <m/>
    <m/>
    <m/>
    <m/>
    <m/>
    <m/>
    <m/>
    <m/>
    <m/>
    <m/>
    <m/>
    <s v="X"/>
    <m/>
    <m/>
    <m/>
    <m/>
    <m/>
    <m/>
    <m/>
    <n v="1"/>
    <n v="0"/>
    <n v="0"/>
    <n v="0"/>
    <n v="0"/>
    <n v="9576"/>
    <n v="0"/>
    <n v="0"/>
    <n v="0"/>
    <n v="0"/>
    <n v="0"/>
    <n v="0"/>
    <n v="0"/>
    <n v="9576"/>
  </r>
  <r>
    <n v="103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recarga de gases"/>
    <s v=" 73 BIENES Y SERVICIOS PARA INVERSIÓN"/>
    <s v="730404 MAQUINARIAS Y EQUIPOS (INSTALACIÓN MANTENIMIENTO Y REPARACIÓN)"/>
    <n v="5040"/>
    <x v="1"/>
    <s v="SI"/>
    <s v="CUATRIMESTRE 1"/>
    <n v="422100011"/>
    <m/>
    <s v="X"/>
    <m/>
    <m/>
    <m/>
    <m/>
    <m/>
    <m/>
    <m/>
    <m/>
    <m/>
    <m/>
    <m/>
    <s v="X"/>
    <m/>
    <s v="X"/>
    <m/>
    <s v="X"/>
    <m/>
    <s v="X"/>
    <m/>
    <s v="X"/>
    <m/>
    <s v="X"/>
    <n v="6"/>
    <n v="0"/>
    <n v="840"/>
    <n v="0"/>
    <n v="840"/>
    <n v="0"/>
    <n v="840"/>
    <n v="0"/>
    <n v="840"/>
    <n v="0"/>
    <n v="840"/>
    <n v="0"/>
    <n v="840"/>
    <n v="5040"/>
  </r>
  <r>
    <n v="104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wype"/>
    <s v=" 73 BIENES Y SERVICIOS PARA INVERSIÓN"/>
    <s v="730811 INSUMOS, MATERIALES Y SUMINISTROS PARA CONSTRUCCIÓN , ELECTRICIDAD ,PLOMERÍA ,CARPINTERÍA ,SEÑALIZACIÓN VIAL ,NAVEGACIÓN , CONTRA INCENDIOS Y PLACAS"/>
    <n v="3000"/>
    <x v="1"/>
    <s v="SI"/>
    <s v="CUATRIMESTRE 2"/>
    <n v="3899309110"/>
    <m/>
    <m/>
    <m/>
    <m/>
    <m/>
    <s v="X"/>
    <m/>
    <m/>
    <m/>
    <m/>
    <m/>
    <m/>
    <m/>
    <m/>
    <m/>
    <m/>
    <m/>
    <m/>
    <m/>
    <m/>
    <s v="X"/>
    <m/>
    <m/>
    <m/>
    <n v="1"/>
    <n v="0"/>
    <n v="0"/>
    <n v="0"/>
    <n v="0"/>
    <n v="0"/>
    <n v="0"/>
    <n v="0"/>
    <n v="0"/>
    <n v="3000"/>
    <n v="0"/>
    <n v="0"/>
    <n v="0"/>
    <n v="3000"/>
  </r>
  <r>
    <n v="105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partes y piezas de fibra de vidrio flota"/>
    <s v=" 73 BIENES Y SERVICIOS PARA INVERSIÓN"/>
    <s v="730813 REPUESTOS Y ACCESORIOS"/>
    <n v="30699.65"/>
    <x v="1"/>
    <s v="SI"/>
    <s v="CUATRIMESTRE 2"/>
    <n v="4912900"/>
    <m/>
    <m/>
    <m/>
    <m/>
    <s v="X"/>
    <m/>
    <m/>
    <m/>
    <m/>
    <m/>
    <m/>
    <m/>
    <m/>
    <m/>
    <m/>
    <m/>
    <m/>
    <m/>
    <m/>
    <s v="X"/>
    <m/>
    <m/>
    <m/>
    <m/>
    <n v="1"/>
    <n v="0"/>
    <n v="0"/>
    <n v="0"/>
    <n v="0"/>
    <n v="0"/>
    <n v="0"/>
    <n v="0"/>
    <n v="30699.65"/>
    <n v="0"/>
    <n v="0"/>
    <n v="0"/>
    <n v="0"/>
    <n v="30699.65"/>
  </r>
  <r>
    <n v="106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on de materiales para reparacion estructural"/>
    <s v=" 73 BIENES Y SERVICIOS PARA INVERSIÓN"/>
    <s v="730813 REPUESTOS Y ACCESORIOS"/>
    <n v="9797.76"/>
    <x v="1"/>
    <s v="SI"/>
    <s v="CUATRIMESTRE 1"/>
    <n v="492310011"/>
    <m/>
    <s v="X"/>
    <m/>
    <m/>
    <m/>
    <m/>
    <m/>
    <m/>
    <m/>
    <m/>
    <m/>
    <m/>
    <m/>
    <m/>
    <m/>
    <m/>
    <s v="X"/>
    <m/>
    <m/>
    <m/>
    <m/>
    <m/>
    <m/>
    <m/>
    <n v="1"/>
    <n v="0"/>
    <n v="0"/>
    <n v="0"/>
    <n v="0"/>
    <n v="9797.76"/>
    <n v="0"/>
    <n v="0"/>
    <n v="0"/>
    <n v="0"/>
    <n v="0"/>
    <n v="0"/>
    <n v="0"/>
    <n v="9797.76"/>
  </r>
  <r>
    <n v="107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mecánicos flota trolebús"/>
    <s v=" 73 BIENES Y SERVICIOS PARA INVERSIÓN"/>
    <s v="730813 REPUESTOS Y ACCESORIOS"/>
    <n v="101520"/>
    <x v="1"/>
    <s v="SI"/>
    <s v="CUATRIMESTRE 1"/>
    <n v="4912909"/>
    <m/>
    <m/>
    <m/>
    <s v="X"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101520"/>
    <n v="0"/>
    <n v="0"/>
    <n v="0"/>
    <n v="0"/>
    <n v="0"/>
    <n v="101520"/>
  </r>
  <r>
    <n v="108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on de aros de neumaticos de flotas"/>
    <s v=" 73 BIENES Y SERVICIOS PARA INVERSIÓN"/>
    <s v="730813 REPUESTOS Y ACCESORIOS"/>
    <n v="15000"/>
    <x v="1"/>
    <s v="SI"/>
    <s v="CUATRIMESTRE 1"/>
    <n v="36113292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15000"/>
    <n v="0"/>
    <n v="0"/>
    <n v="0"/>
    <n v="0"/>
    <n v="0"/>
    <n v="0"/>
    <n v="15000"/>
  </r>
  <r>
    <n v="109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on de repuestos para reparacion de alimentadores volkswagen"/>
    <s v=" 73 BIENES Y SERVICIOS PARA INVERSIÓN"/>
    <s v="730813 REPUESTOS Y ACCESORIOS"/>
    <n v="7862.4"/>
    <x v="1"/>
    <s v="SI"/>
    <s v="CUATRIMESTRE 1"/>
    <n v="871430014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7862.4"/>
    <n v="0"/>
    <n v="0"/>
    <n v="0"/>
    <n v="0"/>
    <n v="0"/>
    <n v="0"/>
    <n v="7862.4"/>
  </r>
  <r>
    <n v="110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pernos y tuercas especiales"/>
    <s v=" 73 BIENES Y SERVICIOS PARA INVERSIÓN"/>
    <s v="730813 REPUESTOS Y ACCESORIOS"/>
    <n v="3380.54"/>
    <x v="1"/>
    <s v="SI"/>
    <s v="CUATRIMESTRE 1"/>
    <n v="4294400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3380.54"/>
    <n v="0"/>
    <n v="0"/>
    <n v="0"/>
    <n v="0"/>
    <n v="0"/>
    <n v="0"/>
    <n v="3380.54"/>
  </r>
  <r>
    <n v="111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rectificación de cabezotes y motores flota"/>
    <s v=" 73 BIENES Y SERVICIOS PARA INVERSIÓN"/>
    <s v="730405 VEHÍCULOS (SERVICIO PARA MANTENIMIENTO Y REPARACIÓN)"/>
    <n v="9072"/>
    <x v="1"/>
    <s v="SI"/>
    <s v="CUATRIMESTRE 1"/>
    <n v="871590012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9072"/>
    <n v="0"/>
    <n v="0"/>
    <n v="0"/>
    <n v="0"/>
    <n v="0"/>
    <n v="0"/>
    <n v="9072"/>
  </r>
  <r>
    <n v="112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pastillas de freno para la flota volvo"/>
    <s v=" 73 BIENES Y SERVICIOS PARA INVERSIÓN"/>
    <s v="730813 REPUESTOS Y ACCESORIOS"/>
    <n v="151200"/>
    <x v="1"/>
    <s v="SI"/>
    <s v="CUATRIMESTRE 1"/>
    <n v="491290111"/>
    <m/>
    <m/>
    <m/>
    <s v="X"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151200"/>
    <n v="0"/>
    <n v="0"/>
    <n v="0"/>
    <n v="0"/>
    <n v="0"/>
    <n v="151200"/>
  </r>
  <r>
    <n v="113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reparación de transmisiones automáticas ZF"/>
    <s v=" 73 BIENES Y SERVICIOS PARA INVERSIÓN"/>
    <s v="730405 VEHÍCULOS (SERVICIO PARA MANTENIMIENTO Y REPARACIÓN)"/>
    <n v="151200"/>
    <x v="1"/>
    <s v="SI"/>
    <s v="CUATRIMESTRE 1"/>
    <n v="871410011"/>
    <m/>
    <m/>
    <s v="X"/>
    <m/>
    <m/>
    <m/>
    <m/>
    <m/>
    <m/>
    <m/>
    <m/>
    <m/>
    <m/>
    <m/>
    <m/>
    <m/>
    <m/>
    <s v="X"/>
    <s v="X"/>
    <s v="X"/>
    <s v="X"/>
    <s v="X"/>
    <s v="X"/>
    <m/>
    <n v="6"/>
    <n v="0"/>
    <n v="0"/>
    <n v="0"/>
    <n v="0"/>
    <n v="0"/>
    <n v="25200"/>
    <n v="25200"/>
    <n v="25200"/>
    <n v="25200"/>
    <n v="25200"/>
    <n v="25200"/>
    <n v="0"/>
    <n v="151200"/>
  </r>
  <r>
    <n v="114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cajas ZF"/>
    <s v=" 73 BIENES Y SERVICIOS PARA INVERSIÓN"/>
    <s v="730813 REPUESTOS Y ACCESORIOS"/>
    <n v="27000"/>
    <x v="1"/>
    <s v="SI"/>
    <s v="CUATRIMESTRE 1"/>
    <n v="491290517"/>
    <m/>
    <m/>
    <s v="X"/>
    <m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27000"/>
    <n v="0"/>
    <n v="0"/>
    <n v="0"/>
    <n v="0"/>
    <n v="0"/>
    <n v="27000"/>
  </r>
  <r>
    <n v="115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especiales de freno volvo B12M"/>
    <s v=" 73 BIENES Y SERVICIOS PARA INVERSIÓN"/>
    <s v="730813 REPUESTOS Y ACCESORIOS"/>
    <n v="60480"/>
    <x v="1"/>
    <s v="SI"/>
    <s v="CUATRIMESTRE 2"/>
    <n v="491290517"/>
    <m/>
    <m/>
    <m/>
    <m/>
    <s v="X"/>
    <m/>
    <m/>
    <m/>
    <m/>
    <m/>
    <m/>
    <m/>
    <m/>
    <m/>
    <m/>
    <m/>
    <m/>
    <m/>
    <m/>
    <s v="X"/>
    <m/>
    <m/>
    <m/>
    <m/>
    <n v="1"/>
    <n v="0"/>
    <n v="0"/>
    <n v="0"/>
    <n v="0"/>
    <n v="0"/>
    <n v="0"/>
    <n v="0"/>
    <n v="60480"/>
    <n v="0"/>
    <n v="0"/>
    <n v="0"/>
    <n v="0"/>
    <n v="60480"/>
  </r>
  <r>
    <n v="116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kits de reparo de válvulas neumáticas chasis volvo B12M"/>
    <s v=" 73 BIENES Y SERVICIOS PARA INVERSIÓN"/>
    <s v="730813 REPUESTOS Y ACCESORIOS"/>
    <n v="45360"/>
    <x v="1"/>
    <s v="SI"/>
    <s v="CUATRIMESTRE 2"/>
    <n v="491290517"/>
    <m/>
    <m/>
    <s v="X"/>
    <m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45360"/>
    <n v="0"/>
    <n v="0"/>
    <n v="0"/>
    <n v="0"/>
    <n v="0"/>
    <n v="45360"/>
  </r>
  <r>
    <n v="117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de carrocería de flotas"/>
    <s v=" 73 BIENES Y SERVICIOS PARA INVERSIÓN"/>
    <s v="730813 REPUESTOS Y ACCESORIOS"/>
    <n v="54000"/>
    <x v="1"/>
    <s v="SI"/>
    <s v="CUATRIMESTRE 2"/>
    <n v="491290517"/>
    <m/>
    <m/>
    <m/>
    <m/>
    <s v="X"/>
    <m/>
    <m/>
    <m/>
    <m/>
    <m/>
    <m/>
    <m/>
    <m/>
    <m/>
    <m/>
    <m/>
    <m/>
    <m/>
    <m/>
    <s v="X"/>
    <m/>
    <m/>
    <m/>
    <m/>
    <n v="1"/>
    <n v="0"/>
    <n v="0"/>
    <n v="0"/>
    <n v="0"/>
    <n v="0"/>
    <n v="0"/>
    <n v="0"/>
    <n v="54000"/>
    <n v="0"/>
    <n v="0"/>
    <n v="0"/>
    <n v="0"/>
    <n v="54000"/>
  </r>
  <r>
    <n v="118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kits de válvulas y cilindros neumáticos"/>
    <s v=" 73 BIENES Y SERVICIOS PARA INVERSIÓN"/>
    <s v="730813 REPUESTOS Y ACCESORIOS"/>
    <n v="12247.2"/>
    <x v="1"/>
    <s v="SI"/>
    <s v="CUATRIMESTRE 1"/>
    <n v="491290517"/>
    <m/>
    <m/>
    <m/>
    <s v="X"/>
    <m/>
    <m/>
    <m/>
    <m/>
    <m/>
    <m/>
    <m/>
    <m/>
    <m/>
    <m/>
    <m/>
    <m/>
    <m/>
    <m/>
    <m/>
    <s v="X"/>
    <m/>
    <m/>
    <m/>
    <m/>
    <n v="1"/>
    <n v="0"/>
    <n v="0"/>
    <n v="0"/>
    <n v="0"/>
    <n v="0"/>
    <n v="0"/>
    <n v="0"/>
    <n v="12247.2"/>
    <n v="0"/>
    <n v="0"/>
    <n v="0"/>
    <n v="0"/>
    <n v="12247.2"/>
  </r>
  <r>
    <n v="119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aceites ZF"/>
    <s v=" 73 BIENES Y SERVICIOS PARA INVERSIÓN"/>
    <s v="730803 COMBUSTIBLES Y LUBRICANTES"/>
    <n v="20160"/>
    <x v="1"/>
    <s v="SI"/>
    <s v="CUATRIMESTRE 2"/>
    <n v="333800231"/>
    <m/>
    <m/>
    <m/>
    <m/>
    <m/>
    <s v="X"/>
    <m/>
    <m/>
    <m/>
    <m/>
    <m/>
    <m/>
    <m/>
    <m/>
    <m/>
    <m/>
    <m/>
    <m/>
    <m/>
    <m/>
    <s v="X"/>
    <s v="X"/>
    <m/>
    <m/>
    <n v="2"/>
    <n v="0"/>
    <n v="0"/>
    <n v="0"/>
    <n v="0"/>
    <n v="0"/>
    <n v="0"/>
    <n v="0"/>
    <n v="0"/>
    <n v="10080"/>
    <n v="10080"/>
    <n v="0"/>
    <n v="0"/>
    <n v="20160"/>
  </r>
  <r>
    <n v="120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mantenimiento de compresor y sistema neumático talleres"/>
    <s v=" 73 BIENES Y SERVICIOS PARA INVERSIÓN"/>
    <s v="730404 MAQUINARIAS Y EQUIPOS (INSTALACIÓN MANTENIMIENTO Y REPARACIÓN)"/>
    <n v="13104"/>
    <x v="1"/>
    <s v="SI"/>
    <s v="CUATRIMESTRE 1"/>
    <n v="5463108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13104"/>
    <n v="0"/>
    <n v="0"/>
    <n v="0"/>
    <n v="0"/>
    <n v="0"/>
    <n v="0"/>
    <n v="13104"/>
  </r>
  <r>
    <n v="121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Mantenimiento de hidrolavadoras"/>
    <s v=" 73 BIENES Y SERVICIOS PARA INVERSIÓN"/>
    <s v="730404 MAQUINARIAS Y EQUIPOS (INSTALACIÓN MANTENIMIENTO Y REPARACIÓN)"/>
    <n v="6048"/>
    <x v="1"/>
    <s v="SI"/>
    <s v="CUATRIMESTRE 1"/>
    <n v="871590111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6048"/>
    <n v="0"/>
    <n v="0"/>
    <n v="0"/>
    <n v="0"/>
    <n v="0"/>
    <n v="0"/>
    <n v="6048"/>
  </r>
  <r>
    <n v="122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reparación de mangueras y cañerías volvo B12M"/>
    <s v=" 73 BIENES Y SERVICIOS PARA INVERSIÓN"/>
    <s v="730404 MAQUINARIAS Y EQUIPOS (INSTALACIÓN MANTENIMIENTO Y REPARACIÓN)"/>
    <n v="7056"/>
    <x v="1"/>
    <s v="SI"/>
    <s v="CUATRIMESTRE 2"/>
    <n v="651400121"/>
    <m/>
    <m/>
    <m/>
    <m/>
    <m/>
    <m/>
    <s v="X"/>
    <m/>
    <m/>
    <m/>
    <m/>
    <m/>
    <m/>
    <m/>
    <m/>
    <m/>
    <m/>
    <m/>
    <m/>
    <m/>
    <s v="X"/>
    <m/>
    <m/>
    <m/>
    <n v="1"/>
    <n v="0"/>
    <n v="0"/>
    <n v="0"/>
    <n v="0"/>
    <n v="0"/>
    <n v="0"/>
    <n v="0"/>
    <n v="0"/>
    <n v="7056"/>
    <n v="0"/>
    <n v="0"/>
    <n v="0"/>
    <n v="7056"/>
  </r>
  <r>
    <n v="123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neumáticos nuevos"/>
    <s v=" 73 BIENES Y SERVICIOS PARA INVERSIÓN"/>
    <s v="730813 REPUESTOS Y ACCESORIOS"/>
    <n v="200000"/>
    <x v="1"/>
    <s v="SI"/>
    <s v="CUATRIMESTRE 1"/>
    <n v="361140211"/>
    <m/>
    <m/>
    <s v="X"/>
    <m/>
    <m/>
    <m/>
    <m/>
    <m/>
    <m/>
    <m/>
    <m/>
    <m/>
    <m/>
    <m/>
    <m/>
    <m/>
    <s v="X"/>
    <s v="X"/>
    <m/>
    <m/>
    <m/>
    <m/>
    <m/>
    <m/>
    <n v="2"/>
    <n v="0"/>
    <n v="0"/>
    <n v="0"/>
    <n v="0"/>
    <n v="100000"/>
    <n v="100000"/>
    <n v="0"/>
    <n v="0"/>
    <n v="0"/>
    <n v="0"/>
    <n v="0"/>
    <n v="0"/>
    <n v="200000"/>
  </r>
  <r>
    <n v="124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reencauche"/>
    <s v=" 73 BIENES Y SERVICIOS PARA INVERSIÓN"/>
    <s v="730405 VEHÍCULOS (SERVICIO PARA MANTENIMIENTO Y REPARACIÓN)"/>
    <n v="172160"/>
    <x v="1"/>
    <s v="SI"/>
    <s v="CUATRIMESTRE 1"/>
    <n v="871410011"/>
    <m/>
    <m/>
    <s v="X"/>
    <m/>
    <m/>
    <m/>
    <m/>
    <m/>
    <m/>
    <m/>
    <m/>
    <m/>
    <m/>
    <m/>
    <m/>
    <m/>
    <m/>
    <m/>
    <m/>
    <m/>
    <m/>
    <m/>
    <s v="X"/>
    <m/>
    <n v="1"/>
    <n v="0"/>
    <n v="0"/>
    <n v="0"/>
    <n v="0"/>
    <n v="0"/>
    <n v="0"/>
    <n v="0"/>
    <n v="0"/>
    <n v="0"/>
    <n v="0"/>
    <n v="172160"/>
    <n v="0"/>
    <n v="172160"/>
  </r>
  <r>
    <n v="125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de compresor y compresores para flotas"/>
    <s v=" 73 BIENES Y SERVICIOS PARA INVERSIÓN"/>
    <s v="730813 REPUESTOS Y ACCESORIOS"/>
    <n v="90000"/>
    <x v="1"/>
    <s v="SI"/>
    <s v="CUATRIMESTRE 1"/>
    <s v="439410015"/>
    <m/>
    <m/>
    <m/>
    <s v="X"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90000"/>
    <n v="0"/>
    <n v="0"/>
    <n v="0"/>
    <n v="0"/>
    <n v="0"/>
    <n v="0"/>
    <n v="90000"/>
  </r>
  <r>
    <n v="126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insumos en aerosol"/>
    <s v=" 73 BIENES Y SERVICIOS PARA INVERSIÓN"/>
    <s v="730811 INSUMOS, MATERIALES Y SUMINISTROS PARA CONSTRUCCIÓN , ELECTRICIDAD ,PLOMERÍA ,CARPINTERÍA ,SEÑALIZACIÓN VIAL ,NAVEGACIÓN , CONTRA INCENDIOS Y PLACAS"/>
    <n v="8064"/>
    <x v="1"/>
    <s v="SI"/>
    <s v="CUATRIMESTRE 1"/>
    <n v="353220015"/>
    <m/>
    <m/>
    <m/>
    <s v="X"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8064"/>
    <n v="0"/>
    <n v="0"/>
    <n v="0"/>
    <n v="0"/>
    <n v="0"/>
    <n v="0"/>
    <n v="8064"/>
  </r>
  <r>
    <n v="127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transmisiones automáticas ZF"/>
    <s v=" 73 BIENES Y SERVICIOS PARA INVERSIÓN"/>
    <s v="730813 REPUESTOS Y ACCESORIOS"/>
    <n v="90720"/>
    <x v="1"/>
    <s v="SI"/>
    <s v="CUATRIMESTRE 1"/>
    <s v="491290211"/>
    <m/>
    <m/>
    <m/>
    <s v="X"/>
    <m/>
    <m/>
    <m/>
    <m/>
    <m/>
    <m/>
    <m/>
    <m/>
    <m/>
    <m/>
    <m/>
    <m/>
    <m/>
    <m/>
    <m/>
    <m/>
    <m/>
    <s v="X"/>
    <m/>
    <m/>
    <n v="1"/>
    <n v="0"/>
    <n v="0"/>
    <n v="0"/>
    <n v="0"/>
    <n v="0"/>
    <n v="0"/>
    <n v="0"/>
    <n v="0"/>
    <n v="0"/>
    <n v="90720"/>
    <n v="0"/>
    <n v="0"/>
    <n v="90720"/>
  </r>
  <r>
    <n v="128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repuestos Volvo"/>
    <s v=" 73 BIENES Y SERVICIOS PARA INVERSIÓN"/>
    <s v="730813 REPUESTOS Y ACCESORIOS"/>
    <n v="1095129.06"/>
    <x v="1"/>
    <s v="SI"/>
    <s v="CUATRIMESTRE 2"/>
    <n v="491290517"/>
    <m/>
    <m/>
    <m/>
    <m/>
    <m/>
    <s v="X"/>
    <m/>
    <m/>
    <m/>
    <m/>
    <m/>
    <m/>
    <m/>
    <m/>
    <m/>
    <m/>
    <m/>
    <m/>
    <m/>
    <s v="X"/>
    <m/>
    <s v="X"/>
    <s v="X"/>
    <m/>
    <n v="3"/>
    <n v="0"/>
    <n v="0"/>
    <n v="0"/>
    <n v="0"/>
    <n v="0"/>
    <n v="0"/>
    <n v="0"/>
    <n v="365043.02"/>
    <n v="0"/>
    <n v="365043.02"/>
    <n v="365043.02"/>
    <n v="0"/>
    <n v="1095129.06"/>
  </r>
  <r>
    <n v="129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lubricantes"/>
    <s v=" 73 BIENES Y SERVICIOS PARA INVERSIÓN"/>
    <s v="730803 COMBUSTIBLES Y LUBRICANTES"/>
    <n v="250000"/>
    <x v="1"/>
    <s v="SI"/>
    <s v="CUATRIMESTRE 2"/>
    <n v="333800211"/>
    <m/>
    <m/>
    <m/>
    <m/>
    <m/>
    <m/>
    <s v="X"/>
    <m/>
    <m/>
    <m/>
    <m/>
    <m/>
    <m/>
    <m/>
    <m/>
    <m/>
    <m/>
    <m/>
    <m/>
    <m/>
    <s v="X"/>
    <s v="X"/>
    <s v="X"/>
    <s v="X"/>
    <n v="4"/>
    <n v="0"/>
    <n v="0"/>
    <n v="0"/>
    <n v="0"/>
    <n v="0"/>
    <n v="0"/>
    <n v="0"/>
    <n v="0"/>
    <n v="62500"/>
    <n v="62500"/>
    <n v="62500"/>
    <n v="62500"/>
    <n v="250000"/>
  </r>
  <r>
    <n v="130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automotrices para mantenimiento del pool vehicular liviano"/>
    <s v=" 73 BIENES Y SERVICIOS PARA INVERSIÓN"/>
    <s v="730813 REPUESTOS Y ACCESORIOS"/>
    <n v="45360"/>
    <x v="1"/>
    <s v="SI"/>
    <s v="CUATRIMESTRE 1"/>
    <n v="491290517"/>
    <m/>
    <m/>
    <m/>
    <s v="X"/>
    <m/>
    <m/>
    <m/>
    <m/>
    <m/>
    <m/>
    <m/>
    <m/>
    <m/>
    <m/>
    <m/>
    <m/>
    <s v="X"/>
    <m/>
    <s v="X"/>
    <m/>
    <s v="X"/>
    <m/>
    <s v="X"/>
    <m/>
    <n v="4"/>
    <n v="0"/>
    <n v="0"/>
    <n v="0"/>
    <n v="0"/>
    <n v="11340"/>
    <n v="0"/>
    <n v="11340"/>
    <n v="0"/>
    <n v="11340"/>
    <n v="0"/>
    <n v="11340"/>
    <n v="0"/>
    <n v="45360"/>
  </r>
  <r>
    <n v="131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mantenimiento correctivo especializado para el pool vehicular liviano"/>
    <s v=" 73 BIENES Y SERVICIOS PARA INVERSIÓN"/>
    <s v="730405 VEHÍCULOS (SERVICIO PARA MANTENIMIENTO Y REPARACIÓN)"/>
    <n v="10080"/>
    <x v="1"/>
    <s v="SI"/>
    <s v="CUATRIMESTRE 1"/>
    <n v="871410011"/>
    <m/>
    <m/>
    <s v="X"/>
    <m/>
    <m/>
    <m/>
    <m/>
    <m/>
    <m/>
    <m/>
    <m/>
    <m/>
    <m/>
    <m/>
    <m/>
    <s v="X"/>
    <m/>
    <s v="X"/>
    <m/>
    <s v="X"/>
    <m/>
    <s v="X"/>
    <m/>
    <s v="X"/>
    <n v="5"/>
    <n v="0"/>
    <n v="0"/>
    <n v="0"/>
    <n v="2016"/>
    <n v="0"/>
    <n v="2016"/>
    <n v="0"/>
    <n v="2016"/>
    <n v="0"/>
    <n v="2016"/>
    <n v="0"/>
    <n v="2016"/>
    <n v="10080"/>
  </r>
  <r>
    <n v="132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para caja voith diwa 3 y 5"/>
    <s v=" 73 BIENES Y SERVICIOS PARA INVERSIÓN"/>
    <s v="730813 REPUESTOS Y ACCESORIOS"/>
    <n v="95760"/>
    <x v="1"/>
    <s v="SI"/>
    <s v="CUATRIMESTRE 1"/>
    <n v="491290517"/>
    <m/>
    <m/>
    <m/>
    <s v="X"/>
    <m/>
    <m/>
    <m/>
    <m/>
    <m/>
    <m/>
    <m/>
    <m/>
    <m/>
    <m/>
    <m/>
    <m/>
    <m/>
    <s v="X"/>
    <s v="X"/>
    <m/>
    <m/>
    <m/>
    <m/>
    <m/>
    <n v="2"/>
    <n v="0"/>
    <n v="0"/>
    <n v="0"/>
    <n v="0"/>
    <n v="0"/>
    <n v="47880"/>
    <n v="47880"/>
    <n v="0"/>
    <n v="0"/>
    <n v="0"/>
    <n v="0"/>
    <n v="0"/>
    <n v="95760"/>
  </r>
  <r>
    <n v="133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insumos de vulcanizado "/>
    <s v=" 73 BIENES Y SERVICIOS PARA INVERSIÓN"/>
    <s v="730811 INSUMOS, MATERIALES Y SUMINISTROS PARA CONSTRUCCIÓN , ELECTRICIDAD ,PLOMERÍA ,CARPINTERÍA ,SEÑALIZACIÓN VIAL ,NAVEGACIÓN , CONTRA INCENDIOS Y PLACAS"/>
    <n v="8064"/>
    <x v="1"/>
    <s v="SI"/>
    <s v="CUATRIMESTRE 2"/>
    <n v="432404024"/>
    <m/>
    <m/>
    <m/>
    <m/>
    <s v="X"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8064"/>
    <n v="0"/>
    <n v="0"/>
    <n v="0"/>
    <n v="0"/>
    <n v="0"/>
    <n v="8064"/>
  </r>
  <r>
    <n v="134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mercedes Benz O-500"/>
    <s v=" 73 BIENES Y SERVICIOS PARA INVERSIÓN"/>
    <s v="730813 REPUESTOS Y ACCESORIOS"/>
    <n v="400000"/>
    <x v="1"/>
    <s v="SI"/>
    <s v="CUATRIMESTRE 1"/>
    <n v="491290517"/>
    <m/>
    <m/>
    <m/>
    <s v="X"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400000"/>
    <n v="0"/>
    <n v="0"/>
    <n v="0"/>
    <n v="0"/>
    <n v="0"/>
    <n v="400000"/>
  </r>
  <r>
    <n v="135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filtros automotrices para mantenimiento preventivo de flotas"/>
    <s v=" 73 BIENES Y SERVICIOS PARA INVERSIÓN"/>
    <s v="730813 REPUESTOS Y ACCESORIOS"/>
    <n v="201600"/>
    <x v="1"/>
    <s v="SI"/>
    <s v="CUATRIMESTRE 2"/>
    <n v="439150111"/>
    <m/>
    <m/>
    <m/>
    <m/>
    <m/>
    <m/>
    <m/>
    <s v="X"/>
    <m/>
    <m/>
    <m/>
    <m/>
    <m/>
    <m/>
    <m/>
    <m/>
    <m/>
    <m/>
    <m/>
    <m/>
    <m/>
    <s v="X"/>
    <m/>
    <m/>
    <n v="1"/>
    <n v="0"/>
    <n v="0"/>
    <n v="0"/>
    <n v="0"/>
    <n v="0"/>
    <n v="0"/>
    <n v="0"/>
    <n v="0"/>
    <n v="0"/>
    <n v="201600"/>
    <n v="0"/>
    <n v="0"/>
    <n v="201600"/>
  </r>
  <r>
    <n v="136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mantenimiento del sistema hidráulico, canastilla y pluma del camión Grúa"/>
    <s v=" 73 BIENES Y SERVICIOS PARA INVERSIÓN"/>
    <s v="730405 VEHÍCULOS (SERVICIO PARA MANTENIMIENTO Y REPARACIÓN)"/>
    <n v="3024"/>
    <x v="1"/>
    <s v="SI"/>
    <s v="CUATRIMESTRE 1"/>
    <n v="871100212"/>
    <m/>
    <m/>
    <m/>
    <s v="X"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3024"/>
    <n v="0"/>
    <n v="0"/>
    <n v="0"/>
    <n v="0"/>
    <n v="0"/>
    <n v="3024"/>
  </r>
  <r>
    <n v="137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material de eléctrica"/>
    <s v=" 73 BIENES Y SERVICIOS PARA INVERSIÓN"/>
    <s v="730811 INSUMOS, MATERIALES Y SUMINISTROS PARA CONSTRUCCIÓN , ELECTRICIDAD ,PLOMERÍA ,CARPINTERÍA ,SEÑALIZACIÓN VIAL ,NAVEGACIÓN , CONTRA INCENDIOS Y PLACAS"/>
    <n v="16329.6"/>
    <x v="1"/>
    <s v="SI"/>
    <s v="CUATRIMESTRE 1"/>
    <n v="462120618"/>
    <m/>
    <m/>
    <m/>
    <s v="X"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16329.6"/>
    <n v="0"/>
    <n v="0"/>
    <n v="0"/>
    <n v="0"/>
    <n v="0"/>
    <n v="16329.6"/>
  </r>
  <r>
    <n v="138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acondicionamiento de plc´s de subestación de tracción"/>
    <s v=" 73 BIENES Y SERVICIOS PARA INVERSIÓN"/>
    <s v="730404 MAQUINARIAS Y EQUIPOS (INSTALACIÓN MANTENIMIENTO Y REPARACIÓN)"/>
    <n v="26127.360000000001"/>
    <x v="1"/>
    <s v="SI"/>
    <s v="CUATRIMESTRE 1"/>
    <n v="542900317"/>
    <m/>
    <m/>
    <m/>
    <s v="X"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26127.360000000001"/>
    <n v="0"/>
    <n v="0"/>
    <n v="0"/>
    <n v="0"/>
    <n v="0"/>
    <n v="26127.360000000001"/>
  </r>
  <r>
    <n v="139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reparación del cargador de baterías subestación Terminal Sur"/>
    <s v=" 73 BIENES Y SERVICIOS PARA INVERSIÓN"/>
    <s v="730404 MAQUINARIAS Y EQUIPOS (INSTALACIÓN MANTENIMIENTO Y REPARACIÓN)"/>
    <n v="6048"/>
    <x v="1"/>
    <s v="SI"/>
    <s v="CUATRIMESTRE 2"/>
    <n v="871590611"/>
    <m/>
    <m/>
    <m/>
    <m/>
    <m/>
    <s v="X"/>
    <m/>
    <m/>
    <m/>
    <m/>
    <m/>
    <m/>
    <m/>
    <m/>
    <m/>
    <m/>
    <m/>
    <m/>
    <m/>
    <m/>
    <s v="X"/>
    <m/>
    <m/>
    <m/>
    <n v="1"/>
    <n v="0"/>
    <n v="0"/>
    <n v="0"/>
    <n v="0"/>
    <n v="0"/>
    <n v="0"/>
    <n v="0"/>
    <n v="0"/>
    <n v="6048"/>
    <n v="0"/>
    <n v="0"/>
    <n v="0"/>
    <n v="6048"/>
  </r>
  <r>
    <n v="140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mantenimiento de transformadores de potencia de subestaciones de tracción"/>
    <s v=" 73 BIENES Y SERVICIOS PARA INVERSIÓN"/>
    <s v="730404 MAQUINARIAS Y EQUIPOS (INSTALACIÓN MANTENIMIENTO Y REPARACIÓN)"/>
    <n v="8064"/>
    <x v="1"/>
    <s v="SI"/>
    <s v="CUATRIMESTRE 2"/>
    <n v="871520112"/>
    <m/>
    <m/>
    <m/>
    <m/>
    <m/>
    <m/>
    <s v="X"/>
    <m/>
    <m/>
    <m/>
    <m/>
    <m/>
    <m/>
    <m/>
    <m/>
    <m/>
    <m/>
    <m/>
    <m/>
    <m/>
    <m/>
    <s v="X"/>
    <m/>
    <m/>
    <n v="1"/>
    <n v="0"/>
    <n v="0"/>
    <n v="0"/>
    <n v="0"/>
    <n v="0"/>
    <n v="0"/>
    <n v="0"/>
    <n v="0"/>
    <n v="0"/>
    <n v="8064"/>
    <n v="0"/>
    <n v="0"/>
    <n v="8064"/>
  </r>
  <r>
    <n v="141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hmi para subestación de tracción"/>
    <s v=" 73 BIENES Y SERVICIOS PARA INVERSIÓN"/>
    <s v="730813 REPUESTOS Y ACCESORIOS"/>
    <n v="7715.74"/>
    <x v="1"/>
    <s v="SI"/>
    <s v="CUATRIMESTRE 1"/>
    <n v="542900317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7715.74"/>
    <n v="0"/>
    <n v="0"/>
    <n v="0"/>
    <n v="0"/>
    <n v="0"/>
    <n v="0"/>
    <n v="7715.74"/>
  </r>
  <r>
    <n v="142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para subestaciones"/>
    <s v=" 73 BIENES Y SERVICIOS PARA INVERSIÓN"/>
    <s v="730813 REPUESTOS Y ACCESORIOS"/>
    <n v="7715.23"/>
    <x v="1"/>
    <s v="SI"/>
    <s v="CUATRIMESTRE 2"/>
    <n v="465410012"/>
    <m/>
    <m/>
    <m/>
    <m/>
    <s v="X"/>
    <m/>
    <m/>
    <m/>
    <m/>
    <m/>
    <m/>
    <m/>
    <m/>
    <m/>
    <m/>
    <m/>
    <m/>
    <m/>
    <m/>
    <s v="X"/>
    <m/>
    <m/>
    <m/>
    <m/>
    <n v="1"/>
    <n v="0"/>
    <n v="0"/>
    <n v="0"/>
    <n v="0"/>
    <n v="0"/>
    <n v="0"/>
    <n v="0"/>
    <n v="7715.23"/>
    <n v="0"/>
    <n v="0"/>
    <n v="0"/>
    <n v="0"/>
    <n v="7715.23"/>
  </r>
  <r>
    <n v="143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postes para iluminación y LAC"/>
    <s v=" 73 BIENES Y SERVICIOS PARA INVERSIÓN"/>
    <s v="730813 REPUESTOS Y ACCESORIOS"/>
    <n v="4939.2"/>
    <x v="1"/>
    <s v="SI"/>
    <s v="CUATRIMESTRE 1"/>
    <n v="375500031"/>
    <m/>
    <m/>
    <m/>
    <s v="X"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4939.2"/>
    <n v="0"/>
    <n v="0"/>
    <n v="0"/>
    <n v="0"/>
    <n v="0"/>
    <n v="4939.2"/>
  </r>
  <r>
    <n v="144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análisis de aceite dieléctrico de transformadores de potencia"/>
    <s v=" 73 BIENES Y SERVICIOS PARA INVERSIÓN"/>
    <s v="730404 MAQUINARIAS Y EQUIPOS (INSTALACIÓN MANTENIMIENTO Y REPARACIÓN)"/>
    <n v="5040"/>
    <x v="1"/>
    <s v="SI"/>
    <s v="CUATRIMESTRE 2"/>
    <n v="835610015"/>
    <m/>
    <m/>
    <m/>
    <m/>
    <m/>
    <s v="X"/>
    <m/>
    <m/>
    <m/>
    <m/>
    <m/>
    <m/>
    <m/>
    <m/>
    <m/>
    <m/>
    <m/>
    <m/>
    <m/>
    <m/>
    <s v="X"/>
    <m/>
    <m/>
    <m/>
    <n v="1"/>
    <n v="0"/>
    <n v="0"/>
    <n v="0"/>
    <n v="0"/>
    <n v="0"/>
    <n v="0"/>
    <n v="0"/>
    <n v="0"/>
    <n v="5040"/>
    <n v="0"/>
    <n v="0"/>
    <n v="0"/>
    <n v="5040"/>
  </r>
  <r>
    <n v="145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montaje y adaptación de interruptor extra rápido en bastidor de celda de feeder de subestación de tracción"/>
    <s v=" 73 BIENES Y SERVICIOS PARA INVERSIÓN"/>
    <s v="730404 MAQUINARIAS Y EQUIPOS (INSTALACIÓN MANTENIMIENTO Y REPARACIÓN)"/>
    <n v="10385.629999999999"/>
    <x v="1"/>
    <s v="SI"/>
    <s v="CUATRIMESTRE 2"/>
    <n v="871520111"/>
    <m/>
    <m/>
    <m/>
    <m/>
    <m/>
    <s v="X"/>
    <m/>
    <m/>
    <m/>
    <m/>
    <m/>
    <m/>
    <m/>
    <m/>
    <m/>
    <m/>
    <m/>
    <m/>
    <m/>
    <m/>
    <s v="X"/>
    <m/>
    <m/>
    <m/>
    <n v="1"/>
    <n v="0"/>
    <n v="0"/>
    <n v="0"/>
    <n v="0"/>
    <n v="0"/>
    <n v="0"/>
    <n v="0"/>
    <n v="0"/>
    <n v="10385.629999999999"/>
    <n v="0"/>
    <n v="0"/>
    <n v="0"/>
    <n v="10385.629999999999"/>
  </r>
  <r>
    <n v="146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especiales para diferencial trolebús"/>
    <s v=" 73 BIENES Y SERVICIOS PARA INVERSIÓN"/>
    <s v="730813 REPUESTOS Y ACCESORIOS"/>
    <n v="18576.8"/>
    <x v="1"/>
    <s v="SI"/>
    <s v="CUATRIMESTRE 2"/>
    <n v="491290517"/>
    <m/>
    <m/>
    <m/>
    <m/>
    <m/>
    <s v="X"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18576.8"/>
    <n v="0"/>
    <n v="0"/>
    <n v="0"/>
    <n v="0"/>
    <n v="0"/>
    <n v="18576.8"/>
  </r>
  <r>
    <n v="147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on de rodamientos para la flota"/>
    <s v=" 73 BIENES Y SERVICIOS PARA INVERSIÓN"/>
    <s v="730813 REPUESTOS Y ACCESORIOS"/>
    <n v="24494.400000000001"/>
    <x v="1"/>
    <s v="SI"/>
    <s v="CUATRIMESTRE 2"/>
    <n v="433100011"/>
    <m/>
    <m/>
    <m/>
    <m/>
    <s v="X"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24494.400000000001"/>
    <n v="0"/>
    <n v="0"/>
    <n v="0"/>
    <n v="0"/>
    <n v="0"/>
    <n v="24494.400000000001"/>
  </r>
  <r>
    <n v="148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tarjetas electrónicas de convertidor estático flota trolebús"/>
    <s v=" 73 BIENES Y SERVICIOS PARA INVERSIÓN"/>
    <s v="730813 REPUESTOS Y ACCESORIOS"/>
    <n v="6096"/>
    <x v="1"/>
    <s v="SI"/>
    <s v="CUATRIMESTRE 1"/>
    <n v="491290517"/>
    <m/>
    <m/>
    <s v="X"/>
    <m/>
    <m/>
    <m/>
    <m/>
    <m/>
    <m/>
    <m/>
    <m/>
    <m/>
    <m/>
    <m/>
    <m/>
    <m/>
    <s v="X"/>
    <m/>
    <m/>
    <m/>
    <m/>
    <m/>
    <m/>
    <m/>
    <n v="1"/>
    <n v="0"/>
    <n v="0"/>
    <n v="0"/>
    <n v="0"/>
    <n v="6096"/>
    <n v="0"/>
    <n v="0"/>
    <n v="0"/>
    <n v="0"/>
    <n v="0"/>
    <n v="0"/>
    <n v="0"/>
    <n v="6096"/>
  </r>
  <r>
    <n v="149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insumos y repuestos electrónicos"/>
    <s v=" 73 BIENES Y SERVICIOS PARA INVERSIÓN"/>
    <s v="730813 REPUESTOS Y ACCESORIOS"/>
    <n v="8064"/>
    <x v="1"/>
    <s v="SI"/>
    <s v="CUATRIMESTRE 1"/>
    <n v="471732011"/>
    <m/>
    <m/>
    <s v="X"/>
    <m/>
    <m/>
    <m/>
    <m/>
    <m/>
    <m/>
    <m/>
    <m/>
    <m/>
    <m/>
    <m/>
    <m/>
    <m/>
    <s v="X"/>
    <m/>
    <m/>
    <m/>
    <m/>
    <m/>
    <m/>
    <m/>
    <n v="1"/>
    <n v="0"/>
    <n v="0"/>
    <n v="0"/>
    <n v="0"/>
    <n v="8064"/>
    <n v="0"/>
    <n v="0"/>
    <n v="0"/>
    <n v="0"/>
    <n v="0"/>
    <n v="0"/>
    <n v="0"/>
    <n v="8064"/>
  </r>
  <r>
    <n v="150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forros de zapatas para flota vehicular"/>
    <s v=" 73 BIENES Y SERVICIOS PARA INVERSIÓN"/>
    <s v="730813 REPUESTOS Y ACCESORIOS"/>
    <n v="14112"/>
    <x v="1"/>
    <s v="SI"/>
    <s v="CUATRIMESTRE 2"/>
    <n v="491290112"/>
    <m/>
    <m/>
    <s v="X"/>
    <m/>
    <m/>
    <m/>
    <m/>
    <m/>
    <m/>
    <m/>
    <m/>
    <m/>
    <m/>
    <m/>
    <m/>
    <m/>
    <s v="X"/>
    <m/>
    <m/>
    <m/>
    <m/>
    <m/>
    <m/>
    <m/>
    <n v="1"/>
    <n v="0"/>
    <n v="0"/>
    <n v="0"/>
    <n v="0"/>
    <n v="14112"/>
    <n v="0"/>
    <n v="0"/>
    <n v="0"/>
    <n v="0"/>
    <n v="0"/>
    <n v="0"/>
    <n v="0"/>
    <n v="14112"/>
  </r>
  <r>
    <n v="151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aceite de compresor"/>
    <s v=" 73 BIENES Y SERVICIOS PARA INVERSIÓN"/>
    <s v="730803 COMBUSTIBLES Y LUBRICANTES"/>
    <n v="20412"/>
    <x v="1"/>
    <s v="SI"/>
    <s v="CUATRIMESTRE 2"/>
    <n v="333800211"/>
    <m/>
    <m/>
    <s v="X"/>
    <m/>
    <m/>
    <m/>
    <m/>
    <m/>
    <m/>
    <m/>
    <m/>
    <m/>
    <m/>
    <m/>
    <m/>
    <s v="X"/>
    <m/>
    <m/>
    <m/>
    <m/>
    <m/>
    <m/>
    <m/>
    <m/>
    <n v="1"/>
    <n v="0"/>
    <n v="0"/>
    <n v="0"/>
    <n v="20412"/>
    <n v="0"/>
    <n v="0"/>
    <n v="0"/>
    <n v="0"/>
    <n v="0"/>
    <n v="0"/>
    <n v="0"/>
    <n v="0"/>
    <n v="20412"/>
  </r>
  <r>
    <n v="152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on de repuetos electricos automotrices "/>
    <s v=" 73 BIENES Y SERVICIOS PARA INVERSIÓN"/>
    <s v="730813 REPUESTOS Y ACCESORIOS"/>
    <n v="14112"/>
    <x v="1"/>
    <s v="SI"/>
    <s v="CUATRIMESTRE 2"/>
    <n v="471732011"/>
    <m/>
    <m/>
    <s v="X"/>
    <m/>
    <m/>
    <m/>
    <m/>
    <m/>
    <m/>
    <m/>
    <m/>
    <m/>
    <m/>
    <m/>
    <m/>
    <s v="X"/>
    <m/>
    <m/>
    <m/>
    <m/>
    <m/>
    <m/>
    <m/>
    <m/>
    <n v="1"/>
    <n v="0"/>
    <n v="0"/>
    <n v="0"/>
    <n v="14112"/>
    <n v="0"/>
    <n v="0"/>
    <n v="0"/>
    <n v="0"/>
    <n v="0"/>
    <n v="0"/>
    <n v="0"/>
    <n v="0"/>
    <n v="14112"/>
  </r>
  <r>
    <n v="153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reparación de estatores de motor eléctrico trolebús"/>
    <s v=" 73 BIENES Y SERVICIOS PARA INVERSIÓN"/>
    <s v="730405 VEHÍCULOS (SERVICIO PARA MANTENIMIENTO Y REPARACIÓN)"/>
    <n v="7056"/>
    <x v="1"/>
    <s v="SI"/>
    <s v="CUATRIMESTRE 2"/>
    <n v="871520012"/>
    <m/>
    <m/>
    <m/>
    <s v="X"/>
    <m/>
    <m/>
    <m/>
    <m/>
    <m/>
    <m/>
    <m/>
    <m/>
    <m/>
    <m/>
    <m/>
    <m/>
    <s v="X"/>
    <m/>
    <m/>
    <m/>
    <m/>
    <m/>
    <m/>
    <m/>
    <n v="1"/>
    <n v="0"/>
    <n v="0"/>
    <n v="0"/>
    <n v="0"/>
    <n v="7056"/>
    <n v="0"/>
    <n v="0"/>
    <n v="0"/>
    <n v="0"/>
    <n v="0"/>
    <n v="0"/>
    <n v="0"/>
    <n v="7056"/>
  </r>
  <r>
    <n v="154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juntas homocinéticas de cardan trolebús"/>
    <s v=" 73 BIENES Y SERVICIOS PARA INVERSIÓN"/>
    <s v="730813 REPUESTOS Y ACCESORIOS"/>
    <n v="8164.8"/>
    <x v="1"/>
    <s v="SI"/>
    <s v="CUATRIMESTRE 3"/>
    <n v="491290517"/>
    <m/>
    <m/>
    <m/>
    <s v="X"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8164.8"/>
    <n v="0"/>
    <n v="0"/>
    <n v="0"/>
    <n v="0"/>
    <n v="0"/>
    <n v="0"/>
    <n v="8164.8"/>
  </r>
  <r>
    <n v="155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guardapolvos de juntas homocinética"/>
    <s v=" 73 BIENES Y SERVICIOS PARA INVERSIÓN"/>
    <s v="730813 REPUESTOS Y ACCESORIOS"/>
    <n v="9072"/>
    <x v="1"/>
    <s v="SI"/>
    <s v="CUATRIMESTRE 2"/>
    <n v="491290517"/>
    <m/>
    <m/>
    <m/>
    <m/>
    <s v="X"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9072"/>
    <n v="0"/>
    <n v="0"/>
    <n v="0"/>
    <n v="0"/>
    <n v="0"/>
    <n v="9072"/>
  </r>
  <r>
    <n v="156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módulos electrónicos especiales y optoacopladoras"/>
    <s v=" 73 BIENES Y SERVICIOS PARA INVERSIÓN"/>
    <s v="730813 REPUESTOS Y ACCESORIOS"/>
    <n v="5040"/>
    <x v="1"/>
    <s v="SI"/>
    <s v="CUATRIMESTRE 1"/>
    <n v="471500011"/>
    <m/>
    <m/>
    <s v="X"/>
    <m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5040"/>
    <n v="0"/>
    <n v="0"/>
    <n v="0"/>
    <n v="0"/>
    <n v="0"/>
    <n v="5040"/>
  </r>
  <r>
    <n v="157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Calibración y mantenimiento de equipos de medición"/>
    <s v=" 73 BIENES Y SERVICIOS PARA INVERSIÓN"/>
    <s v="730404 MAQUINARIAS Y EQUIPOS (INSTALACIÓN MANTENIMIENTO Y REPARACIÓN)"/>
    <n v="2520"/>
    <x v="1"/>
    <s v="SI"/>
    <s v="CUATRIMESTRE 2"/>
    <n v="871590811"/>
    <m/>
    <m/>
    <m/>
    <m/>
    <s v="X"/>
    <m/>
    <m/>
    <m/>
    <m/>
    <m/>
    <m/>
    <m/>
    <m/>
    <m/>
    <m/>
    <m/>
    <m/>
    <m/>
    <m/>
    <m/>
    <m/>
    <s v="X"/>
    <m/>
    <m/>
    <n v="1"/>
    <n v="0"/>
    <n v="0"/>
    <n v="0"/>
    <n v="0"/>
    <n v="0"/>
    <n v="0"/>
    <n v="0"/>
    <n v="0"/>
    <n v="0"/>
    <n v="2520"/>
    <n v="0"/>
    <n v="0"/>
    <n v="2520"/>
  </r>
  <r>
    <n v="158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rebobinaje de transformadores e inducidos automotrices"/>
    <s v=" 73 BIENES Y SERVICIOS PARA INVERSIÓN"/>
    <s v="730405 VEHÍCULOS (SERVICIO PARA MANTENIMIENTO Y REPARACIÓN)"/>
    <n v="6048"/>
    <x v="1"/>
    <s v="SI"/>
    <s v="CUATRIMESTRE 3"/>
    <n v="871520112"/>
    <m/>
    <m/>
    <m/>
    <m/>
    <m/>
    <m/>
    <m/>
    <m/>
    <s v="X"/>
    <m/>
    <m/>
    <m/>
    <m/>
    <m/>
    <m/>
    <m/>
    <m/>
    <m/>
    <m/>
    <m/>
    <m/>
    <s v="X"/>
    <m/>
    <m/>
    <n v="1"/>
    <n v="0"/>
    <n v="0"/>
    <n v="0"/>
    <n v="0"/>
    <n v="0"/>
    <n v="0"/>
    <n v="0"/>
    <n v="0"/>
    <n v="0"/>
    <n v="6048"/>
    <n v="0"/>
    <n v="0"/>
    <n v="6048"/>
  </r>
  <r>
    <n v="159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cable de latiguillo"/>
    <s v=" 73 BIENES Y SERVICIOS PARA INVERSIÓN"/>
    <s v="730813 REPUESTOS Y ACCESORIOS"/>
    <n v="3024"/>
    <x v="1"/>
    <s v="SI"/>
    <s v="CUATRIMESTRE 1"/>
    <n v="471732011"/>
    <m/>
    <m/>
    <s v="X"/>
    <m/>
    <m/>
    <m/>
    <m/>
    <m/>
    <m/>
    <m/>
    <m/>
    <m/>
    <m/>
    <m/>
    <m/>
    <s v="X"/>
    <m/>
    <m/>
    <m/>
    <m/>
    <m/>
    <m/>
    <m/>
    <m/>
    <n v="1"/>
    <n v="0"/>
    <n v="0"/>
    <n v="0"/>
    <n v="3024"/>
    <n v="0"/>
    <n v="0"/>
    <n v="0"/>
    <n v="0"/>
    <n v="0"/>
    <n v="0"/>
    <n v="0"/>
    <n v="0"/>
    <n v="3024"/>
  </r>
  <r>
    <n v="160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insumos para empaques (papel victoria)"/>
    <s v=" 73 BIENES Y SERVICIOS PARA INVERSIÓN"/>
    <s v="730811 INSUMOS, MATERIALES Y SUMINISTROS PARA CONSTRUCCIÓN , ELECTRICIDAD ,PLOMERÍA ,CARPINTERÍA ,SEÑALIZACIÓN VIAL ,NAVEGACIÓN , CONTRA INCENDIOS Y PLACAS"/>
    <n v="1612.8"/>
    <x v="1"/>
    <s v="SI"/>
    <s v="CUATRIMESTRE 1"/>
    <n v="321431212"/>
    <m/>
    <m/>
    <s v="X"/>
    <m/>
    <m/>
    <m/>
    <m/>
    <m/>
    <m/>
    <m/>
    <m/>
    <m/>
    <m/>
    <m/>
    <m/>
    <s v="X"/>
    <m/>
    <m/>
    <m/>
    <m/>
    <m/>
    <m/>
    <m/>
    <m/>
    <n v="1"/>
    <n v="0"/>
    <n v="0"/>
    <n v="0"/>
    <n v="1612.8"/>
    <n v="0"/>
    <n v="0"/>
    <n v="0"/>
    <n v="0"/>
    <n v="0"/>
    <n v="0"/>
    <n v="0"/>
    <n v="0"/>
    <n v="1612.8"/>
  </r>
  <r>
    <n v="161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insumos y materiales para reparación de mangueras"/>
    <s v=" 73 BIENES Y SERVICIOS PARA INVERSIÓN"/>
    <s v="730811 INSUMOS, MATERIALES Y SUMINISTROS PARA CONSTRUCCIÓN , ELECTRICIDAD ,PLOMERÍA ,CARPINTERÍA ,SEÑALIZACIÓN VIAL ,NAVEGACIÓN , CONTRA INCENDIOS Y PLACAS"/>
    <n v="1209.5999999999999"/>
    <x v="1"/>
    <s v="SI"/>
    <s v="CUATRIMESTRE 1"/>
    <n v="3632050111"/>
    <m/>
    <m/>
    <s v="X"/>
    <m/>
    <m/>
    <m/>
    <m/>
    <m/>
    <m/>
    <m/>
    <m/>
    <m/>
    <m/>
    <m/>
    <m/>
    <m/>
    <s v="X"/>
    <m/>
    <m/>
    <m/>
    <m/>
    <m/>
    <m/>
    <m/>
    <n v="1"/>
    <n v="0"/>
    <n v="0"/>
    <n v="0"/>
    <n v="0"/>
    <n v="1209.5999999999999"/>
    <n v="0"/>
    <n v="0"/>
    <n v="0"/>
    <n v="0"/>
    <n v="0"/>
    <n v="0"/>
    <n v="0"/>
    <n v="1209.5999999999999"/>
  </r>
  <r>
    <n v="162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Insumos metálicos para trabajos de torno"/>
    <s v=" 73 BIENES Y SERVICIOS PARA INVERSIÓN"/>
    <s v="730811 INSUMOS, MATERIALES Y SUMINISTROS PARA CONSTRUCCIÓN , ELECTRICIDAD ,PLOMERÍA ,CARPINTERÍA ,SEÑALIZACIÓN VIAL ,NAVEGACIÓN , CONTRA INCENDIOS Y PLACAS"/>
    <n v="1209.5999999999999"/>
    <x v="1"/>
    <s v="SI"/>
    <s v="CUATRIMESTRE 2"/>
    <n v="871590611"/>
    <m/>
    <m/>
    <m/>
    <m/>
    <s v="X"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1209.5999999999999"/>
    <n v="0"/>
    <n v="0"/>
    <n v="0"/>
    <n v="0"/>
    <n v="0"/>
    <n v="0"/>
    <n v="1209.5999999999999"/>
  </r>
  <r>
    <n v="163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mantenimiento de torno"/>
    <s v=" 73 BIENES Y SERVICIOS PARA INVERSIÓN"/>
    <s v="730404 MAQUINARIAS Y EQUIPOS (INSTALACIÓN MANTENIMIENTO Y REPARACIÓN)"/>
    <n v="504"/>
    <x v="1"/>
    <s v="SI"/>
    <s v="CUATRIMESTRE 1"/>
    <n v="871590611"/>
    <m/>
    <m/>
    <m/>
    <s v="X"/>
    <m/>
    <m/>
    <m/>
    <m/>
    <m/>
    <m/>
    <m/>
    <m/>
    <m/>
    <m/>
    <m/>
    <s v="X"/>
    <m/>
    <m/>
    <m/>
    <m/>
    <m/>
    <m/>
    <m/>
    <m/>
    <n v="1"/>
    <n v="0"/>
    <n v="0"/>
    <n v="0"/>
    <n v="504"/>
    <n v="0"/>
    <n v="0"/>
    <n v="0"/>
    <n v="0"/>
    <n v="0"/>
    <n v="0"/>
    <n v="0"/>
    <n v="0"/>
    <n v="504"/>
  </r>
  <r>
    <n v="164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terminales de ojo para latiguillo"/>
    <s v=" 73 BIENES Y SERVICIOS PARA INVERSIÓN"/>
    <s v="730813 REPUESTOS Y ACCESORIOS"/>
    <n v="907.2"/>
    <x v="1"/>
    <s v="SI"/>
    <s v="CUATRIMESTRE 1"/>
    <n v="471732011"/>
    <m/>
    <m/>
    <s v="X"/>
    <m/>
    <m/>
    <m/>
    <m/>
    <m/>
    <m/>
    <m/>
    <m/>
    <m/>
    <m/>
    <m/>
    <m/>
    <s v="X"/>
    <m/>
    <m/>
    <m/>
    <m/>
    <m/>
    <m/>
    <m/>
    <m/>
    <n v="1"/>
    <n v="0"/>
    <n v="0"/>
    <n v="0"/>
    <n v="907.2"/>
    <n v="0"/>
    <n v="0"/>
    <n v="0"/>
    <n v="0"/>
    <n v="0"/>
    <n v="0"/>
    <n v="0"/>
    <n v="0"/>
    <n v="907.2"/>
  </r>
  <r>
    <n v="165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Mantenimiento de plataforma elevadora modelo SL-20"/>
    <s v=" 73 BIENES Y SERVICIOS PARA INVERSIÓN"/>
    <s v="730404 MAQUINARIAS Y EQUIPOS (INSTALACIÓN MANTENIMIENTO Y REPARACIÓN)"/>
    <n v="100.8"/>
    <x v="1"/>
    <s v="SI"/>
    <s v="CUATRIMESTRE 3"/>
    <n v="871590811"/>
    <m/>
    <m/>
    <m/>
    <m/>
    <m/>
    <s v="X"/>
    <m/>
    <m/>
    <m/>
    <m/>
    <m/>
    <m/>
    <m/>
    <m/>
    <m/>
    <m/>
    <m/>
    <m/>
    <m/>
    <m/>
    <s v="X"/>
    <m/>
    <m/>
    <m/>
    <n v="1"/>
    <n v="0"/>
    <n v="0"/>
    <n v="0"/>
    <n v="0"/>
    <n v="0"/>
    <n v="0"/>
    <n v="0"/>
    <n v="0"/>
    <n v="100.8"/>
    <n v="0"/>
    <n v="0"/>
    <n v="0"/>
    <n v="100.8"/>
  </r>
  <r>
    <n v="166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on de grasa de altas revoluciones para cardan Electrico y grasa para motor eléctrico trolebús "/>
    <s v=" 73 BIENES Y SERVICIOS PARA INVERSIÓN"/>
    <s v="730803 COMBUSTIBLES Y LUBRICANTES"/>
    <n v="6246.38"/>
    <x v="1"/>
    <s v="SI"/>
    <s v="CUATRIMESTRE 2"/>
    <n v="333800211"/>
    <m/>
    <m/>
    <m/>
    <m/>
    <m/>
    <s v="X"/>
    <m/>
    <m/>
    <m/>
    <m/>
    <m/>
    <m/>
    <m/>
    <m/>
    <m/>
    <m/>
    <m/>
    <m/>
    <m/>
    <m/>
    <s v="X"/>
    <m/>
    <m/>
    <m/>
    <n v="1"/>
    <n v="0"/>
    <n v="0"/>
    <n v="0"/>
    <n v="0"/>
    <n v="0"/>
    <n v="0"/>
    <n v="0"/>
    <n v="0"/>
    <n v="6246.38"/>
    <n v="0"/>
    <n v="0"/>
    <n v="0"/>
    <n v="6246.38"/>
  </r>
  <r>
    <n v="167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on de kits de reparacion para valvulas de remolque trolebus"/>
    <s v=" 73 BIENES Y SERVICIOS PARA INVERSIÓN"/>
    <s v="730813 REPUESTOS Y ACCESORIOS"/>
    <n v="5040"/>
    <x v="1"/>
    <s v="SI"/>
    <s v="CUATRIMESTRE 1"/>
    <n v="491290517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5040"/>
    <n v="0"/>
    <n v="0"/>
    <n v="0"/>
    <n v="0"/>
    <n v="0"/>
    <n v="0"/>
    <n v="5040"/>
  </r>
  <r>
    <n v="168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on de filtros especiales para compresor electrico Mattei"/>
    <s v=" 73 BIENES Y SERVICIOS PARA INVERSIÓN"/>
    <s v="730813 REPUESTOS Y ACCESORIOS"/>
    <n v="20412"/>
    <x v="1"/>
    <s v="SI"/>
    <s v="CUATRIMESTRE 2"/>
    <n v="439150111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20412"/>
    <n v="0"/>
    <n v="0"/>
    <n v="0"/>
    <n v="0"/>
    <n v="0"/>
    <n v="0"/>
    <n v="20412"/>
  </r>
  <r>
    <n v="169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construcción y reparación de componentes de metalmecánica"/>
    <s v=" 73 BIENES Y SERVICIOS PARA INVERSIÓN"/>
    <s v="730813 REPUESTOS Y ACCESORIOS"/>
    <n v="73584"/>
    <x v="1"/>
    <s v="SI"/>
    <s v="CUATRIMESTRE 2"/>
    <n v="882190014"/>
    <m/>
    <m/>
    <m/>
    <m/>
    <s v="X"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73584"/>
    <n v="0"/>
    <n v="0"/>
    <n v="0"/>
    <n v="0"/>
    <n v="0"/>
    <n v="73584"/>
  </r>
  <r>
    <n v="170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material eléctrico de instalaciones "/>
    <s v=" 73 BIENES Y SERVICIOS PARA INVERSIÓN"/>
    <s v="730811 INSUMOS, MATERIALES Y SUMINISTROS PARA CONSTRUCCIÓN , ELECTRICIDAD ,PLOMERÍA ,CARPINTERÍA ,SEÑALIZACIÓN VIAL ,NAVEGACIÓN , CONTRA INCENDIOS Y PLACAS"/>
    <n v="8164.8"/>
    <x v="1"/>
    <s v="SI"/>
    <s v="CUATRIMESTRE 2"/>
    <n v="462120618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8164.8"/>
    <n v="0"/>
    <n v="0"/>
    <n v="0"/>
    <n v="0"/>
    <n v="0"/>
    <n v="0"/>
    <n v="8164.8"/>
  </r>
  <r>
    <n v="171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Papel térmico para máquina IBM (blanco)"/>
    <s v=" 73 BIENES Y SERVICIOS PARA INVERSIÓN"/>
    <s v="730804 MATERIALES DE OFICINA"/>
    <n v="504"/>
    <x v="1"/>
    <s v="SI"/>
    <s v="CUATRIMESTRE 3"/>
    <n v="4923100"/>
    <m/>
    <m/>
    <m/>
    <m/>
    <m/>
    <m/>
    <m/>
    <s v="X"/>
    <m/>
    <m/>
    <m/>
    <m/>
    <m/>
    <m/>
    <m/>
    <m/>
    <m/>
    <m/>
    <m/>
    <m/>
    <m/>
    <m/>
    <s v="X"/>
    <m/>
    <n v="1"/>
    <n v="0"/>
    <n v="0"/>
    <n v="0"/>
    <n v="0"/>
    <n v="0"/>
    <n v="0"/>
    <n v="0"/>
    <n v="0"/>
    <n v="0"/>
    <n v="0"/>
    <n v="504"/>
    <n v="0"/>
    <n v="504"/>
  </r>
  <r>
    <n v="172"/>
    <x v="4"/>
    <s v="COORDINACIÓN DE SEGURIDAD INTEGRAL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seguridad y vigilancia (fija,motorizados,movilizacion) para la EPMTPQ"/>
    <s v=" 73 BIENES Y SERVICIOS PARA INVERSIÓN"/>
    <s v="730208 SERVICIO DE SEGURIDAD Y VIGILANCIA"/>
    <n v="1839600"/>
    <x v="1"/>
    <s v="NO"/>
    <s v="NO APLICA"/>
    <m/>
    <s v="X"/>
    <m/>
    <m/>
    <m/>
    <m/>
    <m/>
    <m/>
    <m/>
    <m/>
    <m/>
    <m/>
    <m/>
    <s v="X"/>
    <s v="X"/>
    <s v="X"/>
    <s v="X"/>
    <m/>
    <m/>
    <m/>
    <m/>
    <m/>
    <m/>
    <m/>
    <m/>
    <n v="4"/>
    <n v="459900"/>
    <n v="459900"/>
    <n v="459900"/>
    <n v="459900"/>
    <n v="0"/>
    <n v="0"/>
    <n v="0"/>
    <n v="0"/>
    <n v="0"/>
    <n v="0"/>
    <n v="0"/>
    <n v="0"/>
    <n v="1839600"/>
  </r>
  <r>
    <n v="173"/>
    <x v="4"/>
    <s v="COORDINACIÓN DE SEGURIDAD INTEGRAL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seguridad y vigilancia (fija,motorizados,movilizacion) para la EPMTPQ"/>
    <s v=" 73 BIENES Y SERVICIOS PARA INVERSIÓN"/>
    <s v="730208 SERVICIO DE SEGURIDAD Y VIGILANCIA"/>
    <n v="3714547.2"/>
    <x v="1"/>
    <s v="SI"/>
    <s v="CUATRIMESTRE 2"/>
    <n v="852500011"/>
    <m/>
    <m/>
    <m/>
    <s v="X"/>
    <m/>
    <m/>
    <m/>
    <m/>
    <m/>
    <m/>
    <m/>
    <m/>
    <m/>
    <m/>
    <m/>
    <m/>
    <s v="X"/>
    <s v="X"/>
    <s v="X"/>
    <s v="X"/>
    <s v="X"/>
    <s v="X"/>
    <s v="X"/>
    <s v="X"/>
    <n v="8"/>
    <n v="0"/>
    <n v="0"/>
    <n v="0"/>
    <n v="0"/>
    <n v="464318.4"/>
    <n v="464318.4"/>
    <n v="464318.4"/>
    <n v="464318.4"/>
    <n v="464318.4"/>
    <n v="464318.4"/>
    <n v="464318.4"/>
    <n v="464318.4"/>
    <n v="3714547.1999999997"/>
  </r>
  <r>
    <n v="174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Contratación abastecimiento de diésel premium para la flota operativa (2019-2020)"/>
    <s v=" 73 BIENES Y SERVICIOS PARA INVERSIÓN"/>
    <s v="730803 COMBUSTIBLES Y LUBRICANTES"/>
    <n v="873745.18"/>
    <x v="1"/>
    <s v="NO"/>
    <s v="NO APLICA"/>
    <m/>
    <s v="X"/>
    <m/>
    <m/>
    <m/>
    <m/>
    <m/>
    <m/>
    <m/>
    <m/>
    <m/>
    <m/>
    <m/>
    <s v="X"/>
    <s v="X"/>
    <s v="X"/>
    <s v="X"/>
    <m/>
    <m/>
    <m/>
    <m/>
    <m/>
    <m/>
    <m/>
    <m/>
    <n v="4"/>
    <n v="218436.29500000001"/>
    <n v="218436.29500000001"/>
    <n v="218436.29500000001"/>
    <n v="218436.29500000001"/>
    <n v="0"/>
    <n v="0"/>
    <n v="0"/>
    <n v="0"/>
    <n v="0"/>
    <n v="0"/>
    <n v="0"/>
    <n v="0"/>
    <n v="873745.18"/>
  </r>
  <r>
    <n v="175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Contratación abastecimiento de diésel premium para la flota operativa (2021-2022) "/>
    <s v=" 73 BIENES Y SERVICIOS PARA INVERSIÓN"/>
    <s v="730803 COMBUSTIBLES Y LUBRICANTES"/>
    <n v="1882409.06"/>
    <x v="1"/>
    <s v="SI"/>
    <s v="CUATRIMESTRE 2"/>
    <n v="333400011"/>
    <m/>
    <m/>
    <m/>
    <m/>
    <s v="X"/>
    <m/>
    <m/>
    <m/>
    <m/>
    <m/>
    <m/>
    <m/>
    <m/>
    <m/>
    <m/>
    <m/>
    <s v="X"/>
    <s v="X"/>
    <s v="X"/>
    <s v="X"/>
    <s v="X"/>
    <s v="X"/>
    <s v="X"/>
    <s v="X"/>
    <n v="8"/>
    <n v="0"/>
    <n v="0"/>
    <n v="0"/>
    <n v="0"/>
    <n v="235301.13250000001"/>
    <n v="235301.13250000001"/>
    <n v="235301.13250000001"/>
    <n v="235301.13250000001"/>
    <n v="235301.13250000001"/>
    <n v="235301.13250000001"/>
    <n v="235301.13250000001"/>
    <n v="235301.13250000001"/>
    <n v="1882409.0600000003"/>
  </r>
  <r>
    <n v="176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Mantenimiento de los surtidores de combustibles "/>
    <s v=" 73 BIENES Y SERVICIOS PARA INVERSIÓN"/>
    <s v="730404 MAQUINARIAS Y EQUIPOS (INSTALACIÓN MANTENIMIENTO Y REPARACIÓN)"/>
    <n v="1954.4"/>
    <x v="1"/>
    <s v="SI"/>
    <s v="NO APLICA"/>
    <m/>
    <s v="X"/>
    <m/>
    <m/>
    <m/>
    <m/>
    <m/>
    <m/>
    <m/>
    <m/>
    <m/>
    <m/>
    <m/>
    <s v="X"/>
    <s v="X"/>
    <s v="X"/>
    <m/>
    <m/>
    <m/>
    <m/>
    <m/>
    <m/>
    <m/>
    <m/>
    <m/>
    <n v="3"/>
    <n v="651.4666666666667"/>
    <n v="651.4666666666667"/>
    <n v="651.4666666666667"/>
    <n v="0"/>
    <n v="0"/>
    <n v="0"/>
    <n v="0"/>
    <n v="0"/>
    <n v="0"/>
    <n v="0"/>
    <n v="0"/>
    <n v="0"/>
    <n v="1954.4"/>
  </r>
  <r>
    <n v="177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limpieza integral de la infraestructura de terminales, estaciones, talleres y oficinas administrativas de la EMPTPQ"/>
    <s v=" 73 BIENES Y SERVICIOS PARA INVERSIÓN"/>
    <s v="730209 SERVICIOS DE ASEO, LAVADO DE VESTIMENTA DE TRABAJO, FUMIGACIÓN, DESINFECCIÓN, LIMPIEZA DE INSTALACIONES, MANEJO DE DESECHOS CONTAMINADOS, RECUPERACIÓN Y CLASIFICACIÓN DE MATERIALES RECICLABLES."/>
    <n v="375485.11"/>
    <x v="0"/>
    <s v="SI"/>
    <s v="CUATRIMESTRE 1"/>
    <n v="853300012"/>
    <m/>
    <m/>
    <s v="X"/>
    <m/>
    <m/>
    <m/>
    <m/>
    <m/>
    <m/>
    <m/>
    <m/>
    <m/>
    <m/>
    <m/>
    <m/>
    <m/>
    <s v="X"/>
    <s v="X"/>
    <s v="X"/>
    <s v="X"/>
    <s v="X"/>
    <s v="X"/>
    <s v="X"/>
    <s v="X"/>
    <n v="8"/>
    <n v="0"/>
    <n v="0"/>
    <n v="0"/>
    <n v="0"/>
    <n v="46935.638749999998"/>
    <n v="46935.638749999998"/>
    <n v="46935.638749999998"/>
    <n v="46935.638749999998"/>
    <n v="46935.638749999998"/>
    <n v="46935.638749999998"/>
    <n v="46935.638749999998"/>
    <n v="46935.638749999998"/>
    <n v="375485.10999999993"/>
  </r>
  <r>
    <n v="178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limpieza integral de la infreaestructura de las paradas (incluye baños) de la EPMTPQ"/>
    <s v=" 73 BIENES Y SERVICIOS PARA INVERSIÓN"/>
    <s v="730209 SERVICIOS DE ASEO, LAVADO DE VESTIMENTA DE TRABAJO, FUMIGACIÓN, DESINFECCIÓN, LIMPIEZA DE INSTALACIONES, MANEJO DE DESECHOS CONTAMINADOS, RECUPERACIÓN Y CLASIFICACIÓN DE MATERIALES RECICLABLES."/>
    <n v="520792.13"/>
    <x v="0"/>
    <s v="SI"/>
    <s v="CUATRIMESTRE 1"/>
    <n v="853300012"/>
    <m/>
    <m/>
    <s v="X"/>
    <m/>
    <m/>
    <m/>
    <m/>
    <m/>
    <m/>
    <m/>
    <m/>
    <m/>
    <m/>
    <m/>
    <m/>
    <m/>
    <s v="X"/>
    <s v="X"/>
    <s v="X"/>
    <s v="X"/>
    <s v="X"/>
    <s v="X"/>
    <s v="X"/>
    <s v="X"/>
    <n v="8"/>
    <n v="0"/>
    <n v="0"/>
    <n v="0"/>
    <n v="0"/>
    <n v="65099.016250000001"/>
    <n v="65099.016250000001"/>
    <n v="65099.016250000001"/>
    <n v="65099.016250000001"/>
    <n v="65099.016250000001"/>
    <n v="65099.016250000001"/>
    <n v="65099.016250000001"/>
    <n v="65099.016250000001"/>
    <n v="520792.12999999995"/>
  </r>
  <r>
    <n v="179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limpieza integral de las unidades móviles de la EPMTPQ"/>
    <s v=" 73 BIENES Y SERVICIOS PARA INVERSIÓN"/>
    <s v="730209 SERVICIOS DE ASEO, LAVADO DE VESTIMENTA DE TRABAJO, FUMIGACIÓN, DESINFECCIÓN, LIMPIEZA DE INSTALACIONES, MANEJO DE DESECHOS CONTAMINADOS, RECUPERACIÓN Y CLASIFICACIÓN DE MATERIALES RECICLABLES."/>
    <n v="479300.77"/>
    <x v="0"/>
    <s v="SI"/>
    <s v="CUATRIMESTRE 1"/>
    <n v="853300012"/>
    <m/>
    <m/>
    <s v="X"/>
    <m/>
    <m/>
    <m/>
    <m/>
    <m/>
    <m/>
    <m/>
    <m/>
    <m/>
    <m/>
    <m/>
    <m/>
    <m/>
    <s v="X"/>
    <s v="X"/>
    <s v="X"/>
    <s v="X"/>
    <s v="X"/>
    <s v="X"/>
    <s v="X"/>
    <s v="X"/>
    <n v="8"/>
    <n v="0"/>
    <n v="0"/>
    <n v="0"/>
    <n v="0"/>
    <n v="59912.596250000002"/>
    <n v="59912.596250000002"/>
    <n v="59912.596250000002"/>
    <n v="59912.596250000002"/>
    <n v="59912.596250000002"/>
    <n v="59912.596250000002"/>
    <n v="59912.596250000002"/>
    <n v="59912.596250000002"/>
    <n v="479300.77"/>
  </r>
  <r>
    <n v="180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Servicio de transporte de carga pesada por carretera, con conductor (no incluye estibaje)- modalidad 3 (transporte de combustible y/o sustancias inflamables o peligrosas en camiones cisternas  cap.10.000 galones) desde 1 hasta 70 kms (2020-2021)"/>
    <s v=" 73 BIENES Y SERVICIOS PARA INVERSIÓN"/>
    <s v="730202 FLETES Y MANIOBRAS"/>
    <n v="43067.61"/>
    <x v="1"/>
    <s v="NO"/>
    <s v="NO APLICA"/>
    <m/>
    <s v="X"/>
    <m/>
    <m/>
    <m/>
    <m/>
    <m/>
    <m/>
    <m/>
    <m/>
    <m/>
    <m/>
    <m/>
    <s v="X"/>
    <m/>
    <m/>
    <m/>
    <m/>
    <m/>
    <m/>
    <m/>
    <m/>
    <m/>
    <m/>
    <m/>
    <n v="1"/>
    <n v="43067.61"/>
    <n v="0"/>
    <n v="0"/>
    <n v="0"/>
    <n v="0"/>
    <n v="0"/>
    <n v="0"/>
    <n v="0"/>
    <n v="0"/>
    <n v="0"/>
    <n v="0"/>
    <n v="0"/>
    <n v="43067.61"/>
  </r>
  <r>
    <n v="181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transporte de carga pesada por carretera, con conductor (no incluye estibaje)- modalidad 3 (transporte de combustible y/o sustancias inflamables o peligrosas en camiones cisternas  cap.10.000 galones) desde 1 hasta 70 kms (2021-2022)"/>
    <s v=" 73 BIENES Y SERVICIOS PARA INVERSIÓN"/>
    <s v="730202 FLETES Y MANIOBRAS"/>
    <n v="20000"/>
    <x v="1"/>
    <s v="SI"/>
    <s v="CUATRIMESTRE 2"/>
    <n v="643320014"/>
    <m/>
    <m/>
    <m/>
    <m/>
    <m/>
    <s v="X"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20000"/>
    <n v="0"/>
    <n v="0"/>
    <n v="0"/>
    <n v="0"/>
    <n v="0"/>
    <n v="20000"/>
  </r>
  <r>
    <n v="182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s básicos - energía eléctrica"/>
    <s v=" 73 BIENES Y SERVICIOS PARA INVERSIÓN"/>
    <s v="730104 ENERGÍA ELÉCTRICA"/>
    <n v="93754"/>
    <x v="1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7812.833333333333"/>
    <n v="7812.833333333333"/>
    <n v="7812.833333333333"/>
    <n v="7812.833333333333"/>
    <n v="7812.833333333333"/>
    <n v="7812.833333333333"/>
    <n v="7812.833333333333"/>
    <n v="7812.833333333333"/>
    <n v="7812.833333333333"/>
    <n v="7812.833333333333"/>
    <n v="7812.833333333333"/>
    <n v="7812.833333333333"/>
    <n v="93753.999999999985"/>
  </r>
  <r>
    <n v="183"/>
    <x v="0"/>
    <s v="COORDINACIÓN DE RECAUDACIÓN SIR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traslado y procesamiento de valores dela EPMTPQ "/>
    <s v=" 73 BIENES Y SERVICIOS PARA INVERSIÓN"/>
    <s v="730208 SERVICIO DE SEGURIDAD Y VIGILANCIA"/>
    <n v="1000000"/>
    <x v="1"/>
    <s v="SI"/>
    <s v="CUATRIMESTRE 1"/>
    <n v="491290517"/>
    <s v="X"/>
    <s v="X"/>
    <s v="X"/>
    <s v="X"/>
    <s v="X"/>
    <s v="X"/>
    <s v="X"/>
    <s v="X"/>
    <s v="X"/>
    <s v="X"/>
    <s v="X"/>
    <s v="X"/>
    <m/>
    <s v="X"/>
    <s v="X"/>
    <s v="X"/>
    <s v="X"/>
    <s v="X"/>
    <s v="X"/>
    <s v="X"/>
    <s v="X"/>
    <s v="X"/>
    <s v="X"/>
    <s v="X"/>
    <n v="11"/>
    <n v="0"/>
    <n v="90909.090909090912"/>
    <n v="90909.090909090912"/>
    <n v="90909.090909090912"/>
    <n v="90909.090909090912"/>
    <n v="90909.090909090912"/>
    <n v="90909.090909090912"/>
    <n v="90909.090909090912"/>
    <n v="90909.090909090912"/>
    <n v="90909.090909090912"/>
    <n v="90909.090909090912"/>
    <n v="90909.090909090912"/>
    <n v="1000000.0000000002"/>
  </r>
  <r>
    <n v="184"/>
    <x v="1"/>
    <s v="COORDINACIÓN DE SOLUCIONES TECNOLÓGICAS, REDES Y COMUNIC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Mantenimiento correctivo para sistema video vigilancia entregado segun convenio EMSEGURIDAD Y EPMTPQ"/>
    <s v=" 73 BIENES Y SERVICIOS PARA INVERSIÓN"/>
    <s v="730704 MANTENIMIENTO Y REPARACIÓN DE EQUIPOS Y SISTEMAS INFORMÁTICOS"/>
    <n v="5000"/>
    <x v="1"/>
    <s v="SI"/>
    <s v="CUATRIMESTRE 3"/>
    <m/>
    <m/>
    <m/>
    <m/>
    <m/>
    <m/>
    <m/>
    <m/>
    <m/>
    <m/>
    <s v="X"/>
    <m/>
    <m/>
    <m/>
    <m/>
    <m/>
    <m/>
    <m/>
    <m/>
    <m/>
    <m/>
    <m/>
    <m/>
    <s v="X"/>
    <m/>
    <n v="1"/>
    <n v="0"/>
    <n v="0"/>
    <n v="0"/>
    <n v="0"/>
    <n v="0"/>
    <n v="0"/>
    <n v="0"/>
    <n v="0"/>
    <n v="0"/>
    <n v="0"/>
    <n v="5000"/>
    <n v="0"/>
    <n v="5000"/>
  </r>
  <r>
    <n v="185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Contratación de servicio principal de internet, datos y  hosting para uso corporativo e internet principal (2021- 2022)"/>
    <s v=" 73 BIENES Y SERVICIOS PARA INVERSIÓN"/>
    <s v="730105 TELECOMUNICACIONES"/>
    <n v="2240"/>
    <x v="1"/>
    <s v="SI"/>
    <s v="CUATRIMESTRE 3"/>
    <m/>
    <m/>
    <m/>
    <m/>
    <m/>
    <m/>
    <m/>
    <m/>
    <m/>
    <m/>
    <s v="X"/>
    <s v="X"/>
    <s v="X"/>
    <m/>
    <m/>
    <m/>
    <m/>
    <m/>
    <m/>
    <m/>
    <m/>
    <m/>
    <m/>
    <s v="X"/>
    <s v="X"/>
    <n v="2"/>
    <n v="0"/>
    <n v="0"/>
    <n v="0"/>
    <n v="0"/>
    <n v="0"/>
    <n v="0"/>
    <n v="0"/>
    <n v="0"/>
    <n v="0"/>
    <n v="0"/>
    <n v="1120"/>
    <n v="1120"/>
    <n v="2240"/>
  </r>
  <r>
    <n v="186"/>
    <x v="1"/>
    <s v="COORDINACIÓN DE SOLUCIONES TECNOLÓGICAS, REDES Y COMUNIC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Contratación del soporte  y mantenimiento correctivo de fibra óptica corporativa y red de servicios wifi biarticulados (2020-2021)"/>
    <s v=" 73 BIENES Y SERVICIOS PARA INVERSIÓN"/>
    <s v="730420 INSTALACIÓN, MANTENIMIENTO Y REPARACIÓN DE EDIFICIOS, LOCALES Y RESIDENCIAS DE PROPIEDAD DE LAS ENTIDADES PÚBLICAS"/>
    <n v="66739.47"/>
    <x v="1"/>
    <s v="NO"/>
    <s v="NO APLICA"/>
    <m/>
    <m/>
    <s v="X"/>
    <m/>
    <m/>
    <m/>
    <m/>
    <m/>
    <m/>
    <m/>
    <m/>
    <m/>
    <m/>
    <m/>
    <m/>
    <s v="X"/>
    <m/>
    <m/>
    <s v="X"/>
    <m/>
    <m/>
    <s v="X"/>
    <m/>
    <m/>
    <s v="X"/>
    <n v="4"/>
    <n v="0"/>
    <n v="0"/>
    <n v="16684.8675"/>
    <n v="0"/>
    <n v="0"/>
    <n v="16684.8675"/>
    <n v="0"/>
    <n v="0"/>
    <n v="16684.8675"/>
    <n v="0"/>
    <n v="0"/>
    <n v="16684.8675"/>
    <n v="66739.47"/>
  </r>
  <r>
    <n v="187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Contratación de servicio principal de internet, datos y  hosting para uso corporativo e internet principal (2020-2021)"/>
    <s v=" 73 BIENES Y SERVICIOS PARA INVERSIÓN"/>
    <s v="730105 TELECOMUNICACIONES"/>
    <n v="7666.69"/>
    <x v="1"/>
    <s v="NO"/>
    <s v="NO APLICA"/>
    <m/>
    <m/>
    <s v="X"/>
    <s v="X"/>
    <s v="X"/>
    <s v="X"/>
    <s v="X"/>
    <s v="X"/>
    <s v="X"/>
    <s v="X"/>
    <s v="X"/>
    <m/>
    <m/>
    <m/>
    <s v="X"/>
    <s v="X"/>
    <s v="X"/>
    <s v="X"/>
    <s v="X"/>
    <s v="X"/>
    <s v="X"/>
    <s v="X"/>
    <s v="X"/>
    <s v="X"/>
    <m/>
    <n v="10"/>
    <n v="0"/>
    <n v="766.66899999999998"/>
    <n v="766.66899999999998"/>
    <n v="766.66899999999998"/>
    <n v="766.66899999999998"/>
    <n v="766.66899999999998"/>
    <n v="766.66899999999998"/>
    <n v="766.66899999999998"/>
    <n v="766.66899999999998"/>
    <n v="766.66899999999998"/>
    <n v="766.66899999999998"/>
    <n v="0"/>
    <n v="7666.69"/>
  </r>
  <r>
    <n v="188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6 de julio - terminal río coca"/>
    <s v=" 73 BIENES Y SERVICIOS PARA INVERSIÓN"/>
    <s v="730505 VEHÍCULOS (ARRENDAMIENTO)"/>
    <n v="19149.21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9149.21"/>
    <n v="0"/>
    <n v="0"/>
    <n v="0"/>
    <n v="0"/>
    <n v="0"/>
    <n v="0"/>
    <n v="0"/>
    <n v="0"/>
    <n v="0"/>
    <n v="19149.21"/>
  </r>
  <r>
    <n v="189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agua clara – terminal río coca"/>
    <s v=" 73 BIENES Y SERVICIOS PARA INVERSIÓN"/>
    <s v="730505 VEHÍCULOS (ARRENDAMIENTO)"/>
    <n v="26573.52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6573.52"/>
    <n v="0"/>
    <n v="0"/>
    <n v="0"/>
    <n v="0"/>
    <n v="0"/>
    <n v="0"/>
    <n v="0"/>
    <n v="0"/>
    <n v="0"/>
    <n v="26573.52"/>
  </r>
  <r>
    <n v="190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 Argelia – terminal el Recreo"/>
    <s v=" 73 BIENES Y SERVICIOS PARA INVERSIÓN"/>
    <s v="730505 VEHÍCULOS (ARRENDAMIENTO)"/>
    <n v="24000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4000"/>
    <n v="0"/>
    <n v="0"/>
    <n v="0"/>
    <n v="0"/>
    <n v="0"/>
    <n v="0"/>
    <n v="0"/>
    <n v="0"/>
    <n v="0"/>
    <n v="24000"/>
  </r>
  <r>
    <n v="191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Cabuyal - calderón"/>
    <s v=" 73 BIENES Y SERVICIOS PARA INVERSIÓN"/>
    <s v="730505 VEHÍCULOS (ARRENDAMIENTO)"/>
    <n v="10748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0748"/>
    <n v="0"/>
    <n v="0"/>
    <n v="0"/>
    <n v="0"/>
    <n v="0"/>
    <n v="0"/>
    <n v="0"/>
    <n v="0"/>
    <n v="0"/>
    <n v="10748"/>
  </r>
  <r>
    <n v="192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-Carapungo - Eloy Alfaro - terminal río coca"/>
    <s v=" 73 BIENES Y SERVICIOS PARA INVERSIÓN"/>
    <s v="730505 VEHÍCULOS (ARRENDAMIENTO)"/>
    <n v="32222.44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32222.44"/>
    <n v="0"/>
    <n v="0"/>
    <n v="0"/>
    <n v="0"/>
    <n v="0"/>
    <n v="0"/>
    <n v="0"/>
    <n v="0"/>
    <n v="0"/>
    <n v="32222.44"/>
  </r>
  <r>
    <n v="193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Carapungo - simón bolívar - terminal río coca"/>
    <s v=" 73 BIENES Y SERVICIOS PARA INVERSIÓN"/>
    <s v="730505 VEHÍCULOS (ARRENDAMIENTO)"/>
    <n v="36612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36612"/>
    <n v="0"/>
    <n v="0"/>
    <n v="0"/>
    <n v="0"/>
    <n v="0"/>
    <n v="0"/>
    <n v="0"/>
    <n v="0"/>
    <n v="0"/>
    <n v="36612"/>
  </r>
  <r>
    <n v="194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Caupicho – estación capulí"/>
    <s v=" 73 BIENES Y SERVICIOS PARA INVERSIÓN"/>
    <s v="730505 VEHÍCULOS (ARRENDAMIENTO)"/>
    <n v="20567.52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0567.52"/>
    <n v="0"/>
    <n v="0"/>
    <n v="0"/>
    <n v="0"/>
    <n v="0"/>
    <n v="0"/>
    <n v="0"/>
    <n v="0"/>
    <n v="0"/>
    <n v="20567.52"/>
  </r>
  <r>
    <n v="195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s rutas Chillogallo – terminal el Recreo"/>
    <s v=" 73 BIENES Y SERVICIOS PARA INVERSIÓN"/>
    <s v="730505 VEHÍCULOS (ARRENDAMIENTO)"/>
    <n v="32695.34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32695.34"/>
    <n v="0"/>
    <n v="0"/>
    <n v="0"/>
    <n v="0"/>
    <n v="0"/>
    <n v="0"/>
    <n v="0"/>
    <n v="0"/>
    <n v="0"/>
    <n v="32695.34"/>
  </r>
  <r>
    <n v="196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cisne - Zabala"/>
    <s v=" 73 BIENES Y SERVICIOS PARA INVERSIÓN"/>
    <s v="730505 VEHÍCULOS (ARRENDAMIENTO)"/>
    <n v="16222.27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6222.27"/>
    <n v="0"/>
    <n v="0"/>
    <n v="0"/>
    <n v="0"/>
    <n v="0"/>
    <n v="0"/>
    <n v="0"/>
    <n v="0"/>
    <n v="0"/>
    <n v="16222.27"/>
  </r>
  <r>
    <n v="197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comité del pueblo - la bota – terminal río coca"/>
    <s v=" 73 BIENES Y SERVICIOS PARA INVERSIÓN"/>
    <s v="730505 VEHÍCULOS (ARRENDAMIENTO)"/>
    <n v="30409.45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30409.45"/>
    <n v="0"/>
    <n v="0"/>
    <n v="0"/>
    <n v="0"/>
    <n v="0"/>
    <n v="0"/>
    <n v="0"/>
    <n v="0"/>
    <n v="0"/>
    <n v="30409.45"/>
  </r>
  <r>
    <n v="198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comité del pueblo - terminal labrador"/>
    <s v=" 73 BIENES Y SERVICIOS PARA INVERSIÓN"/>
    <s v="730505 VEHÍCULOS (ARRENDAMIENTO)"/>
    <n v="33843.949999999997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33843.949999999997"/>
    <n v="0"/>
    <n v="0"/>
    <n v="0"/>
    <n v="0"/>
    <n v="0"/>
    <n v="0"/>
    <n v="0"/>
    <n v="0"/>
    <n v="0"/>
    <n v="33843.949999999997"/>
  </r>
  <r>
    <n v="199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Cotocollao - terminal labrador"/>
    <s v=" 73 BIENES Y SERVICIOS PARA INVERSIÓN"/>
    <s v="730505 VEHÍCULOS (ARRENDAMIENTO)"/>
    <n v="26797.53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6797.53"/>
    <n v="0"/>
    <n v="0"/>
    <n v="0"/>
    <n v="0"/>
    <n v="0"/>
    <n v="0"/>
    <n v="0"/>
    <n v="0"/>
    <n v="0"/>
    <n v="26797.53"/>
  </r>
  <r>
    <n v="200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cumbayá - terminal río coca"/>
    <s v=" 73 BIENES Y SERVICIOS PARA INVERSIÓN"/>
    <s v="730505 VEHÍCULOS (ARRENDAMIENTO)"/>
    <n v="16860.86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6860.86"/>
    <n v="0"/>
    <n v="0"/>
    <n v="0"/>
    <n v="0"/>
    <n v="0"/>
    <n v="0"/>
    <n v="0"/>
    <n v="0"/>
    <n v="0"/>
    <n v="16860.86"/>
  </r>
  <r>
    <n v="201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 de servicio de alimentadores para la ruta  ferroviaria – terminal el Recreo"/>
    <s v=" 73 BIENES Y SERVICIOS PARA INVERSIÓN"/>
    <s v="730505 VEHÍCULOS (ARRENDAMIENTO)"/>
    <n v="15350.2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5350.2"/>
    <n v="0"/>
    <n v="0"/>
    <n v="0"/>
    <n v="0"/>
    <n v="0"/>
    <n v="0"/>
    <n v="0"/>
    <n v="0"/>
    <n v="0"/>
    <n v="15350.2"/>
  </r>
  <r>
    <n v="202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la forestal - Chimbacalle - estación multimodal la Magdalena"/>
    <s v=" 73 BIENES Y SERVICIOS PARA INVERSIÓN"/>
    <s v="730505 VEHÍCULOS (ARRENDAMIENTO)"/>
    <n v="22958.35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2958.35"/>
    <n v="0"/>
    <n v="0"/>
    <n v="0"/>
    <n v="0"/>
    <n v="0"/>
    <n v="0"/>
    <n v="0"/>
    <n v="0"/>
    <n v="0"/>
    <n v="22958.35"/>
  </r>
  <r>
    <n v="203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terminal sur Ecovía - terminal Quitumbe"/>
    <s v=" 73 BIENES Y SERVICIOS PARA INVERSIÓN"/>
    <s v="730505 VEHÍCULOS (ARRENDAMIENTO)"/>
    <n v="13822.2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3822.2"/>
    <n v="0"/>
    <n v="0"/>
    <n v="0"/>
    <n v="0"/>
    <n v="0"/>
    <n v="0"/>
    <n v="0"/>
    <n v="0"/>
    <n v="0"/>
    <n v="13822.2"/>
  </r>
  <r>
    <n v="204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héroes de paquisha -  terminal sur Ecovía"/>
    <s v=" 73 BIENES Y SERVICIOS PARA INVERSIÓN"/>
    <s v="730505 VEHÍCULOS (ARRENDAMIENTO)"/>
    <n v="19242.68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9242.68"/>
    <n v="0"/>
    <n v="0"/>
    <n v="0"/>
    <n v="0"/>
    <n v="0"/>
    <n v="0"/>
    <n v="0"/>
    <n v="0"/>
    <n v="0"/>
    <n v="19242.68"/>
  </r>
  <r>
    <n v="205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Huarcay - girón - morán Valverde"/>
    <s v=" 73 BIENES Y SERVICIOS PARA INVERSIÓN"/>
    <s v="730505 VEHÍCULOS (ARRENDAMIENTO)"/>
    <n v="13800.49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3800.49"/>
    <n v="0"/>
    <n v="0"/>
    <n v="0"/>
    <n v="0"/>
    <n v="0"/>
    <n v="0"/>
    <n v="0"/>
    <n v="0"/>
    <n v="0"/>
    <n v="13800.49"/>
  </r>
  <r>
    <n v="206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Kennedy - edén - terminal labrador"/>
    <s v=" 73 BIENES Y SERVICIOS PARA INVERSIÓN"/>
    <s v="730505 VEHÍCULOS (ARRENDAMIENTO)"/>
    <n v="18080.5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8080.5"/>
    <n v="0"/>
    <n v="0"/>
    <n v="0"/>
    <n v="0"/>
    <n v="0"/>
    <n v="0"/>
    <n v="0"/>
    <n v="0"/>
    <n v="0"/>
    <n v="18080.5"/>
  </r>
  <r>
    <n v="207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la cocha – estación capulí"/>
    <s v=" 73 BIENES Y SERVICIOS PARA INVERSIÓN"/>
    <s v="730505 VEHÍCULOS (ARRENDAMIENTO)"/>
    <n v="20263.22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0263.22"/>
    <n v="0"/>
    <n v="0"/>
    <n v="0"/>
    <n v="0"/>
    <n v="0"/>
    <n v="0"/>
    <n v="0"/>
    <n v="0"/>
    <n v="0"/>
    <n v="20263.22"/>
  </r>
  <r>
    <n v="208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la joya - terminal sur Ecovía"/>
    <s v=" 73 BIENES Y SERVICIOS PARA INVERSIÓN"/>
    <s v="730505 VEHÍCULOS (ARRENDAMIENTO)"/>
    <n v="15550.92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5550.92"/>
    <n v="0"/>
    <n v="0"/>
    <n v="0"/>
    <n v="0"/>
    <n v="0"/>
    <n v="0"/>
    <n v="0"/>
    <n v="0"/>
    <n v="0"/>
    <n v="15550.92"/>
  </r>
  <r>
    <n v="209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la luz - terminal río coca"/>
    <s v=" 73 BIENES Y SERVICIOS PARA INVERSIÓN"/>
    <s v="730505 VEHÍCULOS (ARRENDAMIENTO)"/>
    <n v="9381.6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9381.6"/>
    <n v="0"/>
    <n v="0"/>
    <n v="0"/>
    <n v="0"/>
    <n v="0"/>
    <n v="0"/>
    <n v="0"/>
    <n v="0"/>
    <n v="0"/>
    <n v="9381.6"/>
  </r>
  <r>
    <n v="210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el porvenir - la victoria - terminal sur Ecovía"/>
    <s v=" 73 BIENES Y SERVICIOS PARA INVERSIÓN"/>
    <s v="730505 VEHÍCULOS (ARRENDAMIENTO)"/>
    <n v="16749.240000000002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6749.240000000002"/>
    <n v="0"/>
    <n v="0"/>
    <n v="0"/>
    <n v="0"/>
    <n v="0"/>
    <n v="0"/>
    <n v="0"/>
    <n v="0"/>
    <n v="0"/>
    <n v="16749.240000000002"/>
  </r>
  <r>
    <n v="211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laureles - terminal labrador"/>
    <s v=" 73 BIENES Y SERVICIOS PARA INVERSIÓN"/>
    <s v="730505 VEHÍCULOS (ARRENDAMIENTO)"/>
    <n v="17900.439999999999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7900.439999999999"/>
    <n v="0"/>
    <n v="0"/>
    <n v="0"/>
    <n v="0"/>
    <n v="0"/>
    <n v="0"/>
    <n v="0"/>
    <n v="0"/>
    <n v="0"/>
    <n v="17900.439999999999"/>
  </r>
  <r>
    <n v="212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llano chico - terminal río coca"/>
    <s v=" 73 BIENES Y SERVICIOS PARA INVERSIÓN"/>
    <s v="730505 VEHÍCULOS (ARRENDAMIENTO)"/>
    <n v="30389.61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30389.61"/>
    <n v="0"/>
    <n v="0"/>
    <n v="0"/>
    <n v="0"/>
    <n v="0"/>
    <n v="0"/>
    <n v="0"/>
    <n v="0"/>
    <n v="0"/>
    <n v="30389.61"/>
  </r>
  <r>
    <n v="213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llano grande"/>
    <s v=" 73 BIENES Y SERVICIOS PARA INVERSIÓN"/>
    <s v="730505 VEHÍCULOS (ARRENDAMIENTO)"/>
    <n v="14102.48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4102.48"/>
    <n v="0"/>
    <n v="0"/>
    <n v="0"/>
    <n v="0"/>
    <n v="0"/>
    <n v="0"/>
    <n v="0"/>
    <n v="0"/>
    <n v="0"/>
    <n v="14102.48"/>
  </r>
  <r>
    <n v="214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ciudadela Lozada - terminal sur Ecovía"/>
    <s v=" 73 BIENES Y SERVICIOS PARA INVERSIÓN"/>
    <s v="730505 VEHÍCULOS (ARRENDAMIENTO)"/>
    <n v="15703.4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5703.4"/>
    <n v="0"/>
    <n v="0"/>
    <n v="0"/>
    <n v="0"/>
    <n v="0"/>
    <n v="0"/>
    <n v="0"/>
    <n v="0"/>
    <n v="0"/>
    <n v="15703.4"/>
  </r>
  <r>
    <n v="215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lucha de los pobres - terminal el Recreo"/>
    <s v=" 73 BIENES Y SERVICIOS PARA INVERSIÓN"/>
    <s v="730505 VEHÍCULOS (ARRENDAMIENTO)"/>
    <n v="27878.59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7878.59"/>
    <n v="0"/>
    <n v="0"/>
    <n v="0"/>
    <n v="0"/>
    <n v="0"/>
    <n v="0"/>
    <n v="0"/>
    <n v="0"/>
    <n v="0"/>
    <n v="27878.59"/>
  </r>
  <r>
    <n v="216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Martha Bucaram - morán Valverde"/>
    <s v=" 73 BIENES Y SERVICIOS PARA INVERSIÓN"/>
    <s v="730505 VEHÍCULOS (ARRENDAMIENTO)"/>
    <n v="19470.599999999999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9470.599999999999"/>
    <n v="0"/>
    <n v="0"/>
    <n v="0"/>
    <n v="0"/>
    <n v="0"/>
    <n v="0"/>
    <n v="0"/>
    <n v="0"/>
    <n v="0"/>
    <n v="19470.599999999999"/>
  </r>
  <r>
    <n v="217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monteserrín - terminal río coca"/>
    <s v=" 73 BIENES Y SERVICIOS PARA INVERSIÓN"/>
    <s v="730505 VEHÍCULOS (ARRENDAMIENTO)"/>
    <n v="4484.68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4484.68"/>
    <n v="0"/>
    <n v="0"/>
    <n v="0"/>
    <n v="0"/>
    <n v="0"/>
    <n v="0"/>
    <n v="0"/>
    <n v="0"/>
    <n v="0"/>
    <n v="4484.68"/>
  </r>
  <r>
    <n v="218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nayón - terminal río coca"/>
    <s v=" 73 BIENES Y SERVICIOS PARA INVERSIÓN"/>
    <s v="730505 VEHÍCULOS (ARRENDAMIENTO)"/>
    <n v="25906.43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5906.43"/>
    <n v="0"/>
    <n v="0"/>
    <n v="0"/>
    <n v="0"/>
    <n v="0"/>
    <n v="0"/>
    <n v="0"/>
    <n v="0"/>
    <n v="0"/>
    <n v="25906.43"/>
  </r>
  <r>
    <n v="219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oriente quiteño - terminal el Recreo"/>
    <s v=" 73 BIENES Y SERVICIOS PARA INVERSIÓN"/>
    <s v="730505 VEHÍCULOS (ARRENDAMIENTO)"/>
    <n v="27521.18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7521.18"/>
    <n v="0"/>
    <n v="0"/>
    <n v="0"/>
    <n v="0"/>
    <n v="0"/>
    <n v="0"/>
    <n v="0"/>
    <n v="0"/>
    <n v="0"/>
    <n v="27521.18"/>
  </r>
  <r>
    <n v="220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alimentadores para la ruta Oyacoto - calderón"/>
    <s v=" 73 BIENES Y SERVICIOS PARA INVERSIÓN"/>
    <s v="730505 VEHÍCULOS (ARRENDAMIENTO)"/>
    <n v="6980.87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6980.87"/>
    <n v="0"/>
    <n v="0"/>
    <n v="0"/>
    <n v="0"/>
    <n v="0"/>
    <n v="0"/>
    <n v="0"/>
    <n v="0"/>
    <n v="0"/>
    <n v="6980.87"/>
  </r>
  <r>
    <n v="221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paquisha - terminal Quitumbe"/>
    <s v=" 73 BIENES Y SERVICIOS PARA INVERSIÓN"/>
    <s v="730505 VEHÍCULOS (ARRENDAMIENTO)"/>
    <n v="27553.74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7553.74"/>
    <n v="0"/>
    <n v="0"/>
    <n v="0"/>
    <n v="0"/>
    <n v="0"/>
    <n v="0"/>
    <n v="0"/>
    <n v="0"/>
    <n v="0"/>
    <n v="27553.74"/>
  </r>
  <r>
    <n v="222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Rumiñahui - terminal labrador"/>
    <s v=" 73 BIENES Y SERVICIOS PARA INVERSIÓN"/>
    <s v="730505 VEHÍCULOS (ARRENDAMIENTO)"/>
    <n v="18042.79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8042.79"/>
    <n v="0"/>
    <n v="0"/>
    <n v="0"/>
    <n v="0"/>
    <n v="0"/>
    <n v="0"/>
    <n v="0"/>
    <n v="0"/>
    <n v="0"/>
    <n v="18042.79"/>
  </r>
  <r>
    <n v="223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san José de Cutuglahua – terminal sur Ecovía"/>
    <s v=" 73 BIENES Y SERVICIOS PARA INVERSIÓN"/>
    <s v="730505 VEHÍCULOS (ARRENDAMIENTO)"/>
    <n v="18625.38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8625.38"/>
    <n v="0"/>
    <n v="0"/>
    <n v="0"/>
    <n v="0"/>
    <n v="0"/>
    <n v="0"/>
    <n v="0"/>
    <n v="0"/>
    <n v="0"/>
    <n v="18625.38"/>
  </r>
  <r>
    <n v="224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san José de morán - Carapungo"/>
    <s v=" 73 BIENES Y SERVICIOS PARA INVERSIÓN"/>
    <s v="730505 VEHÍCULOS (ARRENDAMIENTO)"/>
    <n v="9950.67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9950.67"/>
    <n v="0"/>
    <n v="0"/>
    <n v="0"/>
    <n v="0"/>
    <n v="0"/>
    <n v="0"/>
    <n v="0"/>
    <n v="0"/>
    <n v="0"/>
    <n v="9950.67"/>
  </r>
  <r>
    <n v="225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san juan - bellavista"/>
    <s v=" 73 BIENES Y SERVICIOS PARA INVERSIÓN"/>
    <s v="730505 VEHÍCULOS (ARRENDAMIENTO)"/>
    <n v="16614.47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6614.47"/>
    <n v="0"/>
    <n v="0"/>
    <n v="0"/>
    <n v="0"/>
    <n v="0"/>
    <n v="0"/>
    <n v="0"/>
    <n v="0"/>
    <n v="0"/>
    <n v="16614.47"/>
  </r>
  <r>
    <n v="226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san juan de Turubamba – terminal sur Ecovía"/>
    <s v=" 73 BIENES Y SERVICIOS PARA INVERSIÓN"/>
    <s v="730505 VEHÍCULOS (ARRENDAMIENTO)"/>
    <n v="18189.73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8189.73"/>
    <n v="0"/>
    <n v="0"/>
    <n v="0"/>
    <n v="0"/>
    <n v="0"/>
    <n v="0"/>
    <n v="0"/>
    <n v="0"/>
    <n v="0"/>
    <n v="18189.73"/>
  </r>
  <r>
    <n v="227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san Martín - puente de Guajaló"/>
    <s v=" 73 BIENES Y SERVICIOS PARA INVERSIÓN"/>
    <s v="730505 VEHÍCULOS (ARRENDAMIENTO)"/>
    <n v="24312.49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4312.49"/>
    <n v="0"/>
    <n v="0"/>
    <n v="0"/>
    <n v="0"/>
    <n v="0"/>
    <n v="0"/>
    <n v="0"/>
    <n v="0"/>
    <n v="0"/>
    <n v="24312.49"/>
  </r>
  <r>
    <n v="228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santo Tomás 1 – terminal sur Ecovía"/>
    <s v=" 73 BIENES Y SERVICIOS PARA INVERSIÓN"/>
    <s v="730505 VEHÍCULOS (ARRENDAMIENTO)"/>
    <n v="15194.15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5194.15"/>
    <n v="0"/>
    <n v="0"/>
    <n v="0"/>
    <n v="0"/>
    <n v="0"/>
    <n v="0"/>
    <n v="0"/>
    <n v="0"/>
    <n v="0"/>
    <n v="15194.15"/>
  </r>
  <r>
    <n v="229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 Santospamba – terminal Quitumbe"/>
    <s v=" 73 BIENES Y SERVICIOS PARA INVERSIÓN"/>
    <s v="730505 VEHÍCULOS (ARRENDAMIENTO)"/>
    <n v="32846.19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32846.19"/>
    <n v="0"/>
    <n v="0"/>
    <n v="0"/>
    <n v="0"/>
    <n v="0"/>
    <n v="0"/>
    <n v="0"/>
    <n v="0"/>
    <n v="0"/>
    <n v="32846.19"/>
  </r>
  <r>
    <n v="230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solanda - terminal el Recreo"/>
    <s v=" 73 BIENES Y SERVICIOS PARA INVERSIÓN"/>
    <s v="730505 VEHÍCULOS (ARRENDAMIENTO)"/>
    <n v="23281.3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3281.3"/>
    <n v="0"/>
    <n v="0"/>
    <n v="0"/>
    <n v="0"/>
    <n v="0"/>
    <n v="0"/>
    <n v="0"/>
    <n v="0"/>
    <n v="0"/>
    <n v="23281.3"/>
  </r>
  <r>
    <n v="231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terminal  Carcelén - terminal norte"/>
    <s v=" 73 BIENES Y SERVICIOS PARA INVERSIÓN"/>
    <s v="730505 VEHÍCULOS (ARRENDAMIENTO)"/>
    <n v="11198.33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1198.33"/>
    <n v="0"/>
    <n v="0"/>
    <n v="0"/>
    <n v="0"/>
    <n v="0"/>
    <n v="0"/>
    <n v="0"/>
    <n v="0"/>
    <n v="0"/>
    <n v="11198.33"/>
  </r>
  <r>
    <n v="232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tola - san roque"/>
    <s v=" 73 BIENES Y SERVICIOS PARA INVERSIÓN"/>
    <s v="730505 VEHÍCULOS (ARRENDAMIENTO)"/>
    <n v="25706.83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5706.83"/>
    <n v="0"/>
    <n v="0"/>
    <n v="0"/>
    <n v="0"/>
    <n v="0"/>
    <n v="0"/>
    <n v="0"/>
    <n v="0"/>
    <n v="0"/>
    <n v="25706.83"/>
  </r>
  <r>
    <n v="233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Venecia – terminal sur Ecovía"/>
    <s v=" 73 BIENES Y SERVICIOS PARA INVERSIÓN"/>
    <s v="730505 VEHÍCULOS (ARRENDAMIENTO)"/>
    <n v="15082.21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5082.21"/>
    <n v="0"/>
    <n v="0"/>
    <n v="0"/>
    <n v="0"/>
    <n v="0"/>
    <n v="0"/>
    <n v="0"/>
    <n v="0"/>
    <n v="0"/>
    <n v="15082.21"/>
  </r>
  <r>
    <n v="234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zámbiza - terminal río coca"/>
    <s v=" 73 BIENES Y SERVICIOS PARA INVERSIÓN"/>
    <s v="730505 VEHÍCULOS (ARRENDAMIENTO)"/>
    <n v="11704.49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1704.49"/>
    <n v="0"/>
    <n v="0"/>
    <n v="0"/>
    <n v="0"/>
    <n v="0"/>
    <n v="0"/>
    <n v="0"/>
    <n v="0"/>
    <n v="0"/>
    <n v="11704.49"/>
  </r>
  <r>
    <n v="235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 manuelita Sáenz - terminal Quitumbe"/>
    <s v=" 73 BIENES Y SERVICIOS PARA INVERSIÓN"/>
    <s v="730505 VEHÍCULOS (ARRENDAMIENTO)"/>
    <n v="9576.2999999999993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9576.2999999999993"/>
    <n v="0"/>
    <n v="0"/>
    <n v="0"/>
    <n v="0"/>
    <n v="0"/>
    <n v="0"/>
    <n v="0"/>
    <n v="0"/>
    <n v="0"/>
    <n v="9576.2999999999993"/>
  </r>
  <r>
    <n v="236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plan de datos móvil para los 80 buses biarticulados (2020-2021)"/>
    <s v=" 73 BIENES Y SERVICIOS PARA INVERSIÓN"/>
    <s v="730105 TELECOMUNICACIONES"/>
    <n v="2572.77"/>
    <x v="1"/>
    <s v="NO"/>
    <s v="NO APLICA"/>
    <m/>
    <m/>
    <s v="X"/>
    <s v="X"/>
    <s v="X"/>
    <s v="X"/>
    <s v="X"/>
    <s v="X"/>
    <s v="X"/>
    <s v="X"/>
    <m/>
    <m/>
    <m/>
    <m/>
    <s v="X"/>
    <s v="X"/>
    <s v="X"/>
    <s v="X"/>
    <s v="X"/>
    <s v="X"/>
    <s v="X"/>
    <s v="X"/>
    <m/>
    <m/>
    <m/>
    <n v="8"/>
    <n v="0"/>
    <n v="321.59625"/>
    <n v="321.59625"/>
    <n v="321.59625"/>
    <n v="321.59625"/>
    <n v="321.59625"/>
    <n v="321.59625"/>
    <n v="321.59625"/>
    <n v="321.59625"/>
    <n v="0"/>
    <n v="0"/>
    <n v="0"/>
    <n v="2572.77"/>
  </r>
  <r>
    <n v="237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plan de datos móvil para los 80 buses biarticulados (2021- 2022)"/>
    <s v=" 73 BIENES Y SERVICIOS PARA INVERSIÓN"/>
    <s v="730105 TELECOMUNICACIONES"/>
    <n v="2572.77"/>
    <x v="1"/>
    <s v="SI"/>
    <s v="CUATRIMESTRE 3"/>
    <m/>
    <m/>
    <m/>
    <m/>
    <m/>
    <m/>
    <m/>
    <m/>
    <m/>
    <s v="X"/>
    <s v="X"/>
    <s v="X"/>
    <s v="X"/>
    <m/>
    <m/>
    <m/>
    <m/>
    <m/>
    <m/>
    <m/>
    <m/>
    <m/>
    <s v="X"/>
    <s v="X"/>
    <s v="X"/>
    <n v="3"/>
    <n v="0"/>
    <n v="0"/>
    <n v="0"/>
    <n v="0"/>
    <n v="0"/>
    <n v="0"/>
    <n v="0"/>
    <n v="0"/>
    <n v="0"/>
    <n v="857.59"/>
    <n v="857.59"/>
    <n v="857.59"/>
    <n v="2572.77"/>
  </r>
  <r>
    <n v="238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limpieza integral de la infraestructura de terminales, estaciones, talleres y oficinas administrativas de la EMPTPQ 2019-2020"/>
    <s v=" 73 BIENES Y SERVICIOS PARA INVERSIÓN"/>
    <s v="730209 SERVICIOS DE ASEO, LAVADO DE VESTIMENTA DE TRABAJO, FUMIGACIÓN, DESINFECCIÓN, LIMPIEZA DE INSTALACIONES, MANEJO DE DESECHOS CONTAMINADOS, RECUPERACIÓN Y CLASIFICACIÓN DE MATERIALES RECICLABLES."/>
    <n v="218118.45"/>
    <x v="0"/>
    <s v="NO"/>
    <s v="NO APLICA"/>
    <m/>
    <s v="X"/>
    <m/>
    <m/>
    <m/>
    <m/>
    <m/>
    <m/>
    <m/>
    <m/>
    <m/>
    <m/>
    <m/>
    <s v="X"/>
    <s v="X"/>
    <s v="X"/>
    <s v="X"/>
    <m/>
    <m/>
    <m/>
    <m/>
    <m/>
    <m/>
    <m/>
    <m/>
    <n v="4"/>
    <n v="54529.612500000003"/>
    <n v="54529.612500000003"/>
    <n v="54529.612500000003"/>
    <n v="54529.612500000003"/>
    <n v="0"/>
    <n v="0"/>
    <n v="0"/>
    <n v="0"/>
    <n v="0"/>
    <n v="0"/>
    <n v="0"/>
    <n v="0"/>
    <n v="218118.45"/>
  </r>
  <r>
    <n v="239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limpieza integral de la infreaestructura de las paradas (incluye baños) de la EPMTPQ 2019-2020"/>
    <s v=" 73 BIENES Y SERVICIOS PARA INVERSIÓN"/>
    <s v="730209 SERVICIOS DE ASEO, LAVADO DE VESTIMENTA DE TRABAJO, FUMIGACIÓN, DESINFECCIÓN, LIMPIEZA DE INSTALACIONES, MANEJO DE DESECHOS CONTAMINADOS, RECUPERACIÓN Y CLASIFICACIÓN DE MATERIALES RECICLABLES."/>
    <n v="230686.45"/>
    <x v="0"/>
    <s v="NO"/>
    <s v="NO APLICA"/>
    <m/>
    <s v="X"/>
    <m/>
    <m/>
    <m/>
    <m/>
    <m/>
    <m/>
    <m/>
    <m/>
    <m/>
    <m/>
    <m/>
    <s v="X"/>
    <s v="X"/>
    <s v="X"/>
    <s v="X"/>
    <m/>
    <m/>
    <m/>
    <m/>
    <m/>
    <m/>
    <m/>
    <m/>
    <n v="4"/>
    <n v="57671.612500000003"/>
    <n v="57671.612500000003"/>
    <n v="57671.612500000003"/>
    <n v="57671.612500000003"/>
    <n v="0"/>
    <n v="0"/>
    <n v="0"/>
    <n v="0"/>
    <n v="0"/>
    <n v="0"/>
    <n v="0"/>
    <n v="0"/>
    <n v="230686.45"/>
  </r>
  <r>
    <n v="240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limpieza integral de las unidades móviles de la EPMTPQ 2019-2020"/>
    <s v=" 73 BIENES Y SERVICIOS PARA INVERSIÓN"/>
    <s v="730209 SERVICIOS DE ASEO, LAVADO DE VESTIMENTA DE TRABAJO, FUMIGACIÓN, DESINFECCIÓN, LIMPIEZA DE INSTALACIONES, MANEJO DE DESECHOS CONTAMINADOS, RECUPERACIÓN Y CLASIFICACIÓN DE MATERIALES RECICLABLES."/>
    <n v="210668.51"/>
    <x v="0"/>
    <s v="NO"/>
    <s v="NO APLICA"/>
    <m/>
    <s v="X"/>
    <m/>
    <m/>
    <m/>
    <m/>
    <m/>
    <m/>
    <m/>
    <m/>
    <m/>
    <m/>
    <m/>
    <s v="X"/>
    <s v="X"/>
    <s v="X"/>
    <s v="X"/>
    <m/>
    <m/>
    <m/>
    <m/>
    <m/>
    <m/>
    <m/>
    <m/>
    <n v="4"/>
    <n v="52667.127500000002"/>
    <n v="52667.127500000002"/>
    <n v="52667.127500000002"/>
    <n v="52667.127500000002"/>
    <n v="0"/>
    <n v="0"/>
    <n v="0"/>
    <n v="0"/>
    <n v="0"/>
    <n v="0"/>
    <n v="0"/>
    <n v="0"/>
    <n v="210668.51"/>
  </r>
  <r>
    <n v="241"/>
    <x v="0"/>
    <s v="COORDINACIÓN DE RECAUDACIÓN SIR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Impresión de boletos 2020"/>
    <s v=" 73 BIENES Y SERVICIOS PARA INVERSIÓN"/>
    <s v="730204 EDICIÓN,IMPRESIÓN,REPRODUCCIÓN, PUBLICACIONES, SUSCRIPCIONES, FOTOCOPIADO, TRADUCCIÓN, EMPASTADO"/>
    <n v="404686.8"/>
    <x v="1"/>
    <s v="NO"/>
    <s v="NO APLICA"/>
    <m/>
    <s v="X"/>
    <m/>
    <m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404686.8"/>
    <n v="0"/>
    <n v="0"/>
    <n v="0"/>
    <n v="0"/>
    <n v="0"/>
    <n v="0"/>
    <n v="404686.8"/>
  </r>
  <r>
    <n v="242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Revisión Técnica Vehicular 2021"/>
    <s v=" 57 OTROS GASTOS CORRIENTES"/>
    <s v="570102 TASAS GENERALES, IMPUESTOS, CONTRIBUCIONES, PERMISOS, LICENCIAS Y PATENTES"/>
    <n v="40000"/>
    <x v="0"/>
    <s v="NO"/>
    <s v="NO APLICA"/>
    <m/>
    <s v="X"/>
    <m/>
    <m/>
    <m/>
    <m/>
    <m/>
    <m/>
    <m/>
    <m/>
    <m/>
    <m/>
    <m/>
    <s v="X"/>
    <s v="X"/>
    <s v="X"/>
    <s v="X"/>
    <m/>
    <m/>
    <m/>
    <m/>
    <m/>
    <m/>
    <m/>
    <m/>
    <n v="4"/>
    <n v="10000"/>
    <n v="10000"/>
    <n v="10000"/>
    <n v="10000"/>
    <n v="0"/>
    <n v="0"/>
    <n v="0"/>
    <n v="0"/>
    <n v="0"/>
    <n v="0"/>
    <n v="0"/>
    <n v="0"/>
    <n v="40000"/>
  </r>
  <r>
    <n v="243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Matriculación flota vehicular 2021"/>
    <s v=" 57 OTROS GASTOS CORRIENTES"/>
    <s v="570102 TASAS GENERALES, IMPUESTOS, CONTRIBUCIONES, PERMISOS, LICENCIAS Y PATENTES"/>
    <n v="35000"/>
    <x v="0"/>
    <s v="NO"/>
    <s v="NO APLICA"/>
    <m/>
    <s v="X"/>
    <m/>
    <m/>
    <m/>
    <m/>
    <m/>
    <m/>
    <m/>
    <m/>
    <m/>
    <m/>
    <m/>
    <s v="X"/>
    <s v="X"/>
    <s v="X"/>
    <s v="X"/>
    <m/>
    <m/>
    <m/>
    <m/>
    <m/>
    <m/>
    <m/>
    <m/>
    <n v="4"/>
    <n v="8750"/>
    <n v="8750"/>
    <n v="8750"/>
    <n v="8750"/>
    <n v="0"/>
    <n v="0"/>
    <n v="0"/>
    <n v="0"/>
    <n v="0"/>
    <n v="0"/>
    <n v="0"/>
    <n v="0"/>
    <n v="35000"/>
  </r>
  <r>
    <n v="244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s básicos - energía eléctrica"/>
    <s v=" 73 BIENES Y SERVICIOS PARA INVERSIÓN"/>
    <s v="730104 ENERGÍA ELÉCTRICA"/>
    <n v="231588.53945470238"/>
    <x v="0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19299.044954558532"/>
    <n v="19299.044954558532"/>
    <n v="19299.044954558532"/>
    <n v="19299.044954558532"/>
    <n v="19299.044954558532"/>
    <n v="19299.044954558532"/>
    <n v="19299.044954558532"/>
    <n v="19299.044954558532"/>
    <n v="19299.044954558532"/>
    <n v="19299.044954558532"/>
    <n v="19299.044954558532"/>
    <n v="19299.044954558532"/>
    <n v="231588.53945470243"/>
  </r>
  <r>
    <n v="245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3"/>
    <s v="PORCENTAJE DE MODERNIZACIÓN DEL SISTEMA DE TRANSPORTE PÚBLICO METROPOLITANO DE PASAJEROS"/>
    <s v="10% DE MODERNIZACIÓN DEL SISTEMA DE TRANSPORTE PÚBLICO METROPOLITANO"/>
    <x v="5"/>
    <x v="12"/>
    <s v="IMPLEMENTACIÓN DE SISTEMAS DE TRANSPORTE "/>
    <s v=" 73 BIENES Y SERVICIOS PARA INVERSIÓN"/>
    <s v="730703 ARRENDAMIENTO DE EQUIPOS INFORMÁTICOS "/>
    <n v="0"/>
    <x v="1"/>
    <s v="SI"/>
    <s v="CUATRIMESTRE 2"/>
    <m/>
    <m/>
    <m/>
    <m/>
    <m/>
    <m/>
    <m/>
    <s v="X"/>
    <m/>
    <m/>
    <m/>
    <m/>
    <m/>
    <m/>
    <m/>
    <m/>
    <m/>
    <m/>
    <m/>
    <m/>
    <m/>
    <m/>
    <m/>
    <m/>
    <s v="X"/>
    <n v="1"/>
    <n v="0"/>
    <n v="0"/>
    <n v="0"/>
    <n v="0"/>
    <n v="0"/>
    <n v="0"/>
    <n v="0"/>
    <n v="0"/>
    <n v="0"/>
    <n v="0"/>
    <n v="0"/>
    <n v="0"/>
    <n v="0"/>
  </r>
  <r>
    <n v="246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3"/>
    <s v="PORCENTAJE DE MODERNIZACIÓN DEL SISTEMA DE TRANSPORTE PÚBLICO METROPOLITANO DE PASAJEROS"/>
    <s v="10% DE MODERNIZACIÓN DEL SISTEMA DE TRANSPORTE PÚBLICO METROPOLITANO"/>
    <x v="5"/>
    <x v="13"/>
    <s v="OPTIMIZACIÓN DE PERSONAL"/>
    <s v=" 71 GASTOS EN PERSONAL INVERSIÓN"/>
    <s v="710709 POR RENUNCIA VOLUNTARIA"/>
    <n v="0"/>
    <x v="1"/>
    <s v="SI"/>
    <s v="CUATRIMESTRE 2"/>
    <m/>
    <m/>
    <m/>
    <m/>
    <m/>
    <m/>
    <m/>
    <s v="X"/>
    <m/>
    <m/>
    <m/>
    <m/>
    <m/>
    <m/>
    <m/>
    <m/>
    <m/>
    <m/>
    <m/>
    <m/>
    <m/>
    <m/>
    <m/>
    <m/>
    <s v="X"/>
    <n v="1"/>
    <n v="0"/>
    <n v="0"/>
    <n v="0"/>
    <n v="0"/>
    <n v="0"/>
    <n v="0"/>
    <n v="0"/>
    <n v="0"/>
    <n v="0"/>
    <n v="0"/>
    <n v="0"/>
    <n v="0"/>
    <n v="0"/>
  </r>
  <r>
    <n v="247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3"/>
    <s v="PORCENTAJE DE MODERNIZACIÓN DEL SISTEMA DE TRANSPORTE PÚBLICO METROPOLITANO DE PASAJEROS"/>
    <s v="10% DE MODERNIZACIÓN DEL SISTEMA DE TRANSPORTE PÚBLICO METROPOLITANO"/>
    <x v="6"/>
    <x v="14"/>
    <s v="PUESTA EN MARCHA DE UNIDADES - TROLEBÚS"/>
    <s v=" 84 BIENES DE LARGA DURACIÓN"/>
    <s v="840105 VEHÍCULOS "/>
    <n v="0"/>
    <x v="1"/>
    <s v="SI"/>
    <s v="CUATRIMESTRE 2"/>
    <m/>
    <m/>
    <m/>
    <m/>
    <m/>
    <m/>
    <m/>
    <s v="X"/>
    <m/>
    <m/>
    <m/>
    <m/>
    <m/>
    <m/>
    <m/>
    <m/>
    <m/>
    <m/>
    <m/>
    <m/>
    <m/>
    <m/>
    <m/>
    <m/>
    <s v="X"/>
    <n v="1"/>
    <n v="0"/>
    <n v="0"/>
    <n v="0"/>
    <n v="0"/>
    <n v="0"/>
    <n v="0"/>
    <n v="0"/>
    <n v="0"/>
    <n v="0"/>
    <n v="0"/>
    <n v="0"/>
    <n v="0"/>
    <n v="0"/>
  </r>
  <r>
    <n v="248"/>
    <x v="5"/>
    <s v="COORDINACIÓN DE COMUNICACIÓN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15"/>
    <s v="Monitoreo de Prensa 2021"/>
    <s v=" 53 BIENES Y SERVICIOS DE CONSUMO"/>
    <s v="530241 SERVICIO DE MONITOREO DE LA INFORMACIÓN EN TELEVISIÓN, RADIO, PRENSA, MEDIOS ON-LINE Y OTROS"/>
    <n v="0"/>
    <x v="0"/>
    <s v="SI"/>
    <s v="CUATRIMESTRE 1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0"/>
    <n v="0"/>
    <n v="0"/>
    <n v="0"/>
    <n v="0"/>
    <n v="0"/>
    <n v="0"/>
    <n v="0"/>
    <n v="0"/>
    <n v="0"/>
    <n v="0"/>
    <n v="0"/>
    <n v="0"/>
  </r>
  <r>
    <n v="249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16"/>
    <s v="Servicios de Formación y capacitación al personal de la EPMTPQ "/>
    <s v=" 53 BIENES Y SERVICIOS DE CONSUMO"/>
    <s v="530612 CAPACITACIÓN A SERVIDORES PÚBLICOS"/>
    <n v="0"/>
    <x v="0"/>
    <s v="SI"/>
    <s v="CUATRIMESTRE 1"/>
    <m/>
    <m/>
    <m/>
    <m/>
    <s v="X"/>
    <s v="X"/>
    <s v="X"/>
    <s v="X"/>
    <s v="X"/>
    <s v="X"/>
    <s v="X"/>
    <s v="X"/>
    <m/>
    <m/>
    <m/>
    <m/>
    <s v="X"/>
    <s v="X"/>
    <s v="X"/>
    <s v="X"/>
    <s v="X"/>
    <s v="X"/>
    <s v="X"/>
    <s v="X"/>
    <m/>
    <n v="8"/>
    <n v="0"/>
    <n v="0"/>
    <n v="0"/>
    <n v="0"/>
    <n v="0"/>
    <n v="0"/>
    <n v="0"/>
    <n v="0"/>
    <n v="0"/>
    <n v="0"/>
    <n v="0"/>
    <n v="0"/>
    <n v="0"/>
  </r>
  <r>
    <n v="250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Sur Occidental"/>
    <s v=" 73 BIENES Y SERVICIOS PARA INVERSIÓN"/>
    <s v="730505 VEHÍCULOS (ARRENDAMIENTO)"/>
    <n v="611701.05000000005"/>
    <x v="1"/>
    <s v="NO"/>
    <s v="NO APLICA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55609.186363636371"/>
    <n v="55609.186363636371"/>
    <n v="55609.186363636371"/>
    <n v="55609.186363636371"/>
    <n v="55609.186363636371"/>
    <n v="55609.186363636371"/>
    <n v="55609.186363636371"/>
    <n v="55609.186363636371"/>
    <n v="55609.186363636371"/>
    <n v="55609.186363636371"/>
    <n v="55609.186363636371"/>
    <n v="611701.05000000028"/>
  </r>
  <r>
    <n v="251"/>
    <x v="4"/>
    <s v="COORDINACIÓN DE INFRAESTRUCTURA EN TRANSPORT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7"/>
    <x v="18"/>
    <s v="Adquisición de materiales y herramientas para mantenimineto continuo de la infraestructura de la EPMTPQ"/>
    <s v=" 73 BIENES Y SERVICIOS PARA INVERSIÓN"/>
    <s v="730811 INSUMOS, MATERIALES Y SUMINISTROS PARA CONSTRUCCIÓN , ELECTRICIDAD ,PLOMERÍA ,CARPINTERÍA ,SEÑALIZACIÓN VIAL ,NAVEGACIÓN , CONTRA INCENDIOS Y PLACAS"/>
    <n v="100800"/>
    <x v="1"/>
    <s v="SI"/>
    <s v="CUATRIMESTRE 2"/>
    <n v="611650011"/>
    <m/>
    <m/>
    <s v="X"/>
    <m/>
    <m/>
    <m/>
    <m/>
    <m/>
    <m/>
    <m/>
    <m/>
    <m/>
    <m/>
    <m/>
    <m/>
    <m/>
    <m/>
    <s v="X"/>
    <s v="X"/>
    <m/>
    <m/>
    <m/>
    <m/>
    <m/>
    <n v="2"/>
    <n v="0"/>
    <n v="0"/>
    <n v="0"/>
    <n v="0"/>
    <n v="0"/>
    <n v="50400"/>
    <n v="50400"/>
    <n v="0"/>
    <n v="0"/>
    <n v="0"/>
    <n v="0"/>
    <n v="0"/>
    <n v="100800"/>
  </r>
  <r>
    <n v="252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6 de julio - terminal río coca"/>
    <s v=" 73 BIENES Y SERVICIOS PARA INVERSIÓN"/>
    <s v="730505 VEHÍCULOS (ARRENDAMIENTO)"/>
    <n v="152364.24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3851.294545454544"/>
    <n v="13851.294545454544"/>
    <n v="13851.294545454544"/>
    <n v="13851.294545454544"/>
    <n v="13851.294545454544"/>
    <n v="13851.294545454544"/>
    <n v="13851.294545454544"/>
    <n v="13851.294545454544"/>
    <n v="13851.294545454544"/>
    <n v="13851.294545454544"/>
    <n v="13851.294545454544"/>
    <n v="152364.24"/>
  </r>
  <r>
    <n v="253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agua clara – terminal río coca"/>
    <s v=" 73 BIENES Y SERVICIOS PARA INVERSIÓN"/>
    <s v="730505 VEHÍCULOS (ARRENDAMIENTO)"/>
    <n v="230560.41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20960.037272727273"/>
    <n v="20960.037272727273"/>
    <n v="20960.037272727273"/>
    <n v="20960.037272727273"/>
    <n v="20960.037272727273"/>
    <n v="20960.037272727273"/>
    <n v="20960.037272727273"/>
    <n v="20960.037272727273"/>
    <n v="20960.037272727273"/>
    <n v="20960.037272727273"/>
    <n v="20960.037272727273"/>
    <n v="230560.40999999997"/>
  </r>
  <r>
    <n v="254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 Argelia – terminal el Recreo"/>
    <s v=" 73 BIENES Y SERVICIOS PARA INVERSIÓN"/>
    <s v="730505 VEHÍCULOS (ARRENDAMIENTO)"/>
    <n v="243587.4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22144.30909090909"/>
    <n v="22144.30909090909"/>
    <n v="22144.30909090909"/>
    <n v="22144.30909090909"/>
    <n v="22144.30909090909"/>
    <n v="22144.30909090909"/>
    <n v="22144.30909090909"/>
    <n v="22144.30909090909"/>
    <n v="22144.30909090909"/>
    <n v="22144.30909090909"/>
    <n v="22144.30909090909"/>
    <n v="243587.39999999994"/>
  </r>
  <r>
    <n v="255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Cabuyal - calderón"/>
    <s v=" 73 BIENES Y SERVICIOS PARA INVERSIÓN"/>
    <s v="730505 VEHÍCULOS (ARRENDAMIENTO)"/>
    <n v="112500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0227.272727272728"/>
    <n v="10227.272727272728"/>
    <n v="10227.272727272728"/>
    <n v="10227.272727272728"/>
    <n v="10227.272727272728"/>
    <n v="10227.272727272728"/>
    <n v="10227.272727272728"/>
    <n v="10227.272727272728"/>
    <n v="10227.272727272728"/>
    <n v="10227.272727272728"/>
    <n v="10227.272727272728"/>
    <n v="112500.00000000003"/>
  </r>
  <r>
    <n v="256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-Carapungo - Eloy Alfaro - terminal río coca"/>
    <s v=" 73 BIENES Y SERVICIOS PARA INVERSIÓN"/>
    <s v="730505 VEHÍCULOS (ARRENDAMIENTO)"/>
    <n v="227662.32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20696.574545454547"/>
    <n v="20696.574545454547"/>
    <n v="20696.574545454547"/>
    <n v="20696.574545454547"/>
    <n v="20696.574545454547"/>
    <n v="20696.574545454547"/>
    <n v="20696.574545454547"/>
    <n v="20696.574545454547"/>
    <n v="20696.574545454547"/>
    <n v="20696.574545454547"/>
    <n v="20696.574545454547"/>
    <n v="227662.32000000007"/>
  </r>
  <r>
    <n v="257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Carapungo - simón bolívar - terminal río coca"/>
    <s v=" 73 BIENES Y SERVICIOS PARA INVERSIÓN"/>
    <s v="730505 VEHÍCULOS (ARRENDAMIENTO)"/>
    <n v="288584.78999999998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26234.980909090908"/>
    <n v="26234.980909090908"/>
    <n v="26234.980909090908"/>
    <n v="26234.980909090908"/>
    <n v="26234.980909090908"/>
    <n v="26234.980909090908"/>
    <n v="26234.980909090908"/>
    <n v="26234.980909090908"/>
    <n v="26234.980909090908"/>
    <n v="26234.980909090908"/>
    <n v="26234.980909090908"/>
    <n v="288584.78999999992"/>
  </r>
  <r>
    <n v="258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Caupicho – estación capulí"/>
    <s v=" 73 BIENES Y SERVICIOS PARA INVERSIÓN"/>
    <s v="730505 VEHÍCULOS (ARRENDAMIENTO)"/>
    <n v="204235.83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8566.893636363635"/>
    <n v="18566.893636363635"/>
    <n v="18566.893636363635"/>
    <n v="18566.893636363635"/>
    <n v="18566.893636363635"/>
    <n v="18566.893636363635"/>
    <n v="18566.893636363635"/>
    <n v="18566.893636363635"/>
    <n v="18566.893636363635"/>
    <n v="18566.893636363635"/>
    <n v="18566.893636363635"/>
    <n v="204235.83000000002"/>
  </r>
  <r>
    <n v="259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s rutas Chillogallo – terminal el Recreo"/>
    <s v=" 73 BIENES Y SERVICIOS PARA INVERSIÓN"/>
    <s v="730505 VEHÍCULOS (ARRENDAMIENTO)"/>
    <n v="295175.01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26834.09181818182"/>
    <n v="26834.09181818182"/>
    <n v="26834.09181818182"/>
    <n v="26834.09181818182"/>
    <n v="26834.09181818182"/>
    <n v="26834.09181818182"/>
    <n v="26834.09181818182"/>
    <n v="26834.09181818182"/>
    <n v="26834.09181818182"/>
    <n v="26834.09181818182"/>
    <n v="26834.09181818182"/>
    <n v="295175.01"/>
  </r>
  <r>
    <n v="260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cisne - Zabala"/>
    <s v=" 73 BIENES Y SERVICIOS PARA INVERSIÓN"/>
    <s v="730505 VEHÍCULOS (ARRENDAMIENTO)"/>
    <n v="1875000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70454.54545454544"/>
    <n v="170454.54545454544"/>
    <n v="170454.54545454544"/>
    <n v="170454.54545454544"/>
    <n v="170454.54545454544"/>
    <n v="170454.54545454544"/>
    <n v="170454.54545454544"/>
    <n v="170454.54545454544"/>
    <n v="170454.54545454544"/>
    <n v="170454.54545454544"/>
    <n v="170454.54545454544"/>
    <n v="1874999.9999999998"/>
  </r>
  <r>
    <n v="261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comité del pueblo - la bota – terminal río coca"/>
    <s v=" 73 BIENES Y SERVICIOS PARA INVERSIÓN"/>
    <s v="730505 VEHÍCULOS (ARRENDAMIENTO)"/>
    <n v="221445.03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20131.366363636364"/>
    <n v="20131.366363636364"/>
    <n v="20131.366363636364"/>
    <n v="20131.366363636364"/>
    <n v="20131.366363636364"/>
    <n v="20131.366363636364"/>
    <n v="20131.366363636364"/>
    <n v="20131.366363636364"/>
    <n v="20131.366363636364"/>
    <n v="20131.366363636364"/>
    <n v="20131.366363636364"/>
    <n v="221445.03"/>
  </r>
  <r>
    <n v="262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comité del pueblo - terminal labrador"/>
    <s v=" 73 BIENES Y SERVICIOS PARA INVERSIÓN"/>
    <s v="730505 VEHÍCULOS (ARRENDAMIENTO)"/>
    <n v="183167.55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6651.595454545455"/>
    <n v="16651.595454545455"/>
    <n v="16651.595454545455"/>
    <n v="16651.595454545455"/>
    <n v="16651.595454545455"/>
    <n v="16651.595454545455"/>
    <n v="16651.595454545455"/>
    <n v="16651.595454545455"/>
    <n v="16651.595454545455"/>
    <n v="16651.595454545455"/>
    <n v="16651.595454545455"/>
    <n v="183167.55000000002"/>
  </r>
  <r>
    <n v="263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Cotocollao - terminal labrador"/>
    <s v=" 73 BIENES Y SERVICIOS PARA INVERSIÓN"/>
    <s v="730505 VEHÍCULOS (ARRENDAMIENTO)"/>
    <n v="164579.25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4961.75"/>
    <n v="14961.75"/>
    <n v="14961.75"/>
    <n v="14961.75"/>
    <n v="14961.75"/>
    <n v="14961.75"/>
    <n v="14961.75"/>
    <n v="14961.75"/>
    <n v="14961.75"/>
    <n v="14961.75"/>
    <n v="14961.75"/>
    <n v="164579.25"/>
  </r>
  <r>
    <n v="264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cumbayá - terminal río coca"/>
    <s v=" 73 BIENES Y SERVICIOS PARA INVERSIÓN"/>
    <s v="730505 VEHÍCULOS (ARRENDAMIENTO)"/>
    <n v="155185.23000000001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4107.748181818182"/>
    <n v="14107.748181818182"/>
    <n v="14107.748181818182"/>
    <n v="14107.748181818182"/>
    <n v="14107.748181818182"/>
    <n v="14107.748181818182"/>
    <n v="14107.748181818182"/>
    <n v="14107.748181818182"/>
    <n v="14107.748181818182"/>
    <n v="14107.748181818182"/>
    <n v="14107.748181818182"/>
    <n v="155185.22999999998"/>
  </r>
  <r>
    <n v="265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 de servicio de alimentadores para la ruta  ferroviaria – terminal el Recreo"/>
    <s v=" 73 BIENES Y SERVICIOS PARA INVERSIÓN"/>
    <s v="730505 VEHÍCULOS (ARRENDAMIENTO)"/>
    <n v="108674.76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9879.5236363636359"/>
    <n v="9879.5236363636359"/>
    <n v="9879.5236363636359"/>
    <n v="9879.5236363636359"/>
    <n v="9879.5236363636359"/>
    <n v="9879.5236363636359"/>
    <n v="9879.5236363636359"/>
    <n v="9879.5236363636359"/>
    <n v="9879.5236363636359"/>
    <n v="9879.5236363636359"/>
    <n v="9879.5236363636359"/>
    <n v="108674.76"/>
  </r>
  <r>
    <n v="266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la forestal - Chimbacalle - estación multimodal la Magdalena"/>
    <s v=" 73 BIENES Y SERVICIOS PARA INVERSIÓN"/>
    <s v="730505 VEHÍCULOS (ARRENDAMIENTO)"/>
    <n v="127481.76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1589.250909090908"/>
    <n v="11589.250909090908"/>
    <n v="11589.250909090908"/>
    <n v="11589.250909090908"/>
    <n v="11589.250909090908"/>
    <n v="11589.250909090908"/>
    <n v="11589.250909090908"/>
    <n v="11589.250909090908"/>
    <n v="11589.250909090908"/>
    <n v="11589.250909090908"/>
    <n v="11589.250909090908"/>
    <n v="127481.76000000001"/>
  </r>
  <r>
    <n v="267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terminal sur Ecovía - terminal Quitumbe"/>
    <s v=" 73 BIENES Y SERVICIOS PARA INVERSIÓN"/>
    <s v="730505 VEHÍCULOS (ARRENDAMIENTO)"/>
    <n v="143498.4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3045.30909090909"/>
    <n v="13045.30909090909"/>
    <n v="13045.30909090909"/>
    <n v="13045.30909090909"/>
    <n v="13045.30909090909"/>
    <n v="13045.30909090909"/>
    <n v="13045.30909090909"/>
    <n v="13045.30909090909"/>
    <n v="13045.30909090909"/>
    <n v="13045.30909090909"/>
    <n v="13045.30909090909"/>
    <n v="143498.39999999997"/>
  </r>
  <r>
    <n v="268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héroes de paquisha -  terminal sur Ecovía"/>
    <s v=" 73 BIENES Y SERVICIOS PARA INVERSIÓN"/>
    <s v="730505 VEHÍCULOS (ARRENDAMIENTO)"/>
    <n v="141863.94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2896.721818181819"/>
    <n v="12896.721818181819"/>
    <n v="12896.721818181819"/>
    <n v="12896.721818181819"/>
    <n v="12896.721818181819"/>
    <n v="12896.721818181819"/>
    <n v="12896.721818181819"/>
    <n v="12896.721818181819"/>
    <n v="12896.721818181819"/>
    <n v="12896.721818181819"/>
    <n v="12896.721818181819"/>
    <n v="141863.94"/>
  </r>
  <r>
    <n v="269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Huarcay - girón - morán Valverde"/>
    <s v=" 73 BIENES Y SERVICIOS PARA INVERSIÓN"/>
    <s v="730505 VEHÍCULOS (ARRENDAMIENTO)"/>
    <n v="134641.38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2240.125454545456"/>
    <n v="12240.125454545456"/>
    <n v="12240.125454545456"/>
    <n v="12240.125454545456"/>
    <n v="12240.125454545456"/>
    <n v="12240.125454545456"/>
    <n v="12240.125454545456"/>
    <n v="12240.125454545456"/>
    <n v="12240.125454545456"/>
    <n v="12240.125454545456"/>
    <n v="12240.125454545456"/>
    <n v="134641.38"/>
  </r>
  <r>
    <n v="270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Kennedy - edén - terminal labrador"/>
    <s v=" 73 BIENES Y SERVICIOS PARA INVERSIÓN"/>
    <s v="730505 VEHÍCULOS (ARRENDAMIENTO)"/>
    <n v="120859.38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0987.216363636364"/>
    <n v="10987.216363636364"/>
    <n v="10987.216363636364"/>
    <n v="10987.216363636364"/>
    <n v="10987.216363636364"/>
    <n v="10987.216363636364"/>
    <n v="10987.216363636364"/>
    <n v="10987.216363636364"/>
    <n v="10987.216363636364"/>
    <n v="10987.216363636364"/>
    <n v="10987.216363636364"/>
    <n v="120859.38000000003"/>
  </r>
  <r>
    <n v="271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la cocha – estación capulí"/>
    <s v=" 73 BIENES Y SERVICIOS PARA INVERSIÓN"/>
    <s v="730505 VEHÍCULOS (ARRENDAMIENTO)"/>
    <n v="267056.96000000002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24277.905454545456"/>
    <n v="24277.905454545456"/>
    <n v="24277.905454545456"/>
    <n v="24277.905454545456"/>
    <n v="24277.905454545456"/>
    <n v="24277.905454545456"/>
    <n v="24277.905454545456"/>
    <n v="24277.905454545456"/>
    <n v="24277.905454545456"/>
    <n v="24277.905454545456"/>
    <n v="24277.905454545456"/>
    <n v="267056.96000000002"/>
  </r>
  <r>
    <n v="272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la joya - terminal sur Ecovía"/>
    <s v=" 73 BIENES Y SERVICIOS PARA INVERSIÓN"/>
    <s v="730505 VEHÍCULOS (ARRENDAMIENTO)"/>
    <n v="180785.54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6435.049090909091"/>
    <n v="16435.049090909091"/>
    <n v="16435.049090909091"/>
    <n v="16435.049090909091"/>
    <n v="16435.049090909091"/>
    <n v="16435.049090909091"/>
    <n v="16435.049090909091"/>
    <n v="16435.049090909091"/>
    <n v="16435.049090909091"/>
    <n v="16435.049090909091"/>
    <n v="16435.049090909091"/>
    <n v="180785.54000000004"/>
  </r>
  <r>
    <n v="273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la luz - terminal río coca"/>
    <s v=" 73 BIENES Y SERVICIOS PARA INVERSIÓN"/>
    <s v="730505 VEHÍCULOS (ARRENDAMIENTO)"/>
    <n v="109581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9961.9090909090901"/>
    <n v="9961.9090909090901"/>
    <n v="9961.9090909090901"/>
    <n v="9961.9090909090901"/>
    <n v="9961.9090909090901"/>
    <n v="9961.9090909090901"/>
    <n v="9961.9090909090901"/>
    <n v="9961.9090909090901"/>
    <n v="9961.9090909090901"/>
    <n v="9961.9090909090901"/>
    <n v="9961.9090909090901"/>
    <n v="109580.99999999999"/>
  </r>
  <r>
    <n v="274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el porvenir - la victoria - terminal sur Ecovía"/>
    <s v=" 73 BIENES Y SERVICIOS PARA INVERSIÓN"/>
    <s v="730505 VEHÍCULOS (ARRENDAMIENTO)"/>
    <n v="159522.79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4502.071818181819"/>
    <n v="14502.071818181819"/>
    <n v="14502.071818181819"/>
    <n v="14502.071818181819"/>
    <n v="14502.071818181819"/>
    <n v="14502.071818181819"/>
    <n v="14502.071818181819"/>
    <n v="14502.071818181819"/>
    <n v="14502.071818181819"/>
    <n v="14502.071818181819"/>
    <n v="14502.071818181819"/>
    <n v="159522.79"/>
  </r>
  <r>
    <n v="275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laureles - terminal labrador"/>
    <s v=" 73 BIENES Y SERVICIOS PARA INVERSIÓN"/>
    <s v="730505 VEHÍCULOS (ARRENDAMIENTO)"/>
    <n v="161165.70000000001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4651.427272727275"/>
    <n v="14651.427272727275"/>
    <n v="14651.427272727275"/>
    <n v="14651.427272727275"/>
    <n v="14651.427272727275"/>
    <n v="14651.427272727275"/>
    <n v="14651.427272727275"/>
    <n v="14651.427272727275"/>
    <n v="14651.427272727275"/>
    <n v="14651.427272727275"/>
    <n v="14651.427272727275"/>
    <n v="161165.70000000001"/>
  </r>
  <r>
    <n v="276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llano chico - terminal río coca"/>
    <s v=" 73 BIENES Y SERVICIOS PARA INVERSIÓN"/>
    <s v="730505 VEHÍCULOS (ARRENDAMIENTO)"/>
    <n v="215896.02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9626.910909090908"/>
    <n v="19626.910909090908"/>
    <n v="19626.910909090908"/>
    <n v="19626.910909090908"/>
    <n v="19626.910909090908"/>
    <n v="19626.910909090908"/>
    <n v="19626.910909090908"/>
    <n v="19626.910909090908"/>
    <n v="19626.910909090908"/>
    <n v="19626.910909090908"/>
    <n v="19626.910909090908"/>
    <n v="215896.02000000002"/>
  </r>
  <r>
    <n v="277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llano grande"/>
    <s v=" 73 BIENES Y SERVICIOS PARA INVERSIÓN"/>
    <s v="730505 VEHÍCULOS (ARRENDAMIENTO)"/>
    <n v="187500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7045.454545454544"/>
    <n v="17045.454545454544"/>
    <n v="17045.454545454544"/>
    <n v="17045.454545454544"/>
    <n v="17045.454545454544"/>
    <n v="17045.454545454544"/>
    <n v="17045.454545454544"/>
    <n v="17045.454545454544"/>
    <n v="17045.454545454544"/>
    <n v="17045.454545454544"/>
    <n v="17045.454545454544"/>
    <n v="187499.99999999994"/>
  </r>
  <r>
    <n v="278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ciudadela Lozada - terminal sur Ecovía"/>
    <s v=" 73 BIENES Y SERVICIOS PARA INVERSIÓN"/>
    <s v="730505 VEHÍCULOS (ARRENDAMIENTO)"/>
    <n v="190481.07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7316.460909090911"/>
    <n v="17316.460909090911"/>
    <n v="17316.460909090911"/>
    <n v="17316.460909090911"/>
    <n v="17316.460909090911"/>
    <n v="17316.460909090911"/>
    <n v="17316.460909090911"/>
    <n v="17316.460909090911"/>
    <n v="17316.460909090911"/>
    <n v="17316.460909090911"/>
    <n v="17316.460909090911"/>
    <n v="190481.07"/>
  </r>
  <r>
    <n v="279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lucha de los pobres - terminal el Recreo"/>
    <s v=" 73 BIENES Y SERVICIOS PARA INVERSIÓN"/>
    <s v="730505 VEHÍCULOS (ARRENDAMIENTO)"/>
    <n v="266634.3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24239.481818181815"/>
    <n v="24239.481818181815"/>
    <n v="24239.481818181815"/>
    <n v="24239.481818181815"/>
    <n v="24239.481818181815"/>
    <n v="24239.481818181815"/>
    <n v="24239.481818181815"/>
    <n v="24239.481818181815"/>
    <n v="24239.481818181815"/>
    <n v="24239.481818181815"/>
    <n v="24239.481818181815"/>
    <n v="266634.3"/>
  </r>
  <r>
    <n v="280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Martha Bucaram - Morán Valverde"/>
    <s v=" 73 BIENES Y SERVICIOS PARA INVERSIÓN"/>
    <s v="730505 VEHÍCULOS (ARRENDAMIENTO)"/>
    <n v="183517.35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6683.395454545454"/>
    <n v="16683.395454545454"/>
    <n v="16683.395454545454"/>
    <n v="16683.395454545454"/>
    <n v="16683.395454545454"/>
    <n v="16683.395454545454"/>
    <n v="16683.395454545454"/>
    <n v="16683.395454545454"/>
    <n v="16683.395454545454"/>
    <n v="16683.395454545454"/>
    <n v="16683.395454545454"/>
    <n v="183517.34999999995"/>
  </r>
  <r>
    <n v="281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monteserrín - terminal río coca"/>
    <s v=" 73 BIENES Y SERVICIOS PARA INVERSIÓN"/>
    <s v="730505 VEHÍCULOS (ARRENDAMIENTO)"/>
    <n v="57943.32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5267.5745454545458"/>
    <n v="5267.5745454545458"/>
    <n v="5267.5745454545458"/>
    <n v="5267.5745454545458"/>
    <n v="5267.5745454545458"/>
    <n v="5267.5745454545458"/>
    <n v="5267.5745454545458"/>
    <n v="5267.5745454545458"/>
    <n v="5267.5745454545458"/>
    <n v="5267.5745454545458"/>
    <n v="5267.5745454545458"/>
    <n v="57943.320000000007"/>
  </r>
  <r>
    <n v="282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nayón - terminal río coca"/>
    <s v=" 73 BIENES Y SERVICIOS PARA INVERSIÓN"/>
    <s v="730505 VEHÍCULOS (ARRENDAMIENTO)"/>
    <n v="133464.32999999999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2133.120909090909"/>
    <n v="12133.120909090909"/>
    <n v="12133.120909090909"/>
    <n v="12133.120909090909"/>
    <n v="12133.120909090909"/>
    <n v="12133.120909090909"/>
    <n v="12133.120909090909"/>
    <n v="12133.120909090909"/>
    <n v="12133.120909090909"/>
    <n v="12133.120909090909"/>
    <n v="12133.120909090909"/>
    <n v="133464.32999999999"/>
  </r>
  <r>
    <n v="283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oriente quiteño - terminal el Recreo"/>
    <s v=" 73 BIENES Y SERVICIOS PARA INVERSIÓN"/>
    <s v="730505 VEHÍCULOS (ARRENDAMIENTO)"/>
    <n v="205615.08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8692.28"/>
    <n v="18692.28"/>
    <n v="18692.28"/>
    <n v="18692.28"/>
    <n v="18692.28"/>
    <n v="18692.28"/>
    <n v="18692.28"/>
    <n v="18692.28"/>
    <n v="18692.28"/>
    <n v="18692.28"/>
    <n v="18692.28"/>
    <n v="205615.08"/>
  </r>
  <r>
    <n v="284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alimentadores para la ruta Oyacoto - calderón"/>
    <s v=" 73 BIENES Y SERVICIOS PARA INVERSIÓN"/>
    <s v="730505 VEHÍCULOS (ARRENDAMIENTO)"/>
    <n v="112500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0227.272727272728"/>
    <n v="10227.272727272728"/>
    <n v="10227.272727272728"/>
    <n v="10227.272727272728"/>
    <n v="10227.272727272728"/>
    <n v="10227.272727272728"/>
    <n v="10227.272727272728"/>
    <n v="10227.272727272728"/>
    <n v="10227.272727272728"/>
    <n v="10227.272727272728"/>
    <n v="10227.272727272728"/>
    <n v="112500.00000000003"/>
  </r>
  <r>
    <n v="285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paquisha - terminal Quitumbe"/>
    <s v=" 73 BIENES Y SERVICIOS PARA INVERSIÓN"/>
    <s v="730505 VEHÍCULOS (ARRENDAMIENTO)"/>
    <n v="194600.32000000001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7690.938181818183"/>
    <n v="17690.938181818183"/>
    <n v="17690.938181818183"/>
    <n v="17690.938181818183"/>
    <n v="17690.938181818183"/>
    <n v="17690.938181818183"/>
    <n v="17690.938181818183"/>
    <n v="17690.938181818183"/>
    <n v="17690.938181818183"/>
    <n v="17690.938181818183"/>
    <n v="17690.938181818183"/>
    <n v="194600.31999999998"/>
  </r>
  <r>
    <n v="286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Rumiñahui - terminal labrador"/>
    <s v=" 73 BIENES Y SERVICIOS PARA INVERSIÓN"/>
    <s v="730505 VEHÍCULOS (ARRENDAMIENTO)"/>
    <n v="130021.56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1820.141818181817"/>
    <n v="11820.141818181817"/>
    <n v="11820.141818181817"/>
    <n v="11820.141818181817"/>
    <n v="11820.141818181817"/>
    <n v="11820.141818181817"/>
    <n v="11820.141818181817"/>
    <n v="11820.141818181817"/>
    <n v="11820.141818181817"/>
    <n v="11820.141818181817"/>
    <n v="11820.141818181817"/>
    <n v="130021.55999999998"/>
  </r>
  <r>
    <n v="287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san José de Cutuglahua – terminal sur Ecovía"/>
    <s v=" 73 BIENES Y SERVICIOS PARA INVERSIÓN"/>
    <s v="730505 VEHÍCULOS (ARRENDAMIENTO)"/>
    <n v="193439.72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7585.429090909092"/>
    <n v="17585.429090909092"/>
    <n v="17585.429090909092"/>
    <n v="17585.429090909092"/>
    <n v="17585.429090909092"/>
    <n v="17585.429090909092"/>
    <n v="17585.429090909092"/>
    <n v="17585.429090909092"/>
    <n v="17585.429090909092"/>
    <n v="17585.429090909092"/>
    <n v="17585.429090909092"/>
    <n v="193439.71999999997"/>
  </r>
  <r>
    <n v="288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san José de morán - Carapungo"/>
    <s v=" 73 BIENES Y SERVICIOS PARA INVERSIÓN"/>
    <s v="730505 VEHÍCULOS (ARRENDAMIENTO)"/>
    <n v="168750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5340.90909090909"/>
    <n v="15340.90909090909"/>
    <n v="15340.90909090909"/>
    <n v="15340.90909090909"/>
    <n v="15340.90909090909"/>
    <n v="15340.90909090909"/>
    <n v="15340.90909090909"/>
    <n v="15340.90909090909"/>
    <n v="15340.90909090909"/>
    <n v="15340.90909090909"/>
    <n v="15340.90909090909"/>
    <n v="168750"/>
  </r>
  <r>
    <n v="289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san juan - bellavista"/>
    <s v=" 73 BIENES Y SERVICIOS PARA INVERSIÓN"/>
    <s v="730505 VEHÍCULOS (ARRENDAMIENTO)"/>
    <n v="225000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20454.545454545456"/>
    <n v="20454.545454545456"/>
    <n v="20454.545454545456"/>
    <n v="20454.545454545456"/>
    <n v="20454.545454545456"/>
    <n v="20454.545454545456"/>
    <n v="20454.545454545456"/>
    <n v="20454.545454545456"/>
    <n v="20454.545454545456"/>
    <n v="20454.545454545456"/>
    <n v="20454.545454545456"/>
    <n v="225000.00000000006"/>
  </r>
  <r>
    <n v="290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san juan de Turubamba – terminal sur Ecovía"/>
    <s v=" 73 BIENES Y SERVICIOS PARA INVERSIÓN"/>
    <s v="730505 VEHÍCULOS (ARRENDAMIENTO)"/>
    <n v="199237.09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8112.462727272727"/>
    <n v="18112.462727272727"/>
    <n v="18112.462727272727"/>
    <n v="18112.462727272727"/>
    <n v="18112.462727272727"/>
    <n v="18112.462727272727"/>
    <n v="18112.462727272727"/>
    <n v="18112.462727272727"/>
    <n v="18112.462727272727"/>
    <n v="18112.462727272727"/>
    <n v="18112.462727272727"/>
    <n v="199237.09000000003"/>
  </r>
  <r>
    <n v="291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san Martín - puente de Guajaló"/>
    <s v=" 73 BIENES Y SERVICIOS PARA INVERSIÓN"/>
    <s v="730505 VEHÍCULOS (ARRENDAMIENTO)"/>
    <n v="146858.18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3350.743636363635"/>
    <n v="13350.743636363635"/>
    <n v="13350.743636363635"/>
    <n v="13350.743636363635"/>
    <n v="13350.743636363635"/>
    <n v="13350.743636363635"/>
    <n v="13350.743636363635"/>
    <n v="13350.743636363635"/>
    <n v="13350.743636363635"/>
    <n v="13350.743636363635"/>
    <n v="13350.743636363635"/>
    <n v="146858.17999999996"/>
  </r>
  <r>
    <n v="292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santo Tomás 1 – terminal sur Ecovía"/>
    <s v=" 73 BIENES Y SERVICIOS PARA INVERSIÓN"/>
    <s v="730505 VEHÍCULOS (ARRENDAMIENTO)"/>
    <n v="48820.31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4438.21"/>
    <n v="4438.21"/>
    <n v="4438.21"/>
    <n v="4438.21"/>
    <n v="4438.21"/>
    <n v="4438.21"/>
    <n v="4438.21"/>
    <n v="4438.21"/>
    <n v="4438.21"/>
    <n v="4438.21"/>
    <n v="4438.21"/>
    <n v="48820.31"/>
  </r>
  <r>
    <n v="293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 Santospamba – terminal Quitumbe"/>
    <s v=" 73 BIENES Y SERVICIOS PARA INVERSIÓN"/>
    <s v="730505 VEHÍCULOS (ARRENDAMIENTO)"/>
    <n v="203255.46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8477.769090909089"/>
    <n v="18477.769090909089"/>
    <n v="18477.769090909089"/>
    <n v="18477.769090909089"/>
    <n v="18477.769090909089"/>
    <n v="18477.769090909089"/>
    <n v="18477.769090909089"/>
    <n v="18477.769090909089"/>
    <n v="18477.769090909089"/>
    <n v="18477.769090909089"/>
    <n v="18477.769090909089"/>
    <n v="203255.46000000002"/>
  </r>
  <r>
    <n v="294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solanda - terminal el Recreo"/>
    <s v=" 73 BIENES Y SERVICIOS PARA INVERSIÓN"/>
    <s v="730505 VEHÍCULOS (ARRENDAMIENTO)"/>
    <n v="137418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2492.545454545454"/>
    <n v="12492.545454545454"/>
    <n v="12492.545454545454"/>
    <n v="12492.545454545454"/>
    <n v="12492.545454545454"/>
    <n v="12492.545454545454"/>
    <n v="12492.545454545454"/>
    <n v="12492.545454545454"/>
    <n v="12492.545454545454"/>
    <n v="12492.545454545454"/>
    <n v="12492.545454545454"/>
    <n v="137418"/>
  </r>
  <r>
    <n v="295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terminal  Carcelén - terminal norte"/>
    <s v=" 73 BIENES Y SERVICIOS PARA INVERSIÓN"/>
    <s v="730505 VEHÍCULOS (ARRENDAMIENTO)"/>
    <n v="101250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9204.545454545454"/>
    <n v="9204.545454545454"/>
    <n v="9204.545454545454"/>
    <n v="9204.545454545454"/>
    <n v="9204.545454545454"/>
    <n v="9204.545454545454"/>
    <n v="9204.545454545454"/>
    <n v="9204.545454545454"/>
    <n v="9204.545454545454"/>
    <n v="9204.545454545454"/>
    <n v="9204.545454545454"/>
    <n v="101250"/>
  </r>
  <r>
    <n v="296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tola - san roque"/>
    <s v=" 73 BIENES Y SERVICIOS PARA INVERSIÓN"/>
    <s v="730505 VEHÍCULOS (ARRENDAMIENTO)"/>
    <n v="226335.94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20575.994545454545"/>
    <n v="20575.994545454545"/>
    <n v="20575.994545454545"/>
    <n v="20575.994545454545"/>
    <n v="20575.994545454545"/>
    <n v="20575.994545454545"/>
    <n v="20575.994545454545"/>
    <n v="20575.994545454545"/>
    <n v="20575.994545454545"/>
    <n v="20575.994545454545"/>
    <n v="20575.994545454545"/>
    <n v="226335.93999999994"/>
  </r>
  <r>
    <n v="297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Venecia – terminal sur Ecovía"/>
    <s v=" 73 BIENES Y SERVICIOS PARA INVERSIÓN"/>
    <s v="730505 VEHÍCULOS (ARRENDAMIENTO)"/>
    <n v="50387.37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4580.67"/>
    <n v="4580.67"/>
    <n v="4580.67"/>
    <n v="4580.67"/>
    <n v="4580.67"/>
    <n v="4580.67"/>
    <n v="4580.67"/>
    <n v="4580.67"/>
    <n v="4580.67"/>
    <n v="4580.67"/>
    <n v="4580.67"/>
    <n v="50387.369999999988"/>
  </r>
  <r>
    <n v="298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zámbiza - terminal río coca"/>
    <s v=" 73 BIENES Y SERVICIOS PARA INVERSIÓN"/>
    <s v="730505 VEHÍCULOS (ARRENDAMIENTO)"/>
    <n v="64950.720000000001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5904.6109090909094"/>
    <n v="5904.6109090909094"/>
    <n v="5904.6109090909094"/>
    <n v="5904.6109090909094"/>
    <n v="5904.6109090909094"/>
    <n v="5904.6109090909094"/>
    <n v="5904.6109090909094"/>
    <n v="5904.6109090909094"/>
    <n v="5904.6109090909094"/>
    <n v="5904.6109090909094"/>
    <n v="5904.6109090909094"/>
    <n v="64950.720000000001"/>
  </r>
  <r>
    <n v="299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 manuelita Sáenz - terminal Quitumbe"/>
    <s v=" 73 BIENES Y SERVICIOS PARA INVERSIÓN"/>
    <s v="730505 VEHÍCULOS (ARRENDAMIENTO)"/>
    <n v="86186.7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7835.1545454545449"/>
    <n v="7835.1545454545449"/>
    <n v="7835.1545454545449"/>
    <n v="7835.1545454545449"/>
    <n v="7835.1545454545449"/>
    <n v="7835.1545454545449"/>
    <n v="7835.1545454545449"/>
    <n v="7835.1545454545449"/>
    <n v="7835.1545454545449"/>
    <n v="7835.1545454545449"/>
    <n v="7835.1545454545449"/>
    <n v="86186.699999999968"/>
  </r>
  <r>
    <n v="300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6"/>
    <s v="Pago rol de personal administrativo. - remuneraciones unificadas"/>
    <s v=" 51 GASTOS EN PERSONAL"/>
    <s v="510105 REMUNERACIONES UNIFICADAS"/>
    <n v="1114591.3799999999"/>
    <x v="0"/>
    <s v="NO"/>
    <s v="NO APLICA"/>
    <s v="NO APLICA"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92882.614999999991"/>
    <n v="92882.614999999991"/>
    <n v="92882.614999999991"/>
    <n v="92882.614999999991"/>
    <n v="92882.614999999991"/>
    <n v="92882.614999999991"/>
    <n v="92882.614999999991"/>
    <n v="92882.614999999991"/>
    <n v="92882.614999999991"/>
    <n v="92882.614999999991"/>
    <n v="92882.614999999991"/>
    <n v="92882.614999999991"/>
    <n v="1114591.3799999999"/>
  </r>
  <r>
    <n v="301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salarios unificados"/>
    <s v=" 71 GASTOS EN PERSONAL INVERSIÓN"/>
    <s v="710106 SALARIOS UNIFICADOS"/>
    <n v="13830346.630000001"/>
    <x v="0"/>
    <s v="NO"/>
    <s v="NO APLICA"/>
    <s v="NO APLICA"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1152528.8858333335"/>
    <n v="1152528.8858333335"/>
    <n v="1152528.8858333335"/>
    <n v="1152528.8858333335"/>
    <n v="1152528.8858333335"/>
    <n v="1152528.8858333335"/>
    <n v="1152528.8858333335"/>
    <n v="1152528.8858333335"/>
    <n v="1152528.8858333335"/>
    <n v="1152528.8858333335"/>
    <n v="1152528.8858333335"/>
    <n v="1152528.8858333335"/>
    <n v="13830346.63000000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301">
  <r>
    <n v="1"/>
    <x v="0"/>
    <s v="COORDINACIÓN FINANCIER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0"/>
    <s v="Comisiones bancarias"/>
    <s v=" 57 OTROS GASTOS CORRIENTES"/>
    <x v="0"/>
    <n v="2000"/>
    <x v="0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166.66666666666666"/>
    <n v="166.66666666666666"/>
    <n v="166.66666666666666"/>
    <n v="166.66666666666666"/>
    <n v="166.66666666666666"/>
    <n v="166.66666666666666"/>
    <n v="166.66666666666666"/>
    <n v="166.66666666666666"/>
    <n v="166.66666666666666"/>
    <n v="166.66666666666666"/>
    <n v="166.66666666666666"/>
    <n v="166.66666666666666"/>
    <n v="2000.0000000000002"/>
    <b v="1"/>
  </r>
  <r>
    <n v="2"/>
    <x v="0"/>
    <s v="COORDINACIÓN FINANCIER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0"/>
    <s v="Contribución del 5 por mil"/>
    <s v=" 58 TRANSFERENCIAS CORRIENTES AL SECTOR PÚBLICA"/>
    <x v="1"/>
    <n v="83473.13"/>
    <x v="0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6956.0941666666668"/>
    <n v="6956.0941666666668"/>
    <n v="6956.0941666666668"/>
    <n v="6956.0941666666668"/>
    <n v="6956.0941666666668"/>
    <n v="6956.0941666666668"/>
    <n v="6956.0941666666668"/>
    <n v="6956.0941666666668"/>
    <n v="6956.0941666666668"/>
    <n v="6956.0941666666668"/>
    <n v="6956.0941666666668"/>
    <n v="6956.0941666666668"/>
    <n v="83473.13"/>
    <b v="1"/>
  </r>
  <r>
    <n v="3"/>
    <x v="0"/>
    <s v="COORDINACIÓN FINANCIER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0"/>
    <s v="Caja chica"/>
    <s v=" 53 BIENES Y SERVICIOS DE CONSUMO"/>
    <x v="2"/>
    <n v="12.17"/>
    <x v="0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1.0141666666666667"/>
    <n v="1.0141666666666667"/>
    <n v="1.0141666666666667"/>
    <n v="1.0141666666666667"/>
    <n v="1.0141666666666667"/>
    <n v="1.0141666666666667"/>
    <n v="1.0141666666666667"/>
    <n v="1.0141666666666667"/>
    <n v="1.0141666666666667"/>
    <n v="1.0141666666666667"/>
    <n v="1.0141666666666667"/>
    <n v="1.0141666666666667"/>
    <n v="12.169999999999996"/>
    <b v="1"/>
  </r>
  <r>
    <n v="4"/>
    <x v="0"/>
    <s v="COORDINACIÓN FINANCIER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0"/>
    <s v="Caja chica"/>
    <s v=" 53 BIENES Y SERVICIOS DE CONSUMO"/>
    <x v="3"/>
    <n v="44.69"/>
    <x v="0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3.7241666666666666"/>
    <n v="3.7241666666666666"/>
    <n v="3.7241666666666666"/>
    <n v="3.7241666666666666"/>
    <n v="3.7241666666666666"/>
    <n v="3.7241666666666666"/>
    <n v="3.7241666666666666"/>
    <n v="3.7241666666666666"/>
    <n v="3.7241666666666666"/>
    <n v="3.7241666666666666"/>
    <n v="3.7241666666666666"/>
    <n v="3.7241666666666666"/>
    <n v="44.690000000000005"/>
    <b v="1"/>
  </r>
  <r>
    <n v="5"/>
    <x v="0"/>
    <s v="COORDINACIÓN FINANCIER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0"/>
    <s v="Caja chica"/>
    <s v=" 53 BIENES Y SERVICIOS DE CONSUMO"/>
    <x v="3"/>
    <n v="1841.06"/>
    <x v="0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153.42166666666665"/>
    <n v="153.42166666666665"/>
    <n v="153.42166666666665"/>
    <n v="153.42166666666665"/>
    <n v="153.42166666666665"/>
    <n v="153.42166666666665"/>
    <n v="153.42166666666665"/>
    <n v="153.42166666666665"/>
    <n v="153.42166666666665"/>
    <n v="153.42166666666665"/>
    <n v="153.42166666666665"/>
    <n v="153.42166666666665"/>
    <n v="1841.0599999999997"/>
    <b v="1"/>
  </r>
  <r>
    <n v="6"/>
    <x v="0"/>
    <s v="COORDINACIÓN FINANCIER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0"/>
    <s v="Caja chica"/>
    <s v=" 53 BIENES Y SERVICIOS DE CONSUMO"/>
    <x v="4"/>
    <n v="540.96"/>
    <x v="0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45.080000000000005"/>
    <n v="45.080000000000005"/>
    <n v="45.080000000000005"/>
    <n v="45.080000000000005"/>
    <n v="45.080000000000005"/>
    <n v="45.080000000000005"/>
    <n v="45.080000000000005"/>
    <n v="45.080000000000005"/>
    <n v="45.080000000000005"/>
    <n v="45.080000000000005"/>
    <n v="45.080000000000005"/>
    <n v="45.080000000000005"/>
    <n v="540.95999999999992"/>
    <b v="1"/>
  </r>
  <r>
    <n v="7"/>
    <x v="0"/>
    <s v="COORDINACIÓN FINANCIER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0"/>
    <s v="Caja chica"/>
    <s v=" 53 BIENES Y SERVICIOS DE CONSUMO"/>
    <x v="5"/>
    <n v="2600"/>
    <x v="0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216.66666666666666"/>
    <n v="216.66666666666666"/>
    <n v="216.66666666666666"/>
    <n v="216.66666666666666"/>
    <n v="216.66666666666666"/>
    <n v="216.66666666666666"/>
    <n v="216.66666666666666"/>
    <n v="216.66666666666666"/>
    <n v="216.66666666666666"/>
    <n v="216.66666666666666"/>
    <n v="216.66666666666666"/>
    <n v="216.66666666666666"/>
    <n v="2600"/>
    <b v="1"/>
  </r>
  <r>
    <n v="8"/>
    <x v="0"/>
    <s v="COORDINACIÓN FINANCIER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0"/>
    <s v="Caja chica"/>
    <s v=" 53 BIENES Y SERVICIOS DE CONSUMO"/>
    <x v="6"/>
    <n v="2840.01"/>
    <x v="0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236.66750000000002"/>
    <n v="236.66750000000002"/>
    <n v="236.66750000000002"/>
    <n v="236.66750000000002"/>
    <n v="236.66750000000002"/>
    <n v="236.66750000000002"/>
    <n v="236.66750000000002"/>
    <n v="236.66750000000002"/>
    <n v="236.66750000000002"/>
    <n v="236.66750000000002"/>
    <n v="236.66750000000002"/>
    <n v="236.66750000000002"/>
    <n v="2840.01"/>
    <b v="1"/>
  </r>
  <r>
    <n v="9"/>
    <x v="0"/>
    <s v="COORDINACIÓN FINANCIER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0"/>
    <s v="Servicio de auditoria a los estados financieros de la EPMTPQ correspondiente al año 2018 - 2019"/>
    <s v=" 53 BIENES Y SERVICIOS DE CONSUMO"/>
    <x v="7"/>
    <n v="20160"/>
    <x v="0"/>
    <s v="NO"/>
    <s v="NO APLICA"/>
    <m/>
    <m/>
    <s v="X"/>
    <m/>
    <m/>
    <m/>
    <m/>
    <m/>
    <m/>
    <m/>
    <m/>
    <m/>
    <m/>
    <m/>
    <s v="X"/>
    <m/>
    <m/>
    <m/>
    <m/>
    <m/>
    <m/>
    <m/>
    <m/>
    <m/>
    <m/>
    <n v="1"/>
    <n v="0"/>
    <n v="20160"/>
    <n v="0"/>
    <n v="0"/>
    <n v="0"/>
    <n v="0"/>
    <n v="0"/>
    <n v="0"/>
    <n v="0"/>
    <n v="0"/>
    <n v="0"/>
    <n v="0"/>
    <n v="20160"/>
    <b v="1"/>
  </r>
  <r>
    <n v="10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Contratación del servicio de Mantenimiento Wifi 317 AP y Video Streaming 80 Buses biarticulados"/>
    <s v=" 53 BIENES Y SERVICIOS DE CONSUMO"/>
    <x v="8"/>
    <n v="156800"/>
    <x v="0"/>
    <s v="SI"/>
    <s v="CUATRIMESTRE 2"/>
    <m/>
    <m/>
    <m/>
    <m/>
    <m/>
    <s v="X"/>
    <m/>
    <m/>
    <m/>
    <m/>
    <s v="X"/>
    <m/>
    <m/>
    <m/>
    <m/>
    <m/>
    <m/>
    <m/>
    <s v="X"/>
    <m/>
    <m/>
    <m/>
    <m/>
    <s v="X"/>
    <m/>
    <n v="2"/>
    <n v="0"/>
    <n v="0"/>
    <n v="0"/>
    <n v="0"/>
    <n v="0"/>
    <n v="78400"/>
    <n v="0"/>
    <n v="0"/>
    <n v="0"/>
    <n v="0"/>
    <n v="78400"/>
    <n v="0"/>
    <n v="156800"/>
    <b v="1"/>
  </r>
  <r>
    <n v="11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SOPORTE DE FABRICA PARA LA PLATAFORMA HP 3PAR PLATAFORMA HIPERCONVERGENTE NUTANIX, Y SOPORTE ESPECIALIZADO DE SOFTWARE Y NETWORKING"/>
    <s v=" 53 BIENES Y SERVICIOS DE CONSUMO"/>
    <x v="8"/>
    <n v="61600"/>
    <x v="0"/>
    <s v="SI"/>
    <s v="CUATRIMESTRE 1"/>
    <m/>
    <m/>
    <m/>
    <s v="X"/>
    <m/>
    <m/>
    <m/>
    <m/>
    <m/>
    <m/>
    <m/>
    <m/>
    <m/>
    <m/>
    <m/>
    <m/>
    <s v="X"/>
    <m/>
    <m/>
    <m/>
    <m/>
    <m/>
    <m/>
    <m/>
    <m/>
    <n v="1"/>
    <n v="0"/>
    <n v="0"/>
    <n v="0"/>
    <n v="61600"/>
    <n v="0"/>
    <n v="0"/>
    <n v="0"/>
    <n v="0"/>
    <n v="0"/>
    <n v="0"/>
    <n v="0"/>
    <n v="0"/>
    <n v="61600"/>
    <b v="1"/>
  </r>
  <r>
    <n v="12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Contratación del servicio de mantenimiento y repuestos para equipos UPS"/>
    <s v=" 53 BIENES Y SERVICIOS DE CONSUMO"/>
    <x v="6"/>
    <n v="17920"/>
    <x v="0"/>
    <s v="SI"/>
    <s v="CUATRIMESTRE 2"/>
    <m/>
    <m/>
    <m/>
    <m/>
    <m/>
    <s v="X"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17920"/>
    <n v="0"/>
    <n v="0"/>
    <n v="0"/>
    <n v="0"/>
    <n v="0"/>
    <n v="0"/>
    <n v="17920"/>
    <b v="1"/>
  </r>
  <r>
    <n v="13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Contratación del servicio de mantenimiento y repuestos para equipos UPS"/>
    <s v=" 53 BIENES Y SERVICIOS DE CONSUMO"/>
    <x v="9"/>
    <n v="13440"/>
    <x v="0"/>
    <s v="SI"/>
    <s v="CUATRIMESTRE 2"/>
    <m/>
    <m/>
    <m/>
    <m/>
    <m/>
    <s v="X"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13440"/>
    <n v="0"/>
    <n v="0"/>
    <n v="0"/>
    <n v="0"/>
    <n v="0"/>
    <n v="0"/>
    <n v="13440"/>
    <b v="1"/>
  </r>
  <r>
    <n v="14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Adquisición de repuestos y accesorios para gestión TI"/>
    <s v=" 53 BIENES Y SERVICIOS DE CONSUMO"/>
    <x v="6"/>
    <n v="11200"/>
    <x v="0"/>
    <s v="SI"/>
    <s v="CUATRIMESTRE 2"/>
    <m/>
    <m/>
    <m/>
    <m/>
    <m/>
    <s v="X"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11200"/>
    <n v="0"/>
    <n v="0"/>
    <n v="0"/>
    <n v="0"/>
    <n v="0"/>
    <n v="0"/>
    <n v="11200"/>
    <b v="1"/>
  </r>
  <r>
    <n v="15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Optimización y mantenimiento de la infraestructura tecnológica"/>
    <s v=" 53 BIENES Y SERVICIOS DE CONSUMO"/>
    <x v="10"/>
    <n v="7840"/>
    <x v="0"/>
    <s v="SI"/>
    <s v="CUATRIMESTRE 2"/>
    <m/>
    <m/>
    <m/>
    <m/>
    <m/>
    <s v="X"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7840"/>
    <n v="0"/>
    <n v="0"/>
    <n v="0"/>
    <n v="0"/>
    <n v="0"/>
    <n v="0"/>
    <n v="7840"/>
    <b v="1"/>
  </r>
  <r>
    <n v="16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Contratación del servicio de mantenimiento para equipos de aire acondicionado  "/>
    <s v=" 53 BIENES Y SERVICIOS DE CONSUMO"/>
    <x v="9"/>
    <n v="7840"/>
    <x v="0"/>
    <s v="SI"/>
    <s v="CUATRIMESTRE 1"/>
    <m/>
    <m/>
    <m/>
    <m/>
    <s v="X"/>
    <m/>
    <m/>
    <m/>
    <m/>
    <m/>
    <s v="X"/>
    <m/>
    <m/>
    <m/>
    <m/>
    <m/>
    <m/>
    <s v="X"/>
    <m/>
    <m/>
    <m/>
    <m/>
    <m/>
    <s v="X"/>
    <m/>
    <n v="2"/>
    <n v="0"/>
    <n v="0"/>
    <n v="0"/>
    <n v="0"/>
    <n v="3920"/>
    <n v="0"/>
    <n v="0"/>
    <n v="0"/>
    <n v="0"/>
    <n v="0"/>
    <n v="3920"/>
    <n v="0"/>
    <n v="7840"/>
    <b v="1"/>
  </r>
  <r>
    <n v="17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Contratación del servicio de Mantenimiento firewalls"/>
    <s v=" 53 BIENES Y SERVICIOS DE CONSUMO"/>
    <x v="8"/>
    <n v="7840"/>
    <x v="0"/>
    <s v="SI"/>
    <s v="CUATRIMESTRE 1"/>
    <m/>
    <m/>
    <m/>
    <s v="X"/>
    <m/>
    <m/>
    <m/>
    <m/>
    <m/>
    <s v="X"/>
    <m/>
    <m/>
    <m/>
    <m/>
    <m/>
    <m/>
    <s v="X"/>
    <m/>
    <m/>
    <m/>
    <m/>
    <m/>
    <s v="X"/>
    <m/>
    <m/>
    <n v="2"/>
    <n v="0"/>
    <n v="0"/>
    <n v="0"/>
    <n v="3920"/>
    <n v="0"/>
    <n v="0"/>
    <n v="0"/>
    <n v="0"/>
    <n v="0"/>
    <n v="3920"/>
    <n v="0"/>
    <n v="0"/>
    <n v="7840"/>
    <b v="1"/>
  </r>
  <r>
    <n v="18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Contratación del servicio de Mantenimiento firewalls"/>
    <s v=" 53 BIENES Y SERVICIOS DE CONSUMO"/>
    <x v="11"/>
    <n v="7840"/>
    <x v="0"/>
    <s v="SI"/>
    <s v="CUATRIMESTRE 1"/>
    <m/>
    <m/>
    <m/>
    <s v="X"/>
    <m/>
    <m/>
    <m/>
    <m/>
    <m/>
    <m/>
    <m/>
    <m/>
    <m/>
    <m/>
    <m/>
    <m/>
    <s v="X"/>
    <m/>
    <m/>
    <m/>
    <m/>
    <m/>
    <m/>
    <m/>
    <m/>
    <n v="1"/>
    <n v="0"/>
    <n v="0"/>
    <n v="0"/>
    <n v="7840"/>
    <n v="0"/>
    <n v="0"/>
    <n v="0"/>
    <n v="0"/>
    <n v="0"/>
    <n v="0"/>
    <n v="0"/>
    <n v="0"/>
    <n v="7840"/>
    <b v="1"/>
  </r>
  <r>
    <n v="19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Contratación del servicio de consultas legales"/>
    <s v=" 53 BIENES Y SERVICIOS DE CONSUMO"/>
    <x v="11"/>
    <n v="3920"/>
    <x v="0"/>
    <s v="SI"/>
    <s v="CUATRIMESTRE 1"/>
    <m/>
    <m/>
    <m/>
    <m/>
    <s v="X"/>
    <m/>
    <m/>
    <m/>
    <m/>
    <m/>
    <m/>
    <m/>
    <m/>
    <m/>
    <m/>
    <m/>
    <m/>
    <s v="X"/>
    <m/>
    <m/>
    <m/>
    <m/>
    <m/>
    <m/>
    <m/>
    <n v="1"/>
    <n v="0"/>
    <n v="0"/>
    <n v="0"/>
    <n v="0"/>
    <n v="3920"/>
    <n v="0"/>
    <n v="0"/>
    <n v="0"/>
    <n v="0"/>
    <n v="0"/>
    <n v="0"/>
    <n v="0"/>
    <n v="3920"/>
    <b v="1"/>
  </r>
  <r>
    <n v="20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Adquisición de impresora de credenciales"/>
    <s v=" 53 BIENES Y SERVICIOS DE CONSUMO"/>
    <x v="12"/>
    <n v="2413.61"/>
    <x v="0"/>
    <s v="SI"/>
    <s v="CUATRIMESTRE 1"/>
    <m/>
    <m/>
    <m/>
    <s v="X"/>
    <m/>
    <m/>
    <m/>
    <m/>
    <m/>
    <m/>
    <m/>
    <m/>
    <m/>
    <m/>
    <m/>
    <m/>
    <s v="X"/>
    <m/>
    <m/>
    <m/>
    <m/>
    <m/>
    <m/>
    <m/>
    <m/>
    <n v="1"/>
    <n v="0"/>
    <n v="0"/>
    <n v="0"/>
    <n v="2413.61"/>
    <n v="0"/>
    <n v="0"/>
    <n v="0"/>
    <n v="0"/>
    <n v="0"/>
    <n v="0"/>
    <n v="0"/>
    <n v="0"/>
    <n v="2413.61"/>
    <b v="1"/>
  </r>
  <r>
    <n v="21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Optimización y mantenimiento de la infraestructura tecnológica"/>
    <s v=" 53 BIENES Y SERVICIOS DE CONSUMO"/>
    <x v="13"/>
    <n v="1120"/>
    <x v="0"/>
    <s v="SI"/>
    <s v="CUATRIMESTRE 2"/>
    <m/>
    <m/>
    <m/>
    <m/>
    <m/>
    <s v="X"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1120"/>
    <n v="0"/>
    <n v="0"/>
    <n v="0"/>
    <n v="0"/>
    <n v="0"/>
    <n v="0"/>
    <n v="1120"/>
    <b v="1"/>
  </r>
  <r>
    <n v="22"/>
    <x v="2"/>
    <s v="COORDINACIÓN LEGAL Y PATROCINI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Costas y gastos procesales"/>
    <s v=" 57 OTROS GASTOS CORRIENTES"/>
    <x v="14"/>
    <n v="2000"/>
    <x v="0"/>
    <s v="SI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66.66666666666666"/>
    <n v="166.66666666666666"/>
    <n v="166.66666666666666"/>
    <n v="166.66666666666666"/>
    <n v="166.66666666666666"/>
    <n v="166.66666666666666"/>
    <n v="166.66666666666666"/>
    <n v="166.66666666666666"/>
    <n v="166.66666666666666"/>
    <n v="166.66666666666666"/>
    <n v="166.66666666666666"/>
    <n v="166.66666666666666"/>
    <n v="2000.0000000000002"/>
    <b v="1"/>
  </r>
  <r>
    <n v="23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Adquisición de accesorios para los vehículos del pool liviano "/>
    <s v=" 53 BIENES Y SERVICIOS DE CONSUMO"/>
    <x v="6"/>
    <n v="851.2"/>
    <x v="0"/>
    <s v="SI"/>
    <s v="CUATRIMESTRE 1"/>
    <n v="491290517"/>
    <s v="X"/>
    <m/>
    <m/>
    <m/>
    <m/>
    <m/>
    <m/>
    <m/>
    <m/>
    <m/>
    <m/>
    <m/>
    <m/>
    <s v="X"/>
    <m/>
    <m/>
    <m/>
    <m/>
    <m/>
    <m/>
    <m/>
    <m/>
    <m/>
    <m/>
    <n v="1"/>
    <n v="0"/>
    <n v="851.2"/>
    <n v="0"/>
    <n v="0"/>
    <n v="0"/>
    <n v="0"/>
    <n v="0"/>
    <n v="0"/>
    <n v="0"/>
    <n v="0"/>
    <n v="0"/>
    <n v="0"/>
    <n v="851.2"/>
    <b v="1"/>
  </r>
  <r>
    <n v="24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Adquisición de salvoconductos pool liviano EPMTPQ"/>
    <s v=" 57 OTROS GASTOS CORRIENTES"/>
    <x v="15"/>
    <n v="400"/>
    <x v="0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33.333333333333336"/>
    <n v="33.333333333333336"/>
    <n v="33.333333333333336"/>
    <n v="33.333333333333336"/>
    <n v="33.333333333333336"/>
    <n v="33.333333333333336"/>
    <n v="33.333333333333336"/>
    <n v="33.333333333333336"/>
    <n v="33.333333333333336"/>
    <n v="33.333333333333336"/>
    <n v="33.333333333333336"/>
    <n v="33.333333333333336"/>
    <n v="399.99999999999994"/>
    <b v="1"/>
  </r>
  <r>
    <n v="25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Adquisición materiales de oficina"/>
    <s v=" 53 BIENES Y SERVICIOS DE CONSUMO"/>
    <x v="12"/>
    <n v="12000"/>
    <x v="0"/>
    <s v="SI"/>
    <s v="CUATRIMESTRE 2"/>
    <n v="389110016"/>
    <m/>
    <m/>
    <m/>
    <m/>
    <s v="X"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12000"/>
    <n v="0"/>
    <n v="0"/>
    <n v="0"/>
    <n v="0"/>
    <n v="0"/>
    <n v="0"/>
    <n v="12000"/>
    <b v="1"/>
  </r>
  <r>
    <n v="26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Adquisición materiales de oficina fuera de catálogo"/>
    <s v=" 53 BIENES Y SERVICIOS DE CONSUMO"/>
    <x v="12"/>
    <n v="8000"/>
    <x v="0"/>
    <s v="SI"/>
    <s v="CUATRIMESTRE 2"/>
    <n v="321290418"/>
    <m/>
    <m/>
    <m/>
    <m/>
    <s v="X"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8000"/>
    <n v="0"/>
    <n v="0"/>
    <n v="0"/>
    <n v="0"/>
    <n v="0"/>
    <n v="0"/>
    <n v="8000"/>
    <b v="1"/>
  </r>
  <r>
    <n v="27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Contratación de pólizas de seguros ramos generales, se incluye impuestos y derechos de contribución"/>
    <s v=" 57 OTROS GASTOS CORRIENTES"/>
    <x v="16"/>
    <n v="1060525.3600000001"/>
    <x v="0"/>
    <s v="SI"/>
    <s v="CUATRIMESTRE 2"/>
    <n v="713340011"/>
    <m/>
    <m/>
    <m/>
    <m/>
    <m/>
    <m/>
    <s v="X"/>
    <m/>
    <m/>
    <m/>
    <m/>
    <m/>
    <m/>
    <m/>
    <m/>
    <m/>
    <m/>
    <m/>
    <m/>
    <s v="X"/>
    <s v="X"/>
    <s v="X"/>
    <s v="X"/>
    <s v="X"/>
    <n v="5"/>
    <n v="0"/>
    <n v="0"/>
    <n v="0"/>
    <n v="0"/>
    <n v="0"/>
    <n v="0"/>
    <n v="0"/>
    <n v="212105.07200000001"/>
    <n v="212105.07200000001"/>
    <n v="212105.07200000001"/>
    <n v="212105.07200000001"/>
    <n v="212105.07200000001"/>
    <n v="1060525.3600000001"/>
    <b v="1"/>
  </r>
  <r>
    <n v="28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Contratación de pólizas de seguros vida"/>
    <s v=" 57 OTROS GASTOS CORRIENTES"/>
    <x v="16"/>
    <n v="96000"/>
    <x v="0"/>
    <s v="SI"/>
    <s v="CUATRIMESTRE 1"/>
    <n v="713340011"/>
    <m/>
    <m/>
    <m/>
    <s v="X"/>
    <m/>
    <m/>
    <m/>
    <m/>
    <m/>
    <m/>
    <m/>
    <m/>
    <m/>
    <m/>
    <m/>
    <s v="X"/>
    <s v="X"/>
    <s v="X"/>
    <s v="X"/>
    <s v="X"/>
    <s v="X"/>
    <s v="X"/>
    <s v="X"/>
    <s v="X"/>
    <n v="9"/>
    <n v="0"/>
    <n v="0"/>
    <n v="0"/>
    <n v="10666.666666666666"/>
    <n v="10666.666666666666"/>
    <n v="10666.666666666666"/>
    <n v="10666.666666666666"/>
    <n v="10666.666666666666"/>
    <n v="10666.666666666666"/>
    <n v="10666.666666666666"/>
    <n v="10666.666666666666"/>
    <n v="10666.666666666666"/>
    <n v="96000"/>
    <b v="1"/>
  </r>
  <r>
    <n v="29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Contratación del servicio para la provisión de gasolina para el pool liviano"/>
    <s v=" 53 BIENES Y SERVICIOS DE CONSUMO"/>
    <x v="17"/>
    <n v="7000"/>
    <x v="0"/>
    <s v="SI"/>
    <s v="CUATRIMESTRE 1"/>
    <n v="333100011"/>
    <s v="X"/>
    <m/>
    <m/>
    <m/>
    <m/>
    <m/>
    <m/>
    <m/>
    <m/>
    <m/>
    <m/>
    <m/>
    <s v="X"/>
    <m/>
    <m/>
    <m/>
    <m/>
    <m/>
    <m/>
    <m/>
    <m/>
    <m/>
    <m/>
    <m/>
    <n v="1"/>
    <n v="7000"/>
    <n v="0"/>
    <n v="0"/>
    <n v="0"/>
    <n v="0"/>
    <n v="0"/>
    <n v="0"/>
    <n v="0"/>
    <n v="0"/>
    <n v="0"/>
    <n v="0"/>
    <n v="0"/>
    <n v="7000"/>
    <b v="1"/>
  </r>
  <r>
    <n v="30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Elaboración formularios pre impresos"/>
    <s v=" 53 BIENES Y SERVICIOS DE CONSUMO"/>
    <x v="3"/>
    <n v="13000"/>
    <x v="0"/>
    <s v="SI"/>
    <s v="CUATRIMESTRE 2"/>
    <n v="325900019"/>
    <m/>
    <m/>
    <m/>
    <m/>
    <m/>
    <m/>
    <m/>
    <m/>
    <s v="X"/>
    <m/>
    <m/>
    <m/>
    <m/>
    <m/>
    <m/>
    <m/>
    <m/>
    <m/>
    <m/>
    <m/>
    <m/>
    <s v="X"/>
    <m/>
    <m/>
    <n v="1"/>
    <n v="0"/>
    <n v="0"/>
    <n v="0"/>
    <n v="0"/>
    <n v="0"/>
    <n v="0"/>
    <n v="0"/>
    <n v="0"/>
    <n v="0"/>
    <n v="13000"/>
    <n v="0"/>
    <n v="0"/>
    <n v="13000"/>
    <b v="1"/>
  </r>
  <r>
    <n v="31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Mantenimiento preventivo y correctivo de la moto institucional "/>
    <s v=" 53 BIENES Y SERVICIOS DE CONSUMO"/>
    <x v="18"/>
    <n v="1650.4"/>
    <x v="0"/>
    <s v="SI"/>
    <s v="CUATRIMESTRE 1"/>
    <n v="871410011"/>
    <m/>
    <s v="X"/>
    <m/>
    <m/>
    <m/>
    <m/>
    <m/>
    <m/>
    <m/>
    <m/>
    <m/>
    <m/>
    <m/>
    <m/>
    <s v="X"/>
    <m/>
    <m/>
    <m/>
    <m/>
    <m/>
    <m/>
    <m/>
    <m/>
    <m/>
    <n v="1"/>
    <n v="0"/>
    <n v="0"/>
    <n v="1650.4"/>
    <n v="0"/>
    <n v="0"/>
    <n v="0"/>
    <n v="0"/>
    <n v="0"/>
    <n v="0"/>
    <n v="0"/>
    <n v="0"/>
    <n v="0"/>
    <n v="1650.4"/>
    <b v="1"/>
  </r>
  <r>
    <n v="32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Pago de deducibles y rasa"/>
    <s v=" 57 OTROS GASTOS CORRIENTES"/>
    <x v="16"/>
    <n v="50000"/>
    <x v="0"/>
    <s v="SI"/>
    <s v="CUATRIMESTRE 1"/>
    <n v="713310011"/>
    <m/>
    <m/>
    <m/>
    <s v="X"/>
    <m/>
    <m/>
    <m/>
    <m/>
    <m/>
    <m/>
    <m/>
    <m/>
    <m/>
    <m/>
    <m/>
    <s v="X"/>
    <m/>
    <m/>
    <s v="X"/>
    <m/>
    <m/>
    <m/>
    <s v="X"/>
    <m/>
    <n v="3"/>
    <n v="0"/>
    <n v="0"/>
    <n v="0"/>
    <n v="16666.666666666668"/>
    <n v="0"/>
    <n v="0"/>
    <n v="16666.666666666668"/>
    <n v="0"/>
    <n v="0"/>
    <n v="0"/>
    <n v="16666.666666666668"/>
    <n v="0"/>
    <n v="50000"/>
    <b v="1"/>
  </r>
  <r>
    <n v="33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Pago impuesto predial"/>
    <s v=" 57 OTROS GASTOS CORRIENTES"/>
    <x v="15"/>
    <n v="8175.74"/>
    <x v="0"/>
    <s v="NO"/>
    <s v="NO APLICA"/>
    <m/>
    <m/>
    <s v="X"/>
    <m/>
    <m/>
    <m/>
    <m/>
    <m/>
    <m/>
    <m/>
    <m/>
    <m/>
    <m/>
    <m/>
    <s v="X"/>
    <m/>
    <m/>
    <m/>
    <m/>
    <m/>
    <m/>
    <m/>
    <m/>
    <m/>
    <m/>
    <n v="1"/>
    <n v="0"/>
    <n v="8175.74"/>
    <n v="0"/>
    <n v="0"/>
    <n v="0"/>
    <n v="0"/>
    <n v="0"/>
    <n v="0"/>
    <n v="0"/>
    <n v="0"/>
    <n v="0"/>
    <n v="0"/>
    <n v="8175.74"/>
    <b v="1"/>
  </r>
  <r>
    <n v="34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Servicio de desinfección: infraestructura y unidades móviles de la EPMTPQ"/>
    <s v=" 53 BIENES Y SERVICIOS DE CONSUMO"/>
    <x v="19"/>
    <n v="50102.400000000001"/>
    <x v="0"/>
    <s v="SI"/>
    <s v="NO APLICA"/>
    <m/>
    <s v="X"/>
    <m/>
    <m/>
    <m/>
    <m/>
    <m/>
    <m/>
    <m/>
    <m/>
    <m/>
    <m/>
    <m/>
    <s v="X"/>
    <s v="X"/>
    <s v="X"/>
    <s v="X"/>
    <m/>
    <m/>
    <m/>
    <m/>
    <m/>
    <m/>
    <m/>
    <m/>
    <n v="4"/>
    <n v="12525.6"/>
    <n v="12525.6"/>
    <n v="12525.6"/>
    <n v="12525.6"/>
    <n v="0"/>
    <n v="0"/>
    <n v="0"/>
    <n v="0"/>
    <n v="0"/>
    <n v="0"/>
    <n v="0"/>
    <n v="0"/>
    <n v="50102.400000000001"/>
    <b v="1"/>
  </r>
  <r>
    <n v="35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Servicio de mantenimiento de áreas verdes y jardines (parques, plazas, redondeles, pasterres) 2021-2022"/>
    <s v=" 53 BIENES Y SERVICIOS DE CONSUMO"/>
    <x v="19"/>
    <n v="15000"/>
    <x v="0"/>
    <s v="SI"/>
    <s v="CUATRIMESTRE 1"/>
    <n v="943900021"/>
    <m/>
    <m/>
    <m/>
    <m/>
    <m/>
    <s v="X"/>
    <m/>
    <m/>
    <m/>
    <m/>
    <m/>
    <m/>
    <m/>
    <m/>
    <m/>
    <m/>
    <m/>
    <s v="X"/>
    <s v="X"/>
    <s v="X"/>
    <s v="X"/>
    <s v="X"/>
    <s v="X"/>
    <s v="X"/>
    <n v="7"/>
    <n v="0"/>
    <n v="0"/>
    <n v="0"/>
    <n v="0"/>
    <n v="0"/>
    <n v="2142.8571428571427"/>
    <n v="2142.8571428571427"/>
    <n v="2142.8571428571427"/>
    <n v="2142.8571428571427"/>
    <n v="2142.8571428571427"/>
    <n v="2142.8571428571427"/>
    <n v="2142.8571428571427"/>
    <n v="15000"/>
    <b v="1"/>
  </r>
  <r>
    <n v="36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Servicio de rastreo satelital y GPS para los vehículos del pool vehicular liviano"/>
    <s v=" 53 BIENES Y SERVICIOS DE CONSUMO"/>
    <x v="20"/>
    <n v="4492.32"/>
    <x v="0"/>
    <s v="SI"/>
    <s v="CUATRIMESTRE 1"/>
    <n v="673000011"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374.35999999999996"/>
    <n v="374.35999999999996"/>
    <n v="374.35999999999996"/>
    <n v="374.35999999999996"/>
    <n v="374.35999999999996"/>
    <n v="374.35999999999996"/>
    <n v="374.35999999999996"/>
    <n v="374.35999999999996"/>
    <n v="374.35999999999996"/>
    <n v="374.35999999999996"/>
    <n v="374.35999999999996"/>
    <n v="374.35999999999996"/>
    <n v="4492.32"/>
    <b v="1"/>
  </r>
  <r>
    <n v="37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Servicios básicos - agua/alcantarillado"/>
    <s v=" 53 BIENES Y SERVICIOS DE CONSUMO"/>
    <x v="21"/>
    <n v="62000"/>
    <x v="0"/>
    <s v="NO"/>
    <s v="NO APLICA"/>
    <m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5166.666666666667"/>
    <n v="5166.666666666667"/>
    <n v="5166.666666666667"/>
    <n v="5166.666666666667"/>
    <n v="5166.666666666667"/>
    <n v="5166.666666666667"/>
    <n v="5166.666666666667"/>
    <n v="5166.666666666667"/>
    <n v="5166.666666666667"/>
    <n v="5166.666666666667"/>
    <n v="5166.666666666667"/>
    <n v="5166.666666666667"/>
    <n v="61999.999999999993"/>
    <b v="1"/>
  </r>
  <r>
    <n v="38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Servicios básicos - telecomunicaciones"/>
    <s v=" 53 BIENES Y SERVICIOS DE CONSUMO"/>
    <x v="20"/>
    <n v="9094.4"/>
    <x v="0"/>
    <s v="NO"/>
    <s v="NO APLICA"/>
    <m/>
    <m/>
    <s v="X"/>
    <m/>
    <m/>
    <m/>
    <m/>
    <m/>
    <m/>
    <m/>
    <m/>
    <m/>
    <m/>
    <m/>
    <m/>
    <s v="X"/>
    <m/>
    <m/>
    <m/>
    <m/>
    <m/>
    <m/>
    <m/>
    <m/>
    <m/>
    <n v="1"/>
    <n v="0"/>
    <n v="0"/>
    <n v="9094.4"/>
    <n v="0"/>
    <n v="0"/>
    <n v="0"/>
    <n v="0"/>
    <n v="0"/>
    <n v="0"/>
    <n v="0"/>
    <n v="0"/>
    <n v="0"/>
    <n v="9094.4"/>
    <b v="1"/>
  </r>
  <r>
    <n v="39"/>
    <x v="2"/>
    <s v="COORDINACIÓN LEGAL Y PATROCINI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2"/>
    <x v="3"/>
    <s v="Contratación de asesoría y patrocinio jurídico para conflictos colectivos"/>
    <s v=" 53 BIENES Y SERVICIOS DE CONSUMO"/>
    <x v="22"/>
    <n v="56000"/>
    <x v="0"/>
    <s v="NO"/>
    <s v="NO APLICA"/>
    <m/>
    <s v="X"/>
    <m/>
    <m/>
    <m/>
    <m/>
    <m/>
    <m/>
    <m/>
    <m/>
    <m/>
    <m/>
    <m/>
    <m/>
    <s v="X"/>
    <m/>
    <m/>
    <m/>
    <m/>
    <m/>
    <m/>
    <m/>
    <m/>
    <m/>
    <m/>
    <n v="1"/>
    <n v="0"/>
    <n v="56000"/>
    <n v="0"/>
    <n v="0"/>
    <n v="0"/>
    <n v="0"/>
    <n v="0"/>
    <n v="0"/>
    <n v="0"/>
    <n v="0"/>
    <n v="0"/>
    <n v="0"/>
    <n v="56000"/>
    <b v="1"/>
  </r>
  <r>
    <n v="40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2"/>
    <x v="3"/>
    <s v="Contratación del servicio para la provisión de gasolina para el pool liviano (arrastre 2020) "/>
    <s v=" 53 BIENES Y SERVICIOS DE CONSUMO"/>
    <x v="17"/>
    <n v="201.6"/>
    <x v="0"/>
    <s v="NO"/>
    <s v="NO APLICA"/>
    <m/>
    <s v="X"/>
    <m/>
    <m/>
    <m/>
    <m/>
    <m/>
    <m/>
    <m/>
    <m/>
    <m/>
    <m/>
    <m/>
    <m/>
    <s v="X"/>
    <m/>
    <m/>
    <m/>
    <m/>
    <m/>
    <m/>
    <m/>
    <m/>
    <m/>
    <m/>
    <n v="1"/>
    <n v="0"/>
    <n v="201.6"/>
    <n v="0"/>
    <n v="0"/>
    <n v="0"/>
    <n v="0"/>
    <n v="0"/>
    <n v="0"/>
    <n v="0"/>
    <n v="0"/>
    <n v="0"/>
    <n v="0"/>
    <n v="201.6"/>
    <b v="1"/>
  </r>
  <r>
    <n v="41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Servicio de desinfección: infraestructura y unidades móviles de la EPMTPQ"/>
    <s v=" 53 BIENES Y SERVICIOS DE CONSUMO"/>
    <x v="19"/>
    <n v="9543.31"/>
    <x v="0"/>
    <s v="NO"/>
    <s v="NO APLICA"/>
    <m/>
    <s v="X"/>
    <m/>
    <m/>
    <m/>
    <m/>
    <m/>
    <m/>
    <m/>
    <m/>
    <m/>
    <m/>
    <m/>
    <s v="X"/>
    <s v="X"/>
    <s v="X"/>
    <s v="X"/>
    <m/>
    <m/>
    <m/>
    <m/>
    <m/>
    <m/>
    <m/>
    <m/>
    <n v="4"/>
    <n v="2385.8274999999999"/>
    <n v="2385.8274999999999"/>
    <n v="2385.8274999999999"/>
    <n v="2385.8274999999999"/>
    <n v="0"/>
    <n v="0"/>
    <n v="0"/>
    <n v="0"/>
    <n v="0"/>
    <n v="0"/>
    <n v="0"/>
    <n v="0"/>
    <n v="9543.31"/>
    <b v="1"/>
  </r>
  <r>
    <n v="42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Servicio de mantenimiento de áreas verdes y jardines ( parques, plazas, redondeles, parteres )2020-2021"/>
    <s v=" 53 BIENES Y SERVICIOS DE CONSUMO"/>
    <x v="19"/>
    <n v="14565.15"/>
    <x v="0"/>
    <s v="NO"/>
    <s v="NO APLICA"/>
    <m/>
    <s v="X"/>
    <m/>
    <m/>
    <m/>
    <m/>
    <m/>
    <m/>
    <m/>
    <m/>
    <m/>
    <m/>
    <m/>
    <s v="X"/>
    <s v="X"/>
    <s v="X"/>
    <s v="X"/>
    <s v="X"/>
    <m/>
    <m/>
    <m/>
    <m/>
    <m/>
    <m/>
    <m/>
    <n v="5"/>
    <n v="2913.0299999999997"/>
    <n v="2913.0299999999997"/>
    <n v="2913.0299999999997"/>
    <n v="2913.0299999999997"/>
    <n v="2913.0299999999997"/>
    <n v="0"/>
    <n v="0"/>
    <n v="0"/>
    <n v="0"/>
    <n v="0"/>
    <n v="0"/>
    <n v="0"/>
    <n v="14565.149999999998"/>
    <b v="1"/>
  </r>
  <r>
    <n v="43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2"/>
    <x v="3"/>
    <s v="Servicio de rastreo satelital y GPS para los vehículos del pool vehicular liviano (Arrastre 2020)"/>
    <s v=" 53 BIENES Y SERVICIOS DE CONSUMO"/>
    <x v="20"/>
    <n v="199.66"/>
    <x v="0"/>
    <s v="NO"/>
    <s v="NO APLICA"/>
    <m/>
    <s v="X"/>
    <m/>
    <m/>
    <m/>
    <m/>
    <m/>
    <m/>
    <m/>
    <m/>
    <m/>
    <m/>
    <m/>
    <m/>
    <s v="X"/>
    <m/>
    <m/>
    <m/>
    <m/>
    <m/>
    <m/>
    <m/>
    <m/>
    <m/>
    <m/>
    <n v="1"/>
    <n v="0"/>
    <n v="199.66"/>
    <n v="0"/>
    <n v="0"/>
    <n v="0"/>
    <n v="0"/>
    <n v="0"/>
    <n v="0"/>
    <n v="0"/>
    <n v="0"/>
    <n v="0"/>
    <n v="0"/>
    <n v="199.66"/>
    <b v="1"/>
  </r>
  <r>
    <n v="44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Adquisición de insumos y mantenimiento de impresión"/>
    <s v=" 53 BIENES Y SERVICIOS DE CONSUMO"/>
    <x v="12"/>
    <n v="110000"/>
    <x v="0"/>
    <s v="SI"/>
    <s v="CUATRIMESTRE 1"/>
    <m/>
    <m/>
    <m/>
    <s v="X"/>
    <s v="X"/>
    <s v="X"/>
    <s v="X"/>
    <s v="X"/>
    <s v="X"/>
    <s v="X"/>
    <s v="X"/>
    <s v="X"/>
    <s v="X"/>
    <m/>
    <m/>
    <m/>
    <s v="X"/>
    <s v="X"/>
    <s v="X"/>
    <s v="X"/>
    <s v="X"/>
    <s v="X"/>
    <s v="X"/>
    <s v="X"/>
    <s v="X"/>
    <n v="9"/>
    <n v="0"/>
    <n v="0"/>
    <n v="0"/>
    <n v="12222.222222222223"/>
    <n v="12222.222222222223"/>
    <n v="12222.222222222223"/>
    <n v="12222.222222222223"/>
    <n v="12222.222222222223"/>
    <n v="12222.222222222223"/>
    <n v="12222.222222222223"/>
    <n v="12222.222222222223"/>
    <n v="12222.222222222223"/>
    <n v="109999.99999999999"/>
    <b v="1"/>
  </r>
  <r>
    <n v="45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Contratación de servicio principal de internet, datos y  hosting para uso corporativo e internet principal (2020-2021)"/>
    <s v=" 53 BIENES Y SERVICIOS DE CONSUMO"/>
    <x v="20"/>
    <n v="6355.99"/>
    <x v="0"/>
    <s v="SI"/>
    <s v="CUATRIMESTRE 1"/>
    <m/>
    <m/>
    <s v="X"/>
    <s v="X"/>
    <s v="X"/>
    <s v="X"/>
    <s v="X"/>
    <s v="X"/>
    <s v="X"/>
    <s v="X"/>
    <s v="X"/>
    <m/>
    <m/>
    <m/>
    <s v="X"/>
    <s v="X"/>
    <s v="X"/>
    <s v="X"/>
    <s v="X"/>
    <s v="X"/>
    <s v="X"/>
    <s v="X"/>
    <s v="X"/>
    <s v="X"/>
    <m/>
    <n v="10"/>
    <n v="0"/>
    <n v="635.59899999999993"/>
    <n v="635.59899999999993"/>
    <n v="635.59899999999993"/>
    <n v="635.59899999999993"/>
    <n v="635.59899999999993"/>
    <n v="635.59899999999993"/>
    <n v="635.59899999999993"/>
    <n v="635.59899999999993"/>
    <n v="635.59899999999993"/>
    <n v="635.59899999999993"/>
    <n v="0"/>
    <n v="6355.9900000000007"/>
    <b v="1"/>
  </r>
  <r>
    <n v="46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2"/>
    <x v="3"/>
    <s v="Mantenimiento equipo activo de red - (contrato 088 - 2015)"/>
    <s v=" 53 BIENES Y SERVICIOS DE CONSUMO"/>
    <x v="8"/>
    <n v="3988.32"/>
    <x v="0"/>
    <s v="NO"/>
    <s v="NO APLICA"/>
    <m/>
    <m/>
    <m/>
    <s v="X"/>
    <m/>
    <m/>
    <m/>
    <m/>
    <m/>
    <m/>
    <m/>
    <m/>
    <m/>
    <m/>
    <m/>
    <s v="X"/>
    <m/>
    <m/>
    <m/>
    <m/>
    <m/>
    <m/>
    <m/>
    <m/>
    <m/>
    <n v="1"/>
    <n v="0"/>
    <n v="0"/>
    <n v="3988.32"/>
    <n v="0"/>
    <n v="0"/>
    <n v="0"/>
    <n v="0"/>
    <n v="0"/>
    <n v="0"/>
    <n v="0"/>
    <n v="0"/>
    <n v="0"/>
    <n v="3988.32"/>
    <b v="1"/>
  </r>
  <r>
    <n v="47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Mantenimiento equipo activo de red "/>
    <s v=" 53 BIENES Y SERVICIOS DE CONSUMO"/>
    <x v="8"/>
    <n v="3988.32"/>
    <x v="0"/>
    <s v="SI"/>
    <s v="CUATRIMESTRE 3"/>
    <m/>
    <m/>
    <m/>
    <m/>
    <m/>
    <m/>
    <m/>
    <m/>
    <m/>
    <s v="X"/>
    <m/>
    <m/>
    <m/>
    <m/>
    <m/>
    <m/>
    <m/>
    <m/>
    <m/>
    <m/>
    <m/>
    <m/>
    <s v="X"/>
    <m/>
    <m/>
    <n v="1"/>
    <n v="0"/>
    <n v="0"/>
    <n v="0"/>
    <n v="0"/>
    <n v="0"/>
    <n v="0"/>
    <n v="0"/>
    <n v="0"/>
    <n v="0"/>
    <n v="3988.32"/>
    <n v="0"/>
    <n v="0"/>
    <n v="3988.32"/>
    <b v="1"/>
  </r>
  <r>
    <n v="48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Contratación de servicio principal de internet, datos y  hosting para uso corporativo e internet principal  (2021- 2022)"/>
    <s v=" 53 BIENES Y SERVICIOS DE CONSUMO"/>
    <x v="20"/>
    <n v="2240"/>
    <x v="0"/>
    <s v="SI"/>
    <s v="CUATRIMESTRE 3"/>
    <m/>
    <m/>
    <m/>
    <m/>
    <m/>
    <m/>
    <m/>
    <m/>
    <m/>
    <m/>
    <s v="X"/>
    <s v="X"/>
    <s v="X"/>
    <m/>
    <m/>
    <m/>
    <m/>
    <m/>
    <m/>
    <m/>
    <m/>
    <m/>
    <m/>
    <s v="X"/>
    <s v="X"/>
    <n v="2"/>
    <n v="0"/>
    <n v="0"/>
    <n v="0"/>
    <n v="0"/>
    <n v="0"/>
    <n v="0"/>
    <n v="0"/>
    <n v="0"/>
    <n v="0"/>
    <n v="0"/>
    <n v="1120"/>
    <n v="1120"/>
    <n v="2240"/>
    <b v="1"/>
  </r>
  <r>
    <n v="49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1"/>
    <x v="1"/>
    <s v="Antivirus"/>
    <s v=" 53 BIENES Y SERVICIOS DE CONSUMO"/>
    <x v="11"/>
    <n v="627.20000000000005"/>
    <x v="0"/>
    <s v="SI"/>
    <s v="CUATRIMESTRE 2"/>
    <m/>
    <m/>
    <m/>
    <m/>
    <m/>
    <m/>
    <m/>
    <m/>
    <s v="X"/>
    <m/>
    <m/>
    <m/>
    <m/>
    <m/>
    <m/>
    <m/>
    <m/>
    <m/>
    <m/>
    <m/>
    <m/>
    <m/>
    <s v="X"/>
    <m/>
    <m/>
    <n v="1"/>
    <n v="0"/>
    <n v="0"/>
    <n v="0"/>
    <n v="0"/>
    <n v="0"/>
    <n v="0"/>
    <n v="0"/>
    <n v="0"/>
    <n v="0"/>
    <n v="627.20000000000005"/>
    <n v="0"/>
    <n v="0"/>
    <n v="627.20000000000005"/>
    <b v="1"/>
  </r>
  <r>
    <n v="50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2"/>
    <x v="3"/>
    <s v="Mantenimiento módulos para gestión de enlaces y habilitación de manejador de contenido y ancho de banda - contrato 2018"/>
    <s v=" 53 BIENES Y SERVICIOS DE CONSUMO"/>
    <x v="9"/>
    <n v="560"/>
    <x v="0"/>
    <s v="NO"/>
    <s v="NO APLICA"/>
    <m/>
    <m/>
    <m/>
    <m/>
    <m/>
    <m/>
    <m/>
    <s v="X"/>
    <m/>
    <m/>
    <m/>
    <m/>
    <m/>
    <m/>
    <m/>
    <m/>
    <m/>
    <m/>
    <m/>
    <m/>
    <s v="X"/>
    <m/>
    <m/>
    <m/>
    <m/>
    <n v="1"/>
    <n v="0"/>
    <n v="0"/>
    <n v="0"/>
    <n v="0"/>
    <n v="0"/>
    <n v="0"/>
    <n v="0"/>
    <n v="560"/>
    <n v="0"/>
    <n v="0"/>
    <n v="0"/>
    <n v="0"/>
    <n v="560"/>
    <b v="1"/>
  </r>
  <r>
    <n v="51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4"/>
    <s v="Adquisición de medicinas para atención médica al personal de la empresa"/>
    <s v=" 53 BIENES Y SERVICIOS DE CONSUMO"/>
    <x v="23"/>
    <n v="5000"/>
    <x v="0"/>
    <s v="SI"/>
    <s v="CUATRIMESTRE 1"/>
    <m/>
    <m/>
    <m/>
    <s v="X"/>
    <m/>
    <m/>
    <m/>
    <m/>
    <m/>
    <m/>
    <m/>
    <m/>
    <m/>
    <m/>
    <m/>
    <s v="X"/>
    <m/>
    <m/>
    <m/>
    <m/>
    <m/>
    <m/>
    <m/>
    <m/>
    <m/>
    <n v="1"/>
    <n v="0"/>
    <n v="0"/>
    <n v="5000"/>
    <n v="0"/>
    <n v="0"/>
    <n v="0"/>
    <n v="0"/>
    <n v="0"/>
    <n v="0"/>
    <n v="0"/>
    <n v="0"/>
    <n v="0"/>
    <n v="5000"/>
    <b v="1"/>
  </r>
  <r>
    <n v="52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4"/>
    <s v="Adquisición de vestimenta para prevención de riesgos de empleados y trabajadores de la EPMTPQ"/>
    <s v=" 53 BIENES Y SERVICIOS DE CONSUMO"/>
    <x v="24"/>
    <n v="5000"/>
    <x v="0"/>
    <s v="SI"/>
    <s v="CUATRIMESTRE 1"/>
    <m/>
    <m/>
    <s v="X"/>
    <m/>
    <m/>
    <m/>
    <m/>
    <m/>
    <m/>
    <m/>
    <m/>
    <m/>
    <m/>
    <m/>
    <m/>
    <m/>
    <m/>
    <s v="X"/>
    <m/>
    <m/>
    <m/>
    <m/>
    <m/>
    <m/>
    <m/>
    <n v="1"/>
    <n v="0"/>
    <n v="0"/>
    <n v="0"/>
    <n v="0"/>
    <n v="5000"/>
    <n v="0"/>
    <n v="0"/>
    <n v="0"/>
    <n v="0"/>
    <n v="0"/>
    <n v="0"/>
    <n v="0"/>
    <n v="5000"/>
    <b v="1"/>
  </r>
  <r>
    <n v="53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4"/>
    <s v="Adquisición de mascarillas para prevención de riesgo biológico"/>
    <s v=" 53 BIENES Y SERVICIOS DE CONSUMO"/>
    <x v="24"/>
    <n v="95200"/>
    <x v="0"/>
    <s v="SI"/>
    <s v="CUATRIMESTRE 1"/>
    <m/>
    <m/>
    <s v="X"/>
    <m/>
    <m/>
    <m/>
    <m/>
    <s v="X"/>
    <m/>
    <m/>
    <m/>
    <m/>
    <m/>
    <m/>
    <m/>
    <m/>
    <m/>
    <s v="X"/>
    <m/>
    <m/>
    <m/>
    <m/>
    <m/>
    <m/>
    <m/>
    <n v="1"/>
    <n v="0"/>
    <n v="0"/>
    <n v="0"/>
    <n v="0"/>
    <n v="95200"/>
    <n v="0"/>
    <n v="0"/>
    <n v="0"/>
    <n v="0"/>
    <n v="0"/>
    <n v="0"/>
    <n v="0"/>
    <n v="95200"/>
    <b v="1"/>
  </r>
  <r>
    <n v="54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4"/>
    <s v="Adquisición de materiales y servicios por declaratoria de emergencia sanitaria GEL"/>
    <s v=" 53 BIENES Y SERVICIOS DE CONSUMO"/>
    <x v="25"/>
    <n v="37800"/>
    <x v="0"/>
    <s v="SI"/>
    <s v="CUATRIMESTRE 2"/>
    <m/>
    <m/>
    <m/>
    <m/>
    <m/>
    <m/>
    <m/>
    <s v="X"/>
    <m/>
    <m/>
    <m/>
    <m/>
    <m/>
    <m/>
    <m/>
    <m/>
    <s v="X"/>
    <m/>
    <m/>
    <m/>
    <m/>
    <m/>
    <m/>
    <m/>
    <m/>
    <n v="1"/>
    <n v="0"/>
    <n v="0"/>
    <n v="0"/>
    <n v="37800"/>
    <n v="0"/>
    <n v="0"/>
    <n v="0"/>
    <n v="0"/>
    <n v="0"/>
    <n v="0"/>
    <n v="0"/>
    <n v="0"/>
    <n v="37800"/>
    <b v="1"/>
  </r>
  <r>
    <n v="55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4"/>
    <s v="Servicio de tratamiento de desechos sanitarios hospitalarios  peligrosos y placas radiogràficas"/>
    <s v=" 53 BIENES Y SERVICIOS DE CONSUMO"/>
    <x v="19"/>
    <n v="1680"/>
    <x v="0"/>
    <s v="SI"/>
    <s v="CUATRIMESTRE 1"/>
    <m/>
    <s v="X"/>
    <m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52.72727272727272"/>
    <n v="152.72727272727272"/>
    <n v="152.72727272727272"/>
    <n v="152.72727272727272"/>
    <n v="152.72727272727272"/>
    <n v="152.72727272727272"/>
    <n v="152.72727272727272"/>
    <n v="152.72727272727272"/>
    <n v="152.72727272727272"/>
    <n v="152.72727272727272"/>
    <n v="152.72727272727272"/>
    <n v="1680"/>
    <b v="1"/>
  </r>
  <r>
    <n v="56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5"/>
    <s v="Vacaciones por cesación de funciones (personal código de trabajo)"/>
    <s v=" 51 GASTOS EN PERSONAL"/>
    <x v="26"/>
    <n v="10000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833.33333333333337"/>
    <n v="833.33333333333337"/>
    <n v="833.33333333333337"/>
    <n v="833.33333333333337"/>
    <n v="833.33333333333337"/>
    <n v="833.33333333333337"/>
    <n v="833.33333333333337"/>
    <n v="833.33333333333337"/>
    <n v="833.33333333333337"/>
    <n v="833.33333333333337"/>
    <n v="833.33333333333337"/>
    <n v="833.33333333333337"/>
    <n v="10000"/>
    <b v="1"/>
  </r>
  <r>
    <n v="57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5"/>
    <s v="Vacaciones por cesación de funciones (personal LOEP)"/>
    <s v=" 51 GASTOS EN PERSONAL"/>
    <x v="26"/>
    <n v="33333.33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2777.7775000000001"/>
    <n v="2777.7775000000001"/>
    <n v="2777.7775000000001"/>
    <n v="2777.7775000000001"/>
    <n v="2777.7775000000001"/>
    <n v="2777.7775000000001"/>
    <n v="2777.7775000000001"/>
    <n v="2777.7775000000001"/>
    <n v="2777.7775000000001"/>
    <n v="2777.7775000000001"/>
    <n v="2777.7775000000001"/>
    <n v="2777.7775000000001"/>
    <n v="33333.33"/>
    <b v="1"/>
  </r>
  <r>
    <n v="58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6"/>
    <s v="Pago rol de personal administrativo. - décimo tercer sueldo"/>
    <s v=" 51 GASTOS EN PERSONAL"/>
    <x v="27"/>
    <n v="236100.64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9675.053333333333"/>
    <n v="19675.053333333333"/>
    <n v="19675.053333333333"/>
    <n v="19675.053333333333"/>
    <n v="19675.053333333333"/>
    <n v="19675.053333333333"/>
    <n v="19675.053333333333"/>
    <n v="19675.053333333333"/>
    <n v="19675.053333333333"/>
    <n v="19675.053333333333"/>
    <n v="19675.053333333333"/>
    <n v="19675.053333333333"/>
    <n v="236100.64000000004"/>
    <b v="1"/>
  </r>
  <r>
    <n v="59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6"/>
    <s v="Pago rol de personal administrativo. - décimo cuarto sueldo"/>
    <s v=" 51 GASTOS EN PERSONAL"/>
    <x v="28"/>
    <n v="74704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6225.333333333333"/>
    <n v="6225.333333333333"/>
    <n v="6225.333333333333"/>
    <n v="6225.333333333333"/>
    <n v="6225.333333333333"/>
    <n v="6225.333333333333"/>
    <n v="6225.333333333333"/>
    <n v="6225.333333333333"/>
    <n v="6225.333333333333"/>
    <n v="6225.333333333333"/>
    <n v="6225.333333333333"/>
    <n v="6225.333333333333"/>
    <n v="74704"/>
    <b v="1"/>
  </r>
  <r>
    <n v="60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6"/>
    <s v="Pago rol de personal administrativo. - compensación por transporte"/>
    <s v=" 51 GASTOS EN PERSONAL"/>
    <x v="29"/>
    <n v="18960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580"/>
    <n v="1580"/>
    <n v="1580"/>
    <n v="1580"/>
    <n v="1580"/>
    <n v="1580"/>
    <n v="1580"/>
    <n v="1580"/>
    <n v="1580"/>
    <n v="1580"/>
    <n v="1580"/>
    <n v="1580"/>
    <n v="18960"/>
    <b v="1"/>
  </r>
  <r>
    <n v="61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6"/>
    <s v="Pago rol de personal administrativo. - horas extraordinarias y suplementarias"/>
    <s v=" 51 GASTOS EN PERSONAL"/>
    <x v="30"/>
    <n v="14182.36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181.8633333333335"/>
    <n v="1181.8633333333335"/>
    <n v="1181.8633333333335"/>
    <n v="1181.8633333333335"/>
    <n v="1181.8633333333335"/>
    <n v="1181.8633333333335"/>
    <n v="1181.8633333333335"/>
    <n v="1181.8633333333335"/>
    <n v="1181.8633333333335"/>
    <n v="1181.8633333333335"/>
    <n v="1181.8633333333335"/>
    <n v="1181.8633333333335"/>
    <n v="14182.359999999999"/>
    <b v="1"/>
  </r>
  <r>
    <n v="62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6"/>
    <s v="Pago rol de personal administrativo. - subrogación"/>
    <s v=" 51 GASTOS EN PERSONAL"/>
    <x v="31"/>
    <n v="13333.33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111.1108333333334"/>
    <n v="1111.1108333333334"/>
    <n v="1111.1108333333334"/>
    <n v="1111.1108333333334"/>
    <n v="1111.1108333333334"/>
    <n v="1111.1108333333334"/>
    <n v="1111.1108333333334"/>
    <n v="1111.1108333333334"/>
    <n v="1111.1108333333334"/>
    <n v="1111.1108333333334"/>
    <n v="1111.1108333333334"/>
    <n v="1111.1108333333334"/>
    <n v="13333.330000000004"/>
    <b v="1"/>
  </r>
  <r>
    <n v="63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6"/>
    <s v="Pago rol de personal administrativo. - encargo"/>
    <s v=" 51 GASTOS EN PERSONAL"/>
    <x v="32"/>
    <n v="43333.33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3611.1108333333336"/>
    <n v="3611.1108333333336"/>
    <n v="3611.1108333333336"/>
    <n v="3611.1108333333336"/>
    <n v="3611.1108333333336"/>
    <n v="3611.1108333333336"/>
    <n v="3611.1108333333336"/>
    <n v="3611.1108333333336"/>
    <n v="3611.1108333333336"/>
    <n v="3611.1108333333336"/>
    <n v="3611.1108333333336"/>
    <n v="3611.1108333333336"/>
    <n v="43333.329999999994"/>
    <b v="1"/>
  </r>
  <r>
    <n v="64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6"/>
    <s v="Pago rol de personal administrativo. -  aporte patronal"/>
    <s v=" 51 GASTOS EN PERSONAL"/>
    <x v="33"/>
    <n v="277638.43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23136.535833333332"/>
    <n v="23136.535833333332"/>
    <n v="23136.535833333332"/>
    <n v="23136.535833333332"/>
    <n v="23136.535833333332"/>
    <n v="23136.535833333332"/>
    <n v="23136.535833333332"/>
    <n v="23136.535833333332"/>
    <n v="23136.535833333332"/>
    <n v="23136.535833333332"/>
    <n v="23136.535833333332"/>
    <n v="23136.535833333332"/>
    <n v="277638.43"/>
    <b v="1"/>
  </r>
  <r>
    <n v="65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6"/>
    <s v="Pago rol de personal administrativo. - fondo de reserva"/>
    <s v=" 51 GASTOS EN PERSONAL"/>
    <x v="34"/>
    <n v="236006.2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9667.183333333334"/>
    <n v="19667.183333333334"/>
    <n v="19667.183333333334"/>
    <n v="19667.183333333334"/>
    <n v="19667.183333333334"/>
    <n v="19667.183333333334"/>
    <n v="19667.183333333334"/>
    <n v="19667.183333333334"/>
    <n v="19667.183333333334"/>
    <n v="19667.183333333334"/>
    <n v="19667.183333333334"/>
    <n v="19667.183333333334"/>
    <n v="236006.20000000007"/>
    <b v="1"/>
  </r>
  <r>
    <n v="66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décimo tercer sueldo"/>
    <s v=" 71 GASTOS EN PERSONAL INVERSIÓN"/>
    <x v="35"/>
    <n v="651045.46"/>
    <x v="1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54253.78833333333"/>
    <n v="54253.78833333333"/>
    <n v="54253.78833333333"/>
    <n v="54253.78833333333"/>
    <n v="54253.78833333333"/>
    <n v="54253.78833333333"/>
    <n v="54253.78833333333"/>
    <n v="54253.78833333333"/>
    <n v="54253.78833333333"/>
    <n v="54253.78833333333"/>
    <n v="54253.78833333333"/>
    <n v="54253.78833333333"/>
    <n v="651045.46"/>
    <b v="1"/>
  </r>
  <r>
    <n v="67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décimo cuarto sueldo"/>
    <s v=" 71 GASTOS EN PERSONAL INVERSIÓN"/>
    <x v="36"/>
    <n v="647164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53930.333333333336"/>
    <n v="53930.333333333336"/>
    <n v="53930.333333333336"/>
    <n v="53930.333333333336"/>
    <n v="53930.333333333336"/>
    <n v="53930.333333333336"/>
    <n v="53930.333333333336"/>
    <n v="53930.333333333336"/>
    <n v="53930.333333333336"/>
    <n v="53930.333333333336"/>
    <n v="53930.333333333336"/>
    <n v="53930.333333333336"/>
    <n v="647164"/>
    <b v="1"/>
  </r>
  <r>
    <n v="68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compensación por transporte"/>
    <s v=" 71 GASTOS EN PERSONAL INVERSIÓN"/>
    <x v="37"/>
    <n v="94980"/>
    <x v="1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7915"/>
    <n v="7915"/>
    <n v="7915"/>
    <n v="7915"/>
    <n v="7915"/>
    <n v="7915"/>
    <n v="7915"/>
    <n v="7915"/>
    <n v="7915"/>
    <n v="7915"/>
    <n v="7915"/>
    <n v="7915"/>
    <n v="94980"/>
    <b v="1"/>
  </r>
  <r>
    <n v="69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alimentación empleados refrigerios"/>
    <s v=" 71 GASTOS EN PERSONAL INVERSIÓN"/>
    <x v="38"/>
    <n v="720000"/>
    <x v="1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60000"/>
    <n v="60000"/>
    <n v="60000"/>
    <n v="60000"/>
    <n v="60000"/>
    <n v="60000"/>
    <n v="60000"/>
    <n v="60000"/>
    <n v="60000"/>
    <n v="60000"/>
    <n v="60000"/>
    <n v="60000"/>
    <n v="720000"/>
    <b v="1"/>
  </r>
  <r>
    <n v="70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por cargas familiares"/>
    <s v=" 71 GASTOS EN PERSONAL INVERSIÓN"/>
    <x v="39"/>
    <n v="17880.240000000002"/>
    <x v="1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490.0200000000002"/>
    <n v="1490.0200000000002"/>
    <n v="1490.0200000000002"/>
    <n v="1490.0200000000002"/>
    <n v="1490.0200000000002"/>
    <n v="1490.0200000000002"/>
    <n v="1490.0200000000002"/>
    <n v="1490.0200000000002"/>
    <n v="1490.0200000000002"/>
    <n v="1490.0200000000002"/>
    <n v="1490.0200000000002"/>
    <n v="1490.0200000000002"/>
    <n v="17880.240000000002"/>
    <b v="1"/>
  </r>
  <r>
    <n v="71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subsidio de antigüedad"/>
    <s v=" 71 GASTOS EN PERSONAL INVERSIÓN"/>
    <x v="40"/>
    <n v="142335.26"/>
    <x v="1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1861.271666666667"/>
    <n v="11861.271666666667"/>
    <n v="11861.271666666667"/>
    <n v="11861.271666666667"/>
    <n v="11861.271666666667"/>
    <n v="11861.271666666667"/>
    <n v="11861.271666666667"/>
    <n v="11861.271666666667"/>
    <n v="11861.271666666667"/>
    <n v="11861.271666666667"/>
    <n v="11861.271666666667"/>
    <n v="11861.271666666667"/>
    <n v="142335.26"/>
    <b v="1"/>
  </r>
  <r>
    <n v="72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horas extraordinarias y suplementarias"/>
    <s v=" 71 GASTOS EN PERSONAL INVERSIÓN"/>
    <x v="41"/>
    <n v="866957.25"/>
    <x v="1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72246.4375"/>
    <n v="72246.4375"/>
    <n v="72246.4375"/>
    <n v="72246.4375"/>
    <n v="72246.4375"/>
    <n v="72246.4375"/>
    <n v="72246.4375"/>
    <n v="72246.4375"/>
    <n v="72246.4375"/>
    <n v="72246.4375"/>
    <n v="72246.4375"/>
    <n v="72246.4375"/>
    <n v="866957.25"/>
    <b v="1"/>
  </r>
  <r>
    <n v="73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aporte patronal"/>
    <s v=" 71 GASTOS EN PERSONAL INVERSIÓN"/>
    <x v="42"/>
    <n v="1860526.37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55043.86416666667"/>
    <n v="155043.86416666667"/>
    <n v="155043.86416666667"/>
    <n v="155043.86416666667"/>
    <n v="155043.86416666667"/>
    <n v="155043.86416666667"/>
    <n v="155043.86416666667"/>
    <n v="155043.86416666667"/>
    <n v="155043.86416666667"/>
    <n v="155043.86416666667"/>
    <n v="155043.86416666667"/>
    <n v="155043.86416666667"/>
    <n v="1860526.3700000003"/>
    <b v="1"/>
  </r>
  <r>
    <n v="74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fondo de reserva"/>
    <s v=" 71 GASTOS EN PERSONAL INVERSIÓN"/>
    <x v="43"/>
    <n v="1301570.08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08464.17333333334"/>
    <n v="108464.17333333334"/>
    <n v="108464.17333333334"/>
    <n v="108464.17333333334"/>
    <n v="108464.17333333334"/>
    <n v="108464.17333333334"/>
    <n v="108464.17333333334"/>
    <n v="108464.17333333334"/>
    <n v="108464.17333333334"/>
    <n v="108464.17333333334"/>
    <n v="108464.17333333334"/>
    <n v="108464.17333333334"/>
    <n v="1301570.08"/>
    <b v="1"/>
  </r>
  <r>
    <n v="75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6"/>
    <s v="Pago rol de personal administrativo. - salarios unificados"/>
    <s v=" 51 GASTOS EN PERSONAL"/>
    <x v="44"/>
    <n v="60829.85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5069.1541666666662"/>
    <n v="5069.1541666666662"/>
    <n v="5069.1541666666662"/>
    <n v="5069.1541666666662"/>
    <n v="5069.1541666666662"/>
    <n v="5069.1541666666662"/>
    <n v="5069.1541666666662"/>
    <n v="5069.1541666666662"/>
    <n v="5069.1541666666662"/>
    <n v="5069.1541666666662"/>
    <n v="5069.1541666666662"/>
    <n v="5069.1541666666662"/>
    <n v="60829.85"/>
    <b v="1"/>
  </r>
  <r>
    <n v="76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remuneraciones unificadas"/>
    <s v=" 71 GASTOS EN PERSONAL INVERSIÓN"/>
    <x v="45"/>
    <n v="1704433.98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142036.16500000001"/>
    <n v="142036.16500000001"/>
    <n v="142036.16500000001"/>
    <n v="142036.16500000001"/>
    <n v="142036.16500000001"/>
    <n v="142036.16500000001"/>
    <n v="142036.16500000001"/>
    <n v="142036.16500000001"/>
    <n v="142036.16500000001"/>
    <n v="142036.16500000001"/>
    <n v="142036.16500000001"/>
    <n v="142036.16500000001"/>
    <n v="1704433.9800000002"/>
    <b v="1"/>
  </r>
  <r>
    <n v="77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5"/>
    <s v="Pago rol de personal  - Jubilación Patronal"/>
    <s v=" 51 GASTOS EN PERSONAL"/>
    <x v="46"/>
    <n v="777145.25"/>
    <x v="0"/>
    <s v="NO"/>
    <s v="CUATRIMESTRE 1"/>
    <m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s v="X"/>
    <n v="12"/>
    <n v="64762.104166666664"/>
    <n v="64762.104166666664"/>
    <n v="64762.104166666664"/>
    <n v="64762.104166666664"/>
    <n v="64762.104166666664"/>
    <n v="64762.104166666664"/>
    <n v="64762.104166666664"/>
    <n v="64762.104166666664"/>
    <n v="64762.104166666664"/>
    <n v="64762.104166666664"/>
    <n v="64762.104166666664"/>
    <n v="64762.104166666664"/>
    <n v="777145.24999999988"/>
    <b v="1"/>
  </r>
  <r>
    <n v="78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8"/>
    <s v="Servicio de transporte para el personal técnico de operaciones y de recaudación de la empresa pública metropolitana de transporte de pasajeros quito 2020-2021"/>
    <s v=" 53 BIENES Y SERVICIOS DE CONSUMO"/>
    <x v="47"/>
    <n v="403200"/>
    <x v="0"/>
    <s v="SI"/>
    <s v="CUATRIMESTRE 1"/>
    <m/>
    <s v="X"/>
    <s v="X"/>
    <s v="X"/>
    <s v="X"/>
    <s v="X"/>
    <s v="X"/>
    <s v="X"/>
    <s v="X"/>
    <s v="X"/>
    <s v="X"/>
    <m/>
    <m/>
    <s v="X"/>
    <s v="X"/>
    <s v="X"/>
    <s v="X"/>
    <s v="X"/>
    <s v="X"/>
    <s v="X"/>
    <s v="X"/>
    <s v="X"/>
    <s v="X"/>
    <m/>
    <m/>
    <n v="10"/>
    <n v="40320"/>
    <n v="40320"/>
    <n v="40320"/>
    <n v="40320"/>
    <n v="40320"/>
    <n v="40320"/>
    <n v="40320"/>
    <n v="40320"/>
    <n v="40320"/>
    <n v="40320"/>
    <n v="0"/>
    <n v="0"/>
    <n v="403200"/>
    <b v="1"/>
  </r>
  <r>
    <n v="79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9"/>
    <s v="Contratación del Servicio de Control de plagas 2019-2020 (Valor para pagar último control de Contrato 14)"/>
    <s v=" 53 BIENES Y SERVICIOS DE CONSUMO"/>
    <x v="19"/>
    <n v="7504"/>
    <x v="0"/>
    <s v="SI"/>
    <s v="CUATRIMESTRE 1"/>
    <n v="853100219"/>
    <m/>
    <s v="X"/>
    <m/>
    <m/>
    <m/>
    <m/>
    <m/>
    <m/>
    <m/>
    <m/>
    <m/>
    <m/>
    <m/>
    <m/>
    <s v="X"/>
    <m/>
    <m/>
    <m/>
    <m/>
    <m/>
    <m/>
    <m/>
    <m/>
    <m/>
    <n v="1"/>
    <n v="0"/>
    <n v="0"/>
    <n v="7504"/>
    <n v="0"/>
    <n v="0"/>
    <n v="0"/>
    <n v="0"/>
    <n v="0"/>
    <n v="0"/>
    <n v="0"/>
    <n v="0"/>
    <n v="0"/>
    <n v="7504"/>
    <b v="1"/>
  </r>
  <r>
    <n v="80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9"/>
    <s v="Servicio de Control de plagas (desinsectación, desratización)"/>
    <s v=" 53 BIENES Y SERVICIOS DE CONSUMO"/>
    <x v="19"/>
    <n v="28000"/>
    <x v="0"/>
    <s v="SI"/>
    <s v="CUATRIMESTRE 2"/>
    <n v="853100219"/>
    <m/>
    <m/>
    <m/>
    <m/>
    <s v="X"/>
    <m/>
    <m/>
    <m/>
    <m/>
    <m/>
    <m/>
    <m/>
    <m/>
    <m/>
    <m/>
    <m/>
    <m/>
    <s v="X"/>
    <m/>
    <m/>
    <s v="X"/>
    <m/>
    <m/>
    <s v="X"/>
    <n v="3"/>
    <n v="0"/>
    <n v="0"/>
    <n v="0"/>
    <n v="0"/>
    <n v="0"/>
    <n v="9333.3333333333339"/>
    <n v="0"/>
    <n v="0"/>
    <n v="9333.3333333333339"/>
    <n v="0"/>
    <n v="0"/>
    <n v="9333.3333333333339"/>
    <n v="28000"/>
    <b v="1"/>
  </r>
  <r>
    <n v="81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9"/>
    <s v="Adquisición de Equipos de protección personal"/>
    <s v=" 53 BIENES Y SERVICIOS DE CONSUMO"/>
    <x v="24"/>
    <n v="5600"/>
    <x v="0"/>
    <s v="SI"/>
    <m/>
    <m/>
    <m/>
    <m/>
    <m/>
    <m/>
    <s v="X"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5600"/>
    <n v="0"/>
    <n v="0"/>
    <n v="0"/>
    <n v="0"/>
    <n v="0"/>
    <n v="0"/>
    <n v="5600"/>
    <b v="1"/>
  </r>
  <r>
    <n v="82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9"/>
    <s v="Adquisición de Equipos de protección personal. Catálogo Electrónico."/>
    <s v=" 53 BIENES Y SERVICIOS DE CONSUMO"/>
    <x v="24"/>
    <n v="45587.360000000001"/>
    <x v="0"/>
    <s v="SI"/>
    <s v="CUATRIMESTRE 2"/>
    <s v="NA"/>
    <m/>
    <m/>
    <m/>
    <m/>
    <m/>
    <m/>
    <s v="X"/>
    <m/>
    <m/>
    <m/>
    <m/>
    <m/>
    <m/>
    <m/>
    <m/>
    <m/>
    <m/>
    <m/>
    <m/>
    <m/>
    <m/>
    <s v="X"/>
    <m/>
    <m/>
    <n v="1"/>
    <n v="0"/>
    <n v="0"/>
    <n v="0"/>
    <n v="0"/>
    <n v="0"/>
    <n v="0"/>
    <n v="0"/>
    <n v="0"/>
    <n v="0"/>
    <n v="45587.360000000001"/>
    <n v="0"/>
    <n v="0"/>
    <n v="45587.360000000001"/>
    <b v="1"/>
  </r>
  <r>
    <n v="83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9"/>
    <s v="Adquisición de Prendas de Protección personal, no incluye chompa"/>
    <s v=" 53 BIENES Y SERVICIOS DE CONSUMO"/>
    <x v="24"/>
    <n v="90720"/>
    <x v="0"/>
    <s v="SI"/>
    <s v="CUATRIMESTRE 1"/>
    <n v="282500033"/>
    <m/>
    <m/>
    <m/>
    <m/>
    <s v="X"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90720"/>
    <n v="0"/>
    <n v="0"/>
    <n v="0"/>
    <n v="0"/>
    <n v="0"/>
    <n v="0"/>
    <n v="90720"/>
    <b v="1"/>
  </r>
  <r>
    <n v="84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9"/>
    <s v="Mantenimiento y recarga de extintores"/>
    <s v=" 53 BIENES Y SERVICIOS DE CONSUMO"/>
    <x v="48"/>
    <n v="16800"/>
    <x v="0"/>
    <s v="SI"/>
    <s v="CUATRIMESTRE 1"/>
    <n v="354401015"/>
    <m/>
    <m/>
    <m/>
    <s v="X"/>
    <m/>
    <s v="X"/>
    <m/>
    <s v="X"/>
    <m/>
    <s v="X"/>
    <m/>
    <s v="X"/>
    <m/>
    <m/>
    <m/>
    <m/>
    <s v="X"/>
    <m/>
    <s v="X"/>
    <m/>
    <s v="X"/>
    <m/>
    <s v="X"/>
    <m/>
    <n v="4"/>
    <n v="0"/>
    <n v="0"/>
    <n v="0"/>
    <n v="0"/>
    <n v="4200"/>
    <n v="0"/>
    <n v="4200"/>
    <n v="0"/>
    <n v="4200"/>
    <n v="0"/>
    <n v="4200"/>
    <n v="0"/>
    <n v="16800"/>
    <b v="1"/>
  </r>
  <r>
    <n v="85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electrónicos kiepe "/>
    <s v=" 73 BIENES Y SERVICIOS PARA INVERSIÓN"/>
    <x v="49"/>
    <n v="50400"/>
    <x v="1"/>
    <s v="SI"/>
    <s v="CUATRIMESTRE 1"/>
    <n v="491290517"/>
    <m/>
    <m/>
    <m/>
    <s v="X"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50400"/>
    <n v="0"/>
    <n v="0"/>
    <n v="0"/>
    <n v="0"/>
    <n v="0"/>
    <n v="50400"/>
    <b v="1"/>
  </r>
  <r>
    <n v="86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electrónicos mercedes Benz para flota trolebús"/>
    <s v=" 73 BIENES Y SERVICIOS PARA INVERSIÓN"/>
    <x v="49"/>
    <n v="21869.57"/>
    <x v="1"/>
    <s v="SI"/>
    <s v="CUATRIMESTRE 1"/>
    <n v="471732011"/>
    <m/>
    <m/>
    <m/>
    <s v="X"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21869.57"/>
    <n v="0"/>
    <n v="0"/>
    <n v="0"/>
    <n v="0"/>
    <n v="0"/>
    <n v="0"/>
    <n v="21869.57"/>
    <b v="1"/>
  </r>
  <r>
    <n v="87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accesorios neumáticos"/>
    <s v=" 73 BIENES Y SERVICIOS PARA INVERSIÓN"/>
    <x v="49"/>
    <n v="15000"/>
    <x v="1"/>
    <s v="SI"/>
    <s v="CUATRIMESTRE 2"/>
    <n v="421900311"/>
    <m/>
    <m/>
    <m/>
    <m/>
    <s v="X"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15000"/>
    <n v="0"/>
    <n v="0"/>
    <n v="0"/>
    <n v="0"/>
    <n v="0"/>
    <n v="15000"/>
    <b v="1"/>
  </r>
  <r>
    <n v="88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semiconductores para flota de trolebús "/>
    <s v=" 73 BIENES Y SERVICIOS PARA INVERSIÓN"/>
    <x v="49"/>
    <n v="24494.400000000001"/>
    <x v="1"/>
    <s v="SI"/>
    <s v="CUATRIMESTRE 1"/>
    <n v="471500011"/>
    <m/>
    <m/>
    <s v="X"/>
    <m/>
    <m/>
    <m/>
    <m/>
    <m/>
    <m/>
    <m/>
    <m/>
    <m/>
    <m/>
    <m/>
    <m/>
    <m/>
    <s v="X"/>
    <m/>
    <m/>
    <m/>
    <m/>
    <m/>
    <m/>
    <m/>
    <n v="1"/>
    <n v="0"/>
    <n v="0"/>
    <n v="0"/>
    <n v="0"/>
    <n v="24494.400000000001"/>
    <n v="0"/>
    <n v="0"/>
    <n v="0"/>
    <n v="0"/>
    <n v="0"/>
    <n v="0"/>
    <n v="0"/>
    <n v="24494.400000000001"/>
    <b v="1"/>
  </r>
  <r>
    <n v="89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baterías para la flota vehicular  "/>
    <s v=" 73 BIENES Y SERVICIOS PARA INVERSIÓN"/>
    <x v="49"/>
    <n v="44100"/>
    <x v="1"/>
    <s v="SI"/>
    <s v="CUATRIMESTRE 1"/>
    <s v="464200017"/>
    <m/>
    <m/>
    <s v="X"/>
    <m/>
    <m/>
    <m/>
    <m/>
    <m/>
    <m/>
    <m/>
    <m/>
    <m/>
    <m/>
    <m/>
    <m/>
    <s v="X"/>
    <m/>
    <s v="X"/>
    <m/>
    <s v="X"/>
    <m/>
    <m/>
    <m/>
    <m/>
    <n v="3"/>
    <n v="0"/>
    <n v="0"/>
    <n v="0"/>
    <n v="14700"/>
    <n v="0"/>
    <n v="14700"/>
    <n v="0"/>
    <n v="14700"/>
    <n v="0"/>
    <n v="0"/>
    <n v="0"/>
    <n v="0"/>
    <n v="44100"/>
    <b v="1"/>
  </r>
  <r>
    <n v="90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mangueras automotrices para la flota"/>
    <s v=" 73 BIENES Y SERVICIOS PARA INVERSIÓN"/>
    <x v="49"/>
    <n v="36000"/>
    <x v="1"/>
    <s v="SI"/>
    <s v="CUATRIMESTRE 2"/>
    <n v="363205016"/>
    <m/>
    <m/>
    <m/>
    <m/>
    <m/>
    <s v="X"/>
    <m/>
    <m/>
    <m/>
    <m/>
    <m/>
    <m/>
    <m/>
    <m/>
    <m/>
    <m/>
    <m/>
    <m/>
    <m/>
    <s v="X"/>
    <m/>
    <m/>
    <m/>
    <m/>
    <n v="1"/>
    <n v="0"/>
    <n v="0"/>
    <n v="0"/>
    <n v="0"/>
    <n v="0"/>
    <n v="0"/>
    <n v="0"/>
    <n v="36000"/>
    <n v="0"/>
    <n v="0"/>
    <n v="0"/>
    <n v="0"/>
    <n v="36000"/>
    <b v="1"/>
  </r>
  <r>
    <n v="91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bombillos automotrices (focos)"/>
    <s v=" 73 BIENES Y SERVICIOS PARA INVERSIÓN"/>
    <x v="49"/>
    <n v="5000"/>
    <x v="1"/>
    <s v="SI"/>
    <s v="CUATRIMESTRE 1"/>
    <n v="465100211"/>
    <m/>
    <m/>
    <s v="X"/>
    <m/>
    <m/>
    <m/>
    <m/>
    <m/>
    <m/>
    <m/>
    <m/>
    <m/>
    <m/>
    <m/>
    <m/>
    <m/>
    <s v="X"/>
    <m/>
    <m/>
    <m/>
    <m/>
    <m/>
    <m/>
    <m/>
    <n v="1"/>
    <n v="0"/>
    <n v="0"/>
    <n v="0"/>
    <n v="0"/>
    <n v="5000"/>
    <n v="0"/>
    <n v="0"/>
    <n v="0"/>
    <n v="0"/>
    <n v="0"/>
    <n v="0"/>
    <n v="0"/>
    <n v="5000"/>
    <b v="1"/>
  </r>
  <r>
    <n v="92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tipo electrico/electrónico trolebuses "/>
    <s v=" 73 BIENES Y SERVICIOS PARA INVERSIÓN"/>
    <x v="49"/>
    <n v="11088"/>
    <x v="1"/>
    <s v="SI"/>
    <s v="CUATRIMESTRE 1"/>
    <n v="465100211"/>
    <m/>
    <m/>
    <m/>
    <s v="X"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11088"/>
    <n v="0"/>
    <n v="0"/>
    <n v="0"/>
    <n v="0"/>
    <n v="0"/>
    <n v="0"/>
    <n v="11088"/>
    <b v="1"/>
  </r>
  <r>
    <n v="93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cristales, vidrios y parabrisas flota "/>
    <s v=" 73 BIENES Y SERVICIOS PARA INVERSIÓN"/>
    <x v="49"/>
    <n v="20000"/>
    <x v="1"/>
    <s v="SI"/>
    <s v="CUATRIMESTRE 2"/>
    <n v="371150012"/>
    <m/>
    <m/>
    <m/>
    <m/>
    <s v="X"/>
    <m/>
    <m/>
    <m/>
    <m/>
    <m/>
    <m/>
    <m/>
    <m/>
    <m/>
    <m/>
    <m/>
    <m/>
    <m/>
    <m/>
    <s v="X"/>
    <m/>
    <m/>
    <m/>
    <m/>
    <n v="1"/>
    <n v="0"/>
    <n v="0"/>
    <n v="0"/>
    <n v="0"/>
    <n v="0"/>
    <n v="0"/>
    <n v="0"/>
    <n v="20000"/>
    <n v="0"/>
    <n v="0"/>
    <n v="0"/>
    <n v="0"/>
    <n v="20000"/>
    <b v="1"/>
  </r>
  <r>
    <n v="94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impermeabilizantes y sellantes "/>
    <s v=" 73 BIENES Y SERVICIOS PARA INVERSIÓN"/>
    <x v="50"/>
    <n v="12247.2"/>
    <x v="1"/>
    <s v="SI"/>
    <s v="CUATRIMESTRE 2"/>
    <n v="351101315"/>
    <m/>
    <m/>
    <m/>
    <m/>
    <m/>
    <m/>
    <m/>
    <s v="X"/>
    <m/>
    <m/>
    <m/>
    <m/>
    <m/>
    <m/>
    <m/>
    <s v=" "/>
    <m/>
    <m/>
    <m/>
    <m/>
    <m/>
    <s v="X"/>
    <m/>
    <m/>
    <n v="1"/>
    <n v="0"/>
    <n v="0"/>
    <n v="0"/>
    <n v="0"/>
    <n v="0"/>
    <n v="0"/>
    <n v="0"/>
    <n v="0"/>
    <n v="0"/>
    <n v="12247.2"/>
    <n v="0"/>
    <n v="0"/>
    <n v="12247.2"/>
    <b v="1"/>
  </r>
  <r>
    <n v="95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insumos de ferretería (materiales varios)"/>
    <s v=" 73 BIENES Y SERVICIOS PARA INVERSIÓN"/>
    <x v="50"/>
    <n v="20000"/>
    <x v="1"/>
    <s v="SI"/>
    <s v="CUATRIMESTRE 1"/>
    <n v="429990835"/>
    <m/>
    <m/>
    <m/>
    <s v="X"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20000"/>
    <n v="0"/>
    <n v="0"/>
    <n v="0"/>
    <n v="0"/>
    <n v="0"/>
    <n v="20000"/>
    <b v="1"/>
  </r>
  <r>
    <n v="96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cauchos de carrocería"/>
    <s v=" 73 BIENES Y SERVICIOS PARA INVERSIÓN"/>
    <x v="49"/>
    <n v="20240"/>
    <x v="1"/>
    <s v="SI"/>
    <s v="CUATRIMESTRE 1"/>
    <n v="362200011"/>
    <m/>
    <m/>
    <m/>
    <s v="X"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20240"/>
    <n v="0"/>
    <n v="0"/>
    <n v="0"/>
    <n v="0"/>
    <n v="0"/>
    <n v="20240"/>
    <b v="1"/>
  </r>
  <r>
    <n v="97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faros y lunas flota"/>
    <s v=" 73 BIENES Y SERVICIOS PARA INVERSIÓN"/>
    <x v="49"/>
    <n v="30400"/>
    <x v="1"/>
    <s v="SI"/>
    <s v="CUATRIMESTRE 1"/>
    <n v="465100211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30400"/>
    <n v="0"/>
    <n v="0"/>
    <n v="0"/>
    <n v="0"/>
    <n v="0"/>
    <n v="0"/>
    <n v="30400"/>
    <b v="1"/>
  </r>
  <r>
    <n v="98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amortiguadores de carrocería par la flota"/>
    <s v=" 73 BIENES Y SERVICIOS PARA INVERSIÓN"/>
    <x v="49"/>
    <n v="10080"/>
    <x v="1"/>
    <s v="SI"/>
    <s v="CUATRIMESTRE 1"/>
    <n v="491290413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10080"/>
    <n v="0"/>
    <n v="0"/>
    <n v="0"/>
    <n v="0"/>
    <n v="0"/>
    <n v="0"/>
    <n v="10080"/>
    <b v="1"/>
  </r>
  <r>
    <n v="99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perfiles metálicos "/>
    <s v=" 73 BIENES Y SERVICIOS PARA INVERSIÓN"/>
    <x v="49"/>
    <n v="7348.32"/>
    <x v="1"/>
    <s v="SI"/>
    <s v="CUATRIMESTRE 1"/>
    <n v="412740011"/>
    <m/>
    <m/>
    <m/>
    <m/>
    <s v="X"/>
    <m/>
    <m/>
    <m/>
    <m/>
    <m/>
    <m/>
    <m/>
    <m/>
    <m/>
    <m/>
    <m/>
    <m/>
    <m/>
    <m/>
    <s v="X"/>
    <m/>
    <m/>
    <m/>
    <m/>
    <n v="1"/>
    <n v="0"/>
    <n v="0"/>
    <n v="0"/>
    <n v="0"/>
    <n v="0"/>
    <n v="0"/>
    <n v="0"/>
    <n v="7348.32"/>
    <n v="0"/>
    <n v="0"/>
    <n v="0"/>
    <n v="0"/>
    <n v="7348.32"/>
    <b v="1"/>
  </r>
  <r>
    <n v="100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plumas y brazos de plumas"/>
    <s v=" 73 BIENES Y SERVICIOS PARA INVERSIÓN"/>
    <x v="49"/>
    <n v="26943.84"/>
    <x v="1"/>
    <s v="SI"/>
    <s v="CUATRIMESTRE 1"/>
    <n v="4696001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26943.84"/>
    <n v="0"/>
    <n v="0"/>
    <n v="0"/>
    <n v="0"/>
    <n v="0"/>
    <n v="0"/>
    <n v="26943.84"/>
    <b v="1"/>
  </r>
  <r>
    <n v="101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mantenimiento de maquinas soldadoras"/>
    <s v=" 73 BIENES Y SERVICIOS PARA INVERSIÓN"/>
    <x v="51"/>
    <n v="7756.56"/>
    <x v="1"/>
    <s v="SI"/>
    <s v="CUATRIMESTRE 1"/>
    <n v="833430217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7756.56"/>
    <n v="0"/>
    <n v="0"/>
    <n v="0"/>
    <n v="0"/>
    <n v="0"/>
    <n v="0"/>
    <n v="7756.56"/>
    <b v="1"/>
  </r>
  <r>
    <n v="102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insumos de soldadura y reparacion de carrocerias flotas"/>
    <s v=" 73 BIENES Y SERVICIOS PARA INVERSIÓN"/>
    <x v="50"/>
    <n v="9576"/>
    <x v="1"/>
    <s v="SI"/>
    <s v="CUATRIMESTRE 1"/>
    <n v="42950001"/>
    <m/>
    <s v="X"/>
    <m/>
    <m/>
    <m/>
    <m/>
    <m/>
    <m/>
    <m/>
    <m/>
    <m/>
    <m/>
    <m/>
    <m/>
    <m/>
    <m/>
    <s v="X"/>
    <m/>
    <m/>
    <m/>
    <m/>
    <m/>
    <m/>
    <m/>
    <n v="1"/>
    <n v="0"/>
    <n v="0"/>
    <n v="0"/>
    <n v="0"/>
    <n v="9576"/>
    <n v="0"/>
    <n v="0"/>
    <n v="0"/>
    <n v="0"/>
    <n v="0"/>
    <n v="0"/>
    <n v="0"/>
    <n v="9576"/>
    <b v="1"/>
  </r>
  <r>
    <n v="103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recarga de gases"/>
    <s v=" 73 BIENES Y SERVICIOS PARA INVERSIÓN"/>
    <x v="51"/>
    <n v="5040"/>
    <x v="1"/>
    <s v="SI"/>
    <s v="CUATRIMESTRE 1"/>
    <n v="422100011"/>
    <m/>
    <s v="X"/>
    <m/>
    <m/>
    <m/>
    <m/>
    <m/>
    <m/>
    <m/>
    <m/>
    <m/>
    <m/>
    <m/>
    <s v="X"/>
    <m/>
    <s v="X"/>
    <m/>
    <s v="X"/>
    <m/>
    <s v="X"/>
    <m/>
    <s v="X"/>
    <m/>
    <s v="X"/>
    <n v="6"/>
    <n v="0"/>
    <n v="840"/>
    <n v="0"/>
    <n v="840"/>
    <n v="0"/>
    <n v="840"/>
    <n v="0"/>
    <n v="840"/>
    <n v="0"/>
    <n v="840"/>
    <n v="0"/>
    <n v="840"/>
    <n v="5040"/>
    <b v="1"/>
  </r>
  <r>
    <n v="104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wype"/>
    <s v=" 73 BIENES Y SERVICIOS PARA INVERSIÓN"/>
    <x v="50"/>
    <n v="3000"/>
    <x v="1"/>
    <s v="SI"/>
    <s v="CUATRIMESTRE 2"/>
    <n v="3899309110"/>
    <m/>
    <m/>
    <m/>
    <m/>
    <m/>
    <s v="X"/>
    <m/>
    <m/>
    <m/>
    <m/>
    <m/>
    <m/>
    <m/>
    <m/>
    <m/>
    <m/>
    <m/>
    <m/>
    <m/>
    <m/>
    <s v="X"/>
    <m/>
    <m/>
    <m/>
    <n v="1"/>
    <n v="0"/>
    <n v="0"/>
    <n v="0"/>
    <n v="0"/>
    <n v="0"/>
    <n v="0"/>
    <n v="0"/>
    <n v="0"/>
    <n v="3000"/>
    <n v="0"/>
    <n v="0"/>
    <n v="0"/>
    <n v="3000"/>
    <b v="1"/>
  </r>
  <r>
    <n v="105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partes y piezas de fibra de vidrio flota"/>
    <s v=" 73 BIENES Y SERVICIOS PARA INVERSIÓN"/>
    <x v="49"/>
    <n v="30699.65"/>
    <x v="1"/>
    <s v="SI"/>
    <s v="CUATRIMESTRE 2"/>
    <n v="4912900"/>
    <m/>
    <m/>
    <m/>
    <m/>
    <s v="X"/>
    <m/>
    <m/>
    <m/>
    <m/>
    <m/>
    <m/>
    <m/>
    <m/>
    <m/>
    <m/>
    <m/>
    <m/>
    <m/>
    <m/>
    <s v="X"/>
    <m/>
    <m/>
    <m/>
    <m/>
    <n v="1"/>
    <n v="0"/>
    <n v="0"/>
    <n v="0"/>
    <n v="0"/>
    <n v="0"/>
    <n v="0"/>
    <n v="0"/>
    <n v="30699.65"/>
    <n v="0"/>
    <n v="0"/>
    <n v="0"/>
    <n v="0"/>
    <n v="30699.65"/>
    <b v="1"/>
  </r>
  <r>
    <n v="106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on de materiales para reparacion estructural"/>
    <s v=" 73 BIENES Y SERVICIOS PARA INVERSIÓN"/>
    <x v="49"/>
    <n v="9797.76"/>
    <x v="1"/>
    <s v="SI"/>
    <s v="CUATRIMESTRE 1"/>
    <n v="492310011"/>
    <m/>
    <s v="X"/>
    <m/>
    <m/>
    <m/>
    <m/>
    <m/>
    <m/>
    <m/>
    <m/>
    <m/>
    <m/>
    <m/>
    <m/>
    <m/>
    <m/>
    <s v="X"/>
    <m/>
    <m/>
    <m/>
    <m/>
    <m/>
    <m/>
    <m/>
    <n v="1"/>
    <n v="0"/>
    <n v="0"/>
    <n v="0"/>
    <n v="0"/>
    <n v="9797.76"/>
    <n v="0"/>
    <n v="0"/>
    <n v="0"/>
    <n v="0"/>
    <n v="0"/>
    <n v="0"/>
    <n v="0"/>
    <n v="9797.76"/>
    <b v="1"/>
  </r>
  <r>
    <n v="107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mecánicos flota trolebús"/>
    <s v=" 73 BIENES Y SERVICIOS PARA INVERSIÓN"/>
    <x v="49"/>
    <n v="101520"/>
    <x v="1"/>
    <s v="SI"/>
    <s v="CUATRIMESTRE 1"/>
    <n v="4912909"/>
    <m/>
    <m/>
    <m/>
    <s v="X"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101520"/>
    <n v="0"/>
    <n v="0"/>
    <n v="0"/>
    <n v="0"/>
    <n v="0"/>
    <n v="101520"/>
    <b v="1"/>
  </r>
  <r>
    <n v="108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on de aros de neumaticos de flotas"/>
    <s v=" 73 BIENES Y SERVICIOS PARA INVERSIÓN"/>
    <x v="49"/>
    <n v="15000"/>
    <x v="1"/>
    <s v="SI"/>
    <s v="CUATRIMESTRE 1"/>
    <n v="36113292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15000"/>
    <n v="0"/>
    <n v="0"/>
    <n v="0"/>
    <n v="0"/>
    <n v="0"/>
    <n v="0"/>
    <n v="15000"/>
    <b v="1"/>
  </r>
  <r>
    <n v="109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on de repuestos para reparacion de alimentadores volkswagen"/>
    <s v=" 73 BIENES Y SERVICIOS PARA INVERSIÓN"/>
    <x v="49"/>
    <n v="7862.4"/>
    <x v="1"/>
    <s v="SI"/>
    <s v="CUATRIMESTRE 1"/>
    <n v="871430014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7862.4"/>
    <n v="0"/>
    <n v="0"/>
    <n v="0"/>
    <n v="0"/>
    <n v="0"/>
    <n v="0"/>
    <n v="7862.4"/>
    <b v="1"/>
  </r>
  <r>
    <n v="110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pernos y tuercas especiales"/>
    <s v=" 73 BIENES Y SERVICIOS PARA INVERSIÓN"/>
    <x v="49"/>
    <n v="3380.54"/>
    <x v="1"/>
    <s v="SI"/>
    <s v="CUATRIMESTRE 1"/>
    <n v="4294400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3380.54"/>
    <n v="0"/>
    <n v="0"/>
    <n v="0"/>
    <n v="0"/>
    <n v="0"/>
    <n v="0"/>
    <n v="3380.54"/>
    <b v="1"/>
  </r>
  <r>
    <n v="111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rectificación de cabezotes y motores flota"/>
    <s v=" 73 BIENES Y SERVICIOS PARA INVERSIÓN"/>
    <x v="52"/>
    <n v="9072"/>
    <x v="1"/>
    <s v="SI"/>
    <s v="CUATRIMESTRE 1"/>
    <n v="871590012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9072"/>
    <n v="0"/>
    <n v="0"/>
    <n v="0"/>
    <n v="0"/>
    <n v="0"/>
    <n v="0"/>
    <n v="9072"/>
    <b v="1"/>
  </r>
  <r>
    <n v="112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pastillas de freno para la flota volvo"/>
    <s v=" 73 BIENES Y SERVICIOS PARA INVERSIÓN"/>
    <x v="49"/>
    <n v="151200"/>
    <x v="1"/>
    <s v="SI"/>
    <s v="CUATRIMESTRE 1"/>
    <n v="491290111"/>
    <m/>
    <m/>
    <m/>
    <s v="X"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151200"/>
    <n v="0"/>
    <n v="0"/>
    <n v="0"/>
    <n v="0"/>
    <n v="0"/>
    <n v="151200"/>
    <b v="1"/>
  </r>
  <r>
    <n v="113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reparación de transmisiones automáticas ZF"/>
    <s v=" 73 BIENES Y SERVICIOS PARA INVERSIÓN"/>
    <x v="52"/>
    <n v="151200"/>
    <x v="1"/>
    <s v="SI"/>
    <s v="CUATRIMESTRE 1"/>
    <n v="871410011"/>
    <m/>
    <m/>
    <s v="X"/>
    <m/>
    <m/>
    <m/>
    <m/>
    <m/>
    <m/>
    <m/>
    <m/>
    <m/>
    <m/>
    <m/>
    <m/>
    <m/>
    <m/>
    <s v="X"/>
    <s v="X"/>
    <s v="X"/>
    <s v="X"/>
    <s v="X"/>
    <s v="X"/>
    <m/>
    <n v="6"/>
    <n v="0"/>
    <n v="0"/>
    <n v="0"/>
    <n v="0"/>
    <n v="0"/>
    <n v="25200"/>
    <n v="25200"/>
    <n v="25200"/>
    <n v="25200"/>
    <n v="25200"/>
    <n v="25200"/>
    <n v="0"/>
    <n v="151200"/>
    <b v="1"/>
  </r>
  <r>
    <n v="114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cajas ZF"/>
    <s v=" 73 BIENES Y SERVICIOS PARA INVERSIÓN"/>
    <x v="49"/>
    <n v="27000"/>
    <x v="1"/>
    <s v="SI"/>
    <s v="CUATRIMESTRE 1"/>
    <n v="491290517"/>
    <m/>
    <m/>
    <s v="X"/>
    <m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27000"/>
    <n v="0"/>
    <n v="0"/>
    <n v="0"/>
    <n v="0"/>
    <n v="0"/>
    <n v="27000"/>
    <b v="1"/>
  </r>
  <r>
    <n v="115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especiales de freno volvo B12M"/>
    <s v=" 73 BIENES Y SERVICIOS PARA INVERSIÓN"/>
    <x v="49"/>
    <n v="60480"/>
    <x v="1"/>
    <s v="SI"/>
    <s v="CUATRIMESTRE 2"/>
    <n v="491290517"/>
    <m/>
    <m/>
    <m/>
    <m/>
    <s v="X"/>
    <m/>
    <m/>
    <m/>
    <m/>
    <m/>
    <m/>
    <m/>
    <m/>
    <m/>
    <m/>
    <m/>
    <m/>
    <m/>
    <m/>
    <s v="X"/>
    <m/>
    <m/>
    <m/>
    <m/>
    <n v="1"/>
    <n v="0"/>
    <n v="0"/>
    <n v="0"/>
    <n v="0"/>
    <n v="0"/>
    <n v="0"/>
    <n v="0"/>
    <n v="60480"/>
    <n v="0"/>
    <n v="0"/>
    <n v="0"/>
    <n v="0"/>
    <n v="60480"/>
    <b v="1"/>
  </r>
  <r>
    <n v="116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kits de reparo de válvulas neumáticas chasis volvo B12M"/>
    <s v=" 73 BIENES Y SERVICIOS PARA INVERSIÓN"/>
    <x v="49"/>
    <n v="45360"/>
    <x v="1"/>
    <s v="SI"/>
    <s v="CUATRIMESTRE 2"/>
    <n v="491290517"/>
    <m/>
    <m/>
    <s v="X"/>
    <m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45360"/>
    <n v="0"/>
    <n v="0"/>
    <n v="0"/>
    <n v="0"/>
    <n v="0"/>
    <n v="45360"/>
    <b v="1"/>
  </r>
  <r>
    <n v="117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de carrocería de flotas"/>
    <s v=" 73 BIENES Y SERVICIOS PARA INVERSIÓN"/>
    <x v="49"/>
    <n v="54000"/>
    <x v="1"/>
    <s v="SI"/>
    <s v="CUATRIMESTRE 2"/>
    <n v="491290517"/>
    <m/>
    <m/>
    <m/>
    <m/>
    <s v="X"/>
    <m/>
    <m/>
    <m/>
    <m/>
    <m/>
    <m/>
    <m/>
    <m/>
    <m/>
    <m/>
    <m/>
    <m/>
    <m/>
    <m/>
    <s v="X"/>
    <m/>
    <m/>
    <m/>
    <m/>
    <n v="1"/>
    <n v="0"/>
    <n v="0"/>
    <n v="0"/>
    <n v="0"/>
    <n v="0"/>
    <n v="0"/>
    <n v="0"/>
    <n v="54000"/>
    <n v="0"/>
    <n v="0"/>
    <n v="0"/>
    <n v="0"/>
    <n v="54000"/>
    <b v="1"/>
  </r>
  <r>
    <n v="118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kits de válvulas y cilindros neumáticos"/>
    <s v=" 73 BIENES Y SERVICIOS PARA INVERSIÓN"/>
    <x v="49"/>
    <n v="12247.2"/>
    <x v="1"/>
    <s v="SI"/>
    <s v="CUATRIMESTRE 1"/>
    <n v="491290517"/>
    <m/>
    <m/>
    <m/>
    <s v="X"/>
    <m/>
    <m/>
    <m/>
    <m/>
    <m/>
    <m/>
    <m/>
    <m/>
    <m/>
    <m/>
    <m/>
    <m/>
    <m/>
    <m/>
    <m/>
    <s v="X"/>
    <m/>
    <m/>
    <m/>
    <m/>
    <n v="1"/>
    <n v="0"/>
    <n v="0"/>
    <n v="0"/>
    <n v="0"/>
    <n v="0"/>
    <n v="0"/>
    <n v="0"/>
    <n v="12247.2"/>
    <n v="0"/>
    <n v="0"/>
    <n v="0"/>
    <n v="0"/>
    <n v="12247.2"/>
    <b v="1"/>
  </r>
  <r>
    <n v="119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aceites ZF"/>
    <s v=" 73 BIENES Y SERVICIOS PARA INVERSIÓN"/>
    <x v="53"/>
    <n v="20160"/>
    <x v="1"/>
    <s v="SI"/>
    <s v="CUATRIMESTRE 2"/>
    <n v="333800231"/>
    <m/>
    <m/>
    <m/>
    <m/>
    <m/>
    <s v="X"/>
    <m/>
    <m/>
    <m/>
    <m/>
    <m/>
    <m/>
    <m/>
    <m/>
    <m/>
    <m/>
    <m/>
    <m/>
    <m/>
    <m/>
    <s v="X"/>
    <s v="X"/>
    <m/>
    <m/>
    <n v="2"/>
    <n v="0"/>
    <n v="0"/>
    <n v="0"/>
    <n v="0"/>
    <n v="0"/>
    <n v="0"/>
    <n v="0"/>
    <n v="0"/>
    <n v="10080"/>
    <n v="10080"/>
    <n v="0"/>
    <n v="0"/>
    <n v="20160"/>
    <b v="1"/>
  </r>
  <r>
    <n v="120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mantenimiento de compresor y sistema neumático talleres"/>
    <s v=" 73 BIENES Y SERVICIOS PARA INVERSIÓN"/>
    <x v="51"/>
    <n v="13104"/>
    <x v="1"/>
    <s v="SI"/>
    <s v="CUATRIMESTRE 1"/>
    <n v="5463108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13104"/>
    <n v="0"/>
    <n v="0"/>
    <n v="0"/>
    <n v="0"/>
    <n v="0"/>
    <n v="0"/>
    <n v="13104"/>
    <b v="1"/>
  </r>
  <r>
    <n v="121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Mantenimiento de hidrolavadoras"/>
    <s v=" 73 BIENES Y SERVICIOS PARA INVERSIÓN"/>
    <x v="51"/>
    <n v="6048"/>
    <x v="1"/>
    <s v="SI"/>
    <s v="CUATRIMESTRE 1"/>
    <n v="871590111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6048"/>
    <n v="0"/>
    <n v="0"/>
    <n v="0"/>
    <n v="0"/>
    <n v="0"/>
    <n v="0"/>
    <n v="6048"/>
    <b v="1"/>
  </r>
  <r>
    <n v="122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reparación de mangueras y cañerías volvo B12M"/>
    <s v=" 73 BIENES Y SERVICIOS PARA INVERSIÓN"/>
    <x v="51"/>
    <n v="7056"/>
    <x v="1"/>
    <s v="SI"/>
    <s v="CUATRIMESTRE 2"/>
    <n v="651400121"/>
    <m/>
    <m/>
    <m/>
    <m/>
    <m/>
    <m/>
    <s v="X"/>
    <m/>
    <m/>
    <m/>
    <m/>
    <m/>
    <m/>
    <m/>
    <m/>
    <m/>
    <m/>
    <m/>
    <m/>
    <m/>
    <s v="X"/>
    <m/>
    <m/>
    <m/>
    <n v="1"/>
    <n v="0"/>
    <n v="0"/>
    <n v="0"/>
    <n v="0"/>
    <n v="0"/>
    <n v="0"/>
    <n v="0"/>
    <n v="0"/>
    <n v="7056"/>
    <n v="0"/>
    <n v="0"/>
    <n v="0"/>
    <n v="7056"/>
    <b v="1"/>
  </r>
  <r>
    <n v="123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neumáticos nuevos"/>
    <s v=" 73 BIENES Y SERVICIOS PARA INVERSIÓN"/>
    <x v="49"/>
    <n v="200000"/>
    <x v="1"/>
    <s v="SI"/>
    <s v="CUATRIMESTRE 1"/>
    <n v="361140211"/>
    <m/>
    <m/>
    <s v="X"/>
    <m/>
    <m/>
    <m/>
    <m/>
    <m/>
    <m/>
    <m/>
    <m/>
    <m/>
    <m/>
    <m/>
    <m/>
    <m/>
    <s v="X"/>
    <s v="X"/>
    <m/>
    <m/>
    <m/>
    <m/>
    <m/>
    <m/>
    <n v="2"/>
    <n v="0"/>
    <n v="0"/>
    <n v="0"/>
    <n v="0"/>
    <n v="100000"/>
    <n v="100000"/>
    <n v="0"/>
    <n v="0"/>
    <n v="0"/>
    <n v="0"/>
    <n v="0"/>
    <n v="0"/>
    <n v="200000"/>
    <b v="1"/>
  </r>
  <r>
    <n v="124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reencauche"/>
    <s v=" 73 BIENES Y SERVICIOS PARA INVERSIÓN"/>
    <x v="52"/>
    <n v="172160"/>
    <x v="1"/>
    <s v="SI"/>
    <s v="CUATRIMESTRE 1"/>
    <n v="871410011"/>
    <m/>
    <m/>
    <s v="X"/>
    <m/>
    <m/>
    <m/>
    <m/>
    <m/>
    <m/>
    <m/>
    <m/>
    <m/>
    <m/>
    <m/>
    <m/>
    <m/>
    <m/>
    <m/>
    <m/>
    <m/>
    <m/>
    <m/>
    <s v="X"/>
    <m/>
    <n v="1"/>
    <n v="0"/>
    <n v="0"/>
    <n v="0"/>
    <n v="0"/>
    <n v="0"/>
    <n v="0"/>
    <n v="0"/>
    <n v="0"/>
    <n v="0"/>
    <n v="0"/>
    <n v="172160"/>
    <n v="0"/>
    <n v="172160"/>
    <b v="1"/>
  </r>
  <r>
    <n v="125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de compresor y compresores para flotas"/>
    <s v=" 73 BIENES Y SERVICIOS PARA INVERSIÓN"/>
    <x v="49"/>
    <n v="90000"/>
    <x v="1"/>
    <s v="SI"/>
    <s v="CUATRIMESTRE 1"/>
    <s v="439410015"/>
    <m/>
    <m/>
    <m/>
    <s v="X"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90000"/>
    <n v="0"/>
    <n v="0"/>
    <n v="0"/>
    <n v="0"/>
    <n v="0"/>
    <n v="0"/>
    <n v="90000"/>
    <b v="1"/>
  </r>
  <r>
    <n v="126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insumos en aerosol"/>
    <s v=" 73 BIENES Y SERVICIOS PARA INVERSIÓN"/>
    <x v="50"/>
    <n v="8064"/>
    <x v="1"/>
    <s v="SI"/>
    <s v="CUATRIMESTRE 1"/>
    <n v="353220015"/>
    <m/>
    <m/>
    <m/>
    <s v="X"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8064"/>
    <n v="0"/>
    <n v="0"/>
    <n v="0"/>
    <n v="0"/>
    <n v="0"/>
    <n v="0"/>
    <n v="8064"/>
    <b v="1"/>
  </r>
  <r>
    <n v="127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transmisiones automáticas ZF"/>
    <s v=" 73 BIENES Y SERVICIOS PARA INVERSIÓN"/>
    <x v="49"/>
    <n v="90720"/>
    <x v="1"/>
    <s v="SI"/>
    <s v="CUATRIMESTRE 1"/>
    <s v="491290211"/>
    <m/>
    <m/>
    <m/>
    <s v="X"/>
    <m/>
    <m/>
    <m/>
    <m/>
    <m/>
    <m/>
    <m/>
    <m/>
    <m/>
    <m/>
    <m/>
    <m/>
    <m/>
    <m/>
    <m/>
    <m/>
    <m/>
    <s v="X"/>
    <m/>
    <m/>
    <n v="1"/>
    <n v="0"/>
    <n v="0"/>
    <n v="0"/>
    <n v="0"/>
    <n v="0"/>
    <n v="0"/>
    <n v="0"/>
    <n v="0"/>
    <n v="0"/>
    <n v="90720"/>
    <n v="0"/>
    <n v="0"/>
    <n v="90720"/>
    <b v="1"/>
  </r>
  <r>
    <n v="128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repuestos Volvo"/>
    <s v=" 73 BIENES Y SERVICIOS PARA INVERSIÓN"/>
    <x v="49"/>
    <n v="1095129.06"/>
    <x v="1"/>
    <s v="SI"/>
    <s v="CUATRIMESTRE 2"/>
    <n v="491290517"/>
    <m/>
    <m/>
    <m/>
    <m/>
    <m/>
    <s v="X"/>
    <m/>
    <m/>
    <m/>
    <m/>
    <m/>
    <m/>
    <m/>
    <m/>
    <m/>
    <m/>
    <m/>
    <m/>
    <m/>
    <s v="X"/>
    <m/>
    <s v="X"/>
    <s v="X"/>
    <m/>
    <n v="3"/>
    <n v="0"/>
    <n v="0"/>
    <n v="0"/>
    <n v="0"/>
    <n v="0"/>
    <n v="0"/>
    <n v="0"/>
    <n v="365043.02"/>
    <n v="0"/>
    <n v="365043.02"/>
    <n v="365043.02"/>
    <n v="0"/>
    <n v="1095129.06"/>
    <b v="1"/>
  </r>
  <r>
    <n v="129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lubricantes"/>
    <s v=" 73 BIENES Y SERVICIOS PARA INVERSIÓN"/>
    <x v="53"/>
    <n v="250000"/>
    <x v="1"/>
    <s v="SI"/>
    <s v="CUATRIMESTRE 2"/>
    <n v="333800211"/>
    <m/>
    <m/>
    <m/>
    <m/>
    <m/>
    <m/>
    <s v="X"/>
    <m/>
    <m/>
    <m/>
    <m/>
    <m/>
    <m/>
    <m/>
    <m/>
    <m/>
    <m/>
    <m/>
    <m/>
    <m/>
    <s v="X"/>
    <s v="X"/>
    <s v="X"/>
    <s v="X"/>
    <n v="4"/>
    <n v="0"/>
    <n v="0"/>
    <n v="0"/>
    <n v="0"/>
    <n v="0"/>
    <n v="0"/>
    <n v="0"/>
    <n v="0"/>
    <n v="62500"/>
    <n v="62500"/>
    <n v="62500"/>
    <n v="62500"/>
    <n v="250000"/>
    <b v="1"/>
  </r>
  <r>
    <n v="130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automotrices para mantenimiento del pool vehicular liviano"/>
    <s v=" 73 BIENES Y SERVICIOS PARA INVERSIÓN"/>
    <x v="49"/>
    <n v="45360"/>
    <x v="1"/>
    <s v="SI"/>
    <s v="CUATRIMESTRE 1"/>
    <n v="491290517"/>
    <m/>
    <m/>
    <m/>
    <s v="X"/>
    <m/>
    <m/>
    <m/>
    <m/>
    <m/>
    <m/>
    <m/>
    <m/>
    <m/>
    <m/>
    <m/>
    <m/>
    <s v="X"/>
    <m/>
    <s v="X"/>
    <m/>
    <s v="X"/>
    <m/>
    <s v="X"/>
    <m/>
    <n v="4"/>
    <n v="0"/>
    <n v="0"/>
    <n v="0"/>
    <n v="0"/>
    <n v="11340"/>
    <n v="0"/>
    <n v="11340"/>
    <n v="0"/>
    <n v="11340"/>
    <n v="0"/>
    <n v="11340"/>
    <n v="0"/>
    <n v="45360"/>
    <b v="1"/>
  </r>
  <r>
    <n v="131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mantenimiento correctivo especializado para el pool vehicular liviano"/>
    <s v=" 73 BIENES Y SERVICIOS PARA INVERSIÓN"/>
    <x v="52"/>
    <n v="10080"/>
    <x v="1"/>
    <s v="SI"/>
    <s v="CUATRIMESTRE 1"/>
    <n v="871410011"/>
    <m/>
    <m/>
    <s v="X"/>
    <m/>
    <m/>
    <m/>
    <m/>
    <m/>
    <m/>
    <m/>
    <m/>
    <m/>
    <m/>
    <m/>
    <m/>
    <s v="X"/>
    <m/>
    <s v="X"/>
    <m/>
    <s v="X"/>
    <m/>
    <s v="X"/>
    <m/>
    <s v="X"/>
    <n v="5"/>
    <n v="0"/>
    <n v="0"/>
    <n v="0"/>
    <n v="2016"/>
    <n v="0"/>
    <n v="2016"/>
    <n v="0"/>
    <n v="2016"/>
    <n v="0"/>
    <n v="2016"/>
    <n v="0"/>
    <n v="2016"/>
    <n v="10080"/>
    <b v="1"/>
  </r>
  <r>
    <n v="132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para caja voith diwa 3 y 5"/>
    <s v=" 73 BIENES Y SERVICIOS PARA INVERSIÓN"/>
    <x v="49"/>
    <n v="95760"/>
    <x v="1"/>
    <s v="SI"/>
    <s v="CUATRIMESTRE 1"/>
    <n v="491290517"/>
    <m/>
    <m/>
    <m/>
    <s v="X"/>
    <m/>
    <m/>
    <m/>
    <m/>
    <m/>
    <m/>
    <m/>
    <m/>
    <m/>
    <m/>
    <m/>
    <m/>
    <m/>
    <s v="X"/>
    <s v="X"/>
    <m/>
    <m/>
    <m/>
    <m/>
    <m/>
    <n v="2"/>
    <n v="0"/>
    <n v="0"/>
    <n v="0"/>
    <n v="0"/>
    <n v="0"/>
    <n v="47880"/>
    <n v="47880"/>
    <n v="0"/>
    <n v="0"/>
    <n v="0"/>
    <n v="0"/>
    <n v="0"/>
    <n v="95760"/>
    <b v="1"/>
  </r>
  <r>
    <n v="133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insumos de vulcanizado "/>
    <s v=" 73 BIENES Y SERVICIOS PARA INVERSIÓN"/>
    <x v="50"/>
    <n v="8064"/>
    <x v="1"/>
    <s v="SI"/>
    <s v="CUATRIMESTRE 2"/>
    <n v="432404024"/>
    <m/>
    <m/>
    <m/>
    <m/>
    <s v="X"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8064"/>
    <n v="0"/>
    <n v="0"/>
    <n v="0"/>
    <n v="0"/>
    <n v="0"/>
    <n v="8064"/>
    <b v="1"/>
  </r>
  <r>
    <n v="134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mercedes Benz O-500"/>
    <s v=" 73 BIENES Y SERVICIOS PARA INVERSIÓN"/>
    <x v="49"/>
    <n v="400000"/>
    <x v="1"/>
    <s v="SI"/>
    <s v="CUATRIMESTRE 1"/>
    <n v="491290517"/>
    <m/>
    <m/>
    <m/>
    <s v="X"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400000"/>
    <n v="0"/>
    <n v="0"/>
    <n v="0"/>
    <n v="0"/>
    <n v="0"/>
    <n v="400000"/>
    <b v="1"/>
  </r>
  <r>
    <n v="135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filtros automotrices para mantenimiento preventivo de flotas"/>
    <s v=" 73 BIENES Y SERVICIOS PARA INVERSIÓN"/>
    <x v="49"/>
    <n v="201600"/>
    <x v="1"/>
    <s v="SI"/>
    <s v="CUATRIMESTRE 2"/>
    <n v="439150111"/>
    <m/>
    <m/>
    <m/>
    <m/>
    <m/>
    <m/>
    <m/>
    <s v="X"/>
    <m/>
    <m/>
    <m/>
    <m/>
    <m/>
    <m/>
    <m/>
    <m/>
    <m/>
    <m/>
    <m/>
    <m/>
    <m/>
    <s v="X"/>
    <m/>
    <m/>
    <n v="1"/>
    <n v="0"/>
    <n v="0"/>
    <n v="0"/>
    <n v="0"/>
    <n v="0"/>
    <n v="0"/>
    <n v="0"/>
    <n v="0"/>
    <n v="0"/>
    <n v="201600"/>
    <n v="0"/>
    <n v="0"/>
    <n v="201600"/>
    <b v="1"/>
  </r>
  <r>
    <n v="136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mantenimiento del sistema hidráulico, canastilla y pluma del camión Grúa"/>
    <s v=" 73 BIENES Y SERVICIOS PARA INVERSIÓN"/>
    <x v="52"/>
    <n v="3024"/>
    <x v="1"/>
    <s v="SI"/>
    <s v="CUATRIMESTRE 1"/>
    <n v="871100212"/>
    <m/>
    <m/>
    <m/>
    <s v="X"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3024"/>
    <n v="0"/>
    <n v="0"/>
    <n v="0"/>
    <n v="0"/>
    <n v="0"/>
    <n v="3024"/>
    <b v="1"/>
  </r>
  <r>
    <n v="137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material de eléctrica"/>
    <s v=" 73 BIENES Y SERVICIOS PARA INVERSIÓN"/>
    <x v="50"/>
    <n v="16329.6"/>
    <x v="1"/>
    <s v="SI"/>
    <s v="CUATRIMESTRE 1"/>
    <n v="462120618"/>
    <m/>
    <m/>
    <m/>
    <s v="X"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16329.6"/>
    <n v="0"/>
    <n v="0"/>
    <n v="0"/>
    <n v="0"/>
    <n v="0"/>
    <n v="16329.6"/>
    <b v="1"/>
  </r>
  <r>
    <n v="138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acondicionamiento de plc´s de subestación de tracción"/>
    <s v=" 73 BIENES Y SERVICIOS PARA INVERSIÓN"/>
    <x v="51"/>
    <n v="26127.360000000001"/>
    <x v="1"/>
    <s v="SI"/>
    <s v="CUATRIMESTRE 1"/>
    <n v="542900317"/>
    <m/>
    <m/>
    <m/>
    <s v="X"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26127.360000000001"/>
    <n v="0"/>
    <n v="0"/>
    <n v="0"/>
    <n v="0"/>
    <n v="0"/>
    <n v="26127.360000000001"/>
    <b v="1"/>
  </r>
  <r>
    <n v="139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reparación del cargador de baterías subestación Terminal Sur"/>
    <s v=" 73 BIENES Y SERVICIOS PARA INVERSIÓN"/>
    <x v="51"/>
    <n v="6048"/>
    <x v="1"/>
    <s v="SI"/>
    <s v="CUATRIMESTRE 2"/>
    <n v="871590611"/>
    <m/>
    <m/>
    <m/>
    <m/>
    <m/>
    <s v="X"/>
    <m/>
    <m/>
    <m/>
    <m/>
    <m/>
    <m/>
    <m/>
    <m/>
    <m/>
    <m/>
    <m/>
    <m/>
    <m/>
    <m/>
    <s v="X"/>
    <m/>
    <m/>
    <m/>
    <n v="1"/>
    <n v="0"/>
    <n v="0"/>
    <n v="0"/>
    <n v="0"/>
    <n v="0"/>
    <n v="0"/>
    <n v="0"/>
    <n v="0"/>
    <n v="6048"/>
    <n v="0"/>
    <n v="0"/>
    <n v="0"/>
    <n v="6048"/>
    <b v="1"/>
  </r>
  <r>
    <n v="140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mantenimiento de transformadores de potencia de subestaciones de tracción"/>
    <s v=" 73 BIENES Y SERVICIOS PARA INVERSIÓN"/>
    <x v="51"/>
    <n v="8064"/>
    <x v="1"/>
    <s v="SI"/>
    <s v="CUATRIMESTRE 2"/>
    <n v="871520112"/>
    <m/>
    <m/>
    <m/>
    <m/>
    <m/>
    <m/>
    <s v="X"/>
    <m/>
    <m/>
    <m/>
    <m/>
    <m/>
    <m/>
    <m/>
    <m/>
    <m/>
    <m/>
    <m/>
    <m/>
    <m/>
    <m/>
    <s v="X"/>
    <m/>
    <m/>
    <n v="1"/>
    <n v="0"/>
    <n v="0"/>
    <n v="0"/>
    <n v="0"/>
    <n v="0"/>
    <n v="0"/>
    <n v="0"/>
    <n v="0"/>
    <n v="0"/>
    <n v="8064"/>
    <n v="0"/>
    <n v="0"/>
    <n v="8064"/>
    <b v="1"/>
  </r>
  <r>
    <n v="141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hmi para subestación de tracción"/>
    <s v=" 73 BIENES Y SERVICIOS PARA INVERSIÓN"/>
    <x v="49"/>
    <n v="7715.74"/>
    <x v="1"/>
    <s v="SI"/>
    <s v="CUATRIMESTRE 1"/>
    <n v="542900317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7715.74"/>
    <n v="0"/>
    <n v="0"/>
    <n v="0"/>
    <n v="0"/>
    <n v="0"/>
    <n v="0"/>
    <n v="7715.74"/>
    <b v="1"/>
  </r>
  <r>
    <n v="142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para subestaciones"/>
    <s v=" 73 BIENES Y SERVICIOS PARA INVERSIÓN"/>
    <x v="49"/>
    <n v="7715.23"/>
    <x v="1"/>
    <s v="SI"/>
    <s v="CUATRIMESTRE 2"/>
    <n v="465410012"/>
    <m/>
    <m/>
    <m/>
    <m/>
    <s v="X"/>
    <m/>
    <m/>
    <m/>
    <m/>
    <m/>
    <m/>
    <m/>
    <m/>
    <m/>
    <m/>
    <m/>
    <m/>
    <m/>
    <m/>
    <s v="X"/>
    <m/>
    <m/>
    <m/>
    <m/>
    <n v="1"/>
    <n v="0"/>
    <n v="0"/>
    <n v="0"/>
    <n v="0"/>
    <n v="0"/>
    <n v="0"/>
    <n v="0"/>
    <n v="7715.23"/>
    <n v="0"/>
    <n v="0"/>
    <n v="0"/>
    <n v="0"/>
    <n v="7715.23"/>
    <b v="1"/>
  </r>
  <r>
    <n v="143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postes para iluminación y LAC"/>
    <s v=" 73 BIENES Y SERVICIOS PARA INVERSIÓN"/>
    <x v="49"/>
    <n v="4939.2"/>
    <x v="1"/>
    <s v="SI"/>
    <s v="CUATRIMESTRE 1"/>
    <n v="375500031"/>
    <m/>
    <m/>
    <m/>
    <s v="X"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4939.2"/>
    <n v="0"/>
    <n v="0"/>
    <n v="0"/>
    <n v="0"/>
    <n v="0"/>
    <n v="4939.2"/>
    <b v="1"/>
  </r>
  <r>
    <n v="144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análisis de aceite dieléctrico de transformadores de potencia"/>
    <s v=" 73 BIENES Y SERVICIOS PARA INVERSIÓN"/>
    <x v="51"/>
    <n v="5040"/>
    <x v="1"/>
    <s v="SI"/>
    <s v="CUATRIMESTRE 2"/>
    <n v="835610015"/>
    <m/>
    <m/>
    <m/>
    <m/>
    <m/>
    <s v="X"/>
    <m/>
    <m/>
    <m/>
    <m/>
    <m/>
    <m/>
    <m/>
    <m/>
    <m/>
    <m/>
    <m/>
    <m/>
    <m/>
    <m/>
    <s v="X"/>
    <m/>
    <m/>
    <m/>
    <n v="1"/>
    <n v="0"/>
    <n v="0"/>
    <n v="0"/>
    <n v="0"/>
    <n v="0"/>
    <n v="0"/>
    <n v="0"/>
    <n v="0"/>
    <n v="5040"/>
    <n v="0"/>
    <n v="0"/>
    <n v="0"/>
    <n v="5040"/>
    <b v="1"/>
  </r>
  <r>
    <n v="145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montaje y adaptación de interruptor extra rápido en bastidor de celda de feeder de subestación de tracción"/>
    <s v=" 73 BIENES Y SERVICIOS PARA INVERSIÓN"/>
    <x v="51"/>
    <n v="10385.629999999999"/>
    <x v="1"/>
    <s v="SI"/>
    <s v="CUATRIMESTRE 2"/>
    <n v="871520111"/>
    <m/>
    <m/>
    <m/>
    <m/>
    <m/>
    <s v="X"/>
    <m/>
    <m/>
    <m/>
    <m/>
    <m/>
    <m/>
    <m/>
    <m/>
    <m/>
    <m/>
    <m/>
    <m/>
    <m/>
    <m/>
    <s v="X"/>
    <m/>
    <m/>
    <m/>
    <n v="1"/>
    <n v="0"/>
    <n v="0"/>
    <n v="0"/>
    <n v="0"/>
    <n v="0"/>
    <n v="0"/>
    <n v="0"/>
    <n v="0"/>
    <n v="10385.629999999999"/>
    <n v="0"/>
    <n v="0"/>
    <n v="0"/>
    <n v="10385.629999999999"/>
    <b v="1"/>
  </r>
  <r>
    <n v="146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repuestos especiales para diferencial trolebús"/>
    <s v=" 73 BIENES Y SERVICIOS PARA INVERSIÓN"/>
    <x v="49"/>
    <n v="18576.8"/>
    <x v="1"/>
    <s v="SI"/>
    <s v="CUATRIMESTRE 2"/>
    <n v="491290517"/>
    <m/>
    <m/>
    <m/>
    <m/>
    <m/>
    <s v="X"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18576.8"/>
    <n v="0"/>
    <n v="0"/>
    <n v="0"/>
    <n v="0"/>
    <n v="0"/>
    <n v="18576.8"/>
    <b v="1"/>
  </r>
  <r>
    <n v="147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on de rodamientos para la flota"/>
    <s v=" 73 BIENES Y SERVICIOS PARA INVERSIÓN"/>
    <x v="49"/>
    <n v="24494.400000000001"/>
    <x v="1"/>
    <s v="SI"/>
    <s v="CUATRIMESTRE 2"/>
    <n v="433100011"/>
    <m/>
    <m/>
    <m/>
    <m/>
    <s v="X"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24494.400000000001"/>
    <n v="0"/>
    <n v="0"/>
    <n v="0"/>
    <n v="0"/>
    <n v="0"/>
    <n v="24494.400000000001"/>
    <b v="1"/>
  </r>
  <r>
    <n v="148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tarjetas electrónicas de convertidor estático flota trolebús"/>
    <s v=" 73 BIENES Y SERVICIOS PARA INVERSIÓN"/>
    <x v="49"/>
    <n v="6096"/>
    <x v="1"/>
    <s v="SI"/>
    <s v="CUATRIMESTRE 1"/>
    <n v="491290517"/>
    <m/>
    <m/>
    <s v="X"/>
    <m/>
    <m/>
    <m/>
    <m/>
    <m/>
    <m/>
    <m/>
    <m/>
    <m/>
    <m/>
    <m/>
    <m/>
    <m/>
    <s v="X"/>
    <m/>
    <m/>
    <m/>
    <m/>
    <m/>
    <m/>
    <m/>
    <n v="1"/>
    <n v="0"/>
    <n v="0"/>
    <n v="0"/>
    <n v="0"/>
    <n v="6096"/>
    <n v="0"/>
    <n v="0"/>
    <n v="0"/>
    <n v="0"/>
    <n v="0"/>
    <n v="0"/>
    <n v="0"/>
    <n v="6096"/>
    <b v="1"/>
  </r>
  <r>
    <n v="149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insumos y repuestos electrónicos"/>
    <s v=" 73 BIENES Y SERVICIOS PARA INVERSIÓN"/>
    <x v="49"/>
    <n v="8064"/>
    <x v="1"/>
    <s v="SI"/>
    <s v="CUATRIMESTRE 1"/>
    <n v="471732011"/>
    <m/>
    <m/>
    <s v="X"/>
    <m/>
    <m/>
    <m/>
    <m/>
    <m/>
    <m/>
    <m/>
    <m/>
    <m/>
    <m/>
    <m/>
    <m/>
    <m/>
    <s v="X"/>
    <m/>
    <m/>
    <m/>
    <m/>
    <m/>
    <m/>
    <m/>
    <n v="1"/>
    <n v="0"/>
    <n v="0"/>
    <n v="0"/>
    <n v="0"/>
    <n v="8064"/>
    <n v="0"/>
    <n v="0"/>
    <n v="0"/>
    <n v="0"/>
    <n v="0"/>
    <n v="0"/>
    <n v="0"/>
    <n v="8064"/>
    <b v="1"/>
  </r>
  <r>
    <n v="150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forros de zapatas para flota vehicular"/>
    <s v=" 73 BIENES Y SERVICIOS PARA INVERSIÓN"/>
    <x v="49"/>
    <n v="14112"/>
    <x v="1"/>
    <s v="SI"/>
    <s v="CUATRIMESTRE 2"/>
    <n v="491290112"/>
    <m/>
    <m/>
    <s v="X"/>
    <m/>
    <m/>
    <m/>
    <m/>
    <m/>
    <m/>
    <m/>
    <m/>
    <m/>
    <m/>
    <m/>
    <m/>
    <m/>
    <s v="X"/>
    <m/>
    <m/>
    <m/>
    <m/>
    <m/>
    <m/>
    <m/>
    <n v="1"/>
    <n v="0"/>
    <n v="0"/>
    <n v="0"/>
    <n v="0"/>
    <n v="14112"/>
    <n v="0"/>
    <n v="0"/>
    <n v="0"/>
    <n v="0"/>
    <n v="0"/>
    <n v="0"/>
    <n v="0"/>
    <n v="14112"/>
    <b v="1"/>
  </r>
  <r>
    <n v="151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aceite de compresor"/>
    <s v=" 73 BIENES Y SERVICIOS PARA INVERSIÓN"/>
    <x v="53"/>
    <n v="20412"/>
    <x v="1"/>
    <s v="SI"/>
    <s v="CUATRIMESTRE 2"/>
    <n v="333800211"/>
    <m/>
    <m/>
    <s v="X"/>
    <m/>
    <m/>
    <m/>
    <m/>
    <m/>
    <m/>
    <m/>
    <m/>
    <m/>
    <m/>
    <m/>
    <m/>
    <s v="X"/>
    <m/>
    <m/>
    <m/>
    <m/>
    <m/>
    <m/>
    <m/>
    <m/>
    <n v="1"/>
    <n v="0"/>
    <n v="0"/>
    <n v="0"/>
    <n v="20412"/>
    <n v="0"/>
    <n v="0"/>
    <n v="0"/>
    <n v="0"/>
    <n v="0"/>
    <n v="0"/>
    <n v="0"/>
    <n v="0"/>
    <n v="20412"/>
    <b v="1"/>
  </r>
  <r>
    <n v="152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on de repuetos electricos automotrices "/>
    <s v=" 73 BIENES Y SERVICIOS PARA INVERSIÓN"/>
    <x v="49"/>
    <n v="14112"/>
    <x v="1"/>
    <s v="SI"/>
    <s v="CUATRIMESTRE 2"/>
    <n v="471732011"/>
    <m/>
    <m/>
    <s v="X"/>
    <m/>
    <m/>
    <m/>
    <m/>
    <m/>
    <m/>
    <m/>
    <m/>
    <m/>
    <m/>
    <m/>
    <m/>
    <s v="X"/>
    <m/>
    <m/>
    <m/>
    <m/>
    <m/>
    <m/>
    <m/>
    <m/>
    <n v="1"/>
    <n v="0"/>
    <n v="0"/>
    <n v="0"/>
    <n v="14112"/>
    <n v="0"/>
    <n v="0"/>
    <n v="0"/>
    <n v="0"/>
    <n v="0"/>
    <n v="0"/>
    <n v="0"/>
    <n v="0"/>
    <n v="14112"/>
    <b v="1"/>
  </r>
  <r>
    <n v="153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reparación de estatores de motor eléctrico trolebús"/>
    <s v=" 73 BIENES Y SERVICIOS PARA INVERSIÓN"/>
    <x v="52"/>
    <n v="7056"/>
    <x v="1"/>
    <s v="SI"/>
    <s v="CUATRIMESTRE 2"/>
    <n v="871520012"/>
    <m/>
    <m/>
    <m/>
    <s v="X"/>
    <m/>
    <m/>
    <m/>
    <m/>
    <m/>
    <m/>
    <m/>
    <m/>
    <m/>
    <m/>
    <m/>
    <m/>
    <s v="X"/>
    <m/>
    <m/>
    <m/>
    <m/>
    <m/>
    <m/>
    <m/>
    <n v="1"/>
    <n v="0"/>
    <n v="0"/>
    <n v="0"/>
    <n v="0"/>
    <n v="7056"/>
    <n v="0"/>
    <n v="0"/>
    <n v="0"/>
    <n v="0"/>
    <n v="0"/>
    <n v="0"/>
    <n v="0"/>
    <n v="7056"/>
    <b v="1"/>
  </r>
  <r>
    <n v="154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juntas homocinéticas de cardan trolebús"/>
    <s v=" 73 BIENES Y SERVICIOS PARA INVERSIÓN"/>
    <x v="49"/>
    <n v="8164.8"/>
    <x v="1"/>
    <s v="SI"/>
    <s v="CUATRIMESTRE 3"/>
    <n v="491290517"/>
    <m/>
    <m/>
    <m/>
    <s v="X"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8164.8"/>
    <n v="0"/>
    <n v="0"/>
    <n v="0"/>
    <n v="0"/>
    <n v="0"/>
    <n v="0"/>
    <n v="8164.8"/>
    <b v="1"/>
  </r>
  <r>
    <n v="155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guardapolvos de juntas homocinética"/>
    <s v=" 73 BIENES Y SERVICIOS PARA INVERSIÓN"/>
    <x v="49"/>
    <n v="9072"/>
    <x v="1"/>
    <s v="SI"/>
    <s v="CUATRIMESTRE 2"/>
    <n v="491290517"/>
    <m/>
    <m/>
    <m/>
    <m/>
    <s v="X"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9072"/>
    <n v="0"/>
    <n v="0"/>
    <n v="0"/>
    <n v="0"/>
    <n v="0"/>
    <n v="9072"/>
    <b v="1"/>
  </r>
  <r>
    <n v="156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módulos electrónicos especiales y optoacopladoras"/>
    <s v=" 73 BIENES Y SERVICIOS PARA INVERSIÓN"/>
    <x v="49"/>
    <n v="5040"/>
    <x v="1"/>
    <s v="SI"/>
    <s v="CUATRIMESTRE 1"/>
    <n v="471500011"/>
    <m/>
    <m/>
    <s v="X"/>
    <m/>
    <m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5040"/>
    <n v="0"/>
    <n v="0"/>
    <n v="0"/>
    <n v="0"/>
    <n v="0"/>
    <n v="5040"/>
    <b v="1"/>
  </r>
  <r>
    <n v="157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Calibración y mantenimiento de equipos de medición"/>
    <s v=" 73 BIENES Y SERVICIOS PARA INVERSIÓN"/>
    <x v="51"/>
    <n v="2520"/>
    <x v="1"/>
    <s v="SI"/>
    <s v="CUATRIMESTRE 2"/>
    <n v="871590811"/>
    <m/>
    <m/>
    <m/>
    <m/>
    <s v="X"/>
    <m/>
    <m/>
    <m/>
    <m/>
    <m/>
    <m/>
    <m/>
    <m/>
    <m/>
    <m/>
    <m/>
    <m/>
    <m/>
    <m/>
    <m/>
    <m/>
    <s v="X"/>
    <m/>
    <m/>
    <n v="1"/>
    <n v="0"/>
    <n v="0"/>
    <n v="0"/>
    <n v="0"/>
    <n v="0"/>
    <n v="0"/>
    <n v="0"/>
    <n v="0"/>
    <n v="0"/>
    <n v="2520"/>
    <n v="0"/>
    <n v="0"/>
    <n v="2520"/>
    <b v="1"/>
  </r>
  <r>
    <n v="158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rebobinaje de transformadores e inducidos automotrices"/>
    <s v=" 73 BIENES Y SERVICIOS PARA INVERSIÓN"/>
    <x v="52"/>
    <n v="6048"/>
    <x v="1"/>
    <s v="SI"/>
    <s v="CUATRIMESTRE 3"/>
    <n v="871520112"/>
    <m/>
    <m/>
    <m/>
    <m/>
    <m/>
    <m/>
    <m/>
    <m/>
    <s v="X"/>
    <m/>
    <m/>
    <m/>
    <m/>
    <m/>
    <m/>
    <m/>
    <m/>
    <m/>
    <m/>
    <m/>
    <m/>
    <s v="X"/>
    <m/>
    <m/>
    <n v="1"/>
    <n v="0"/>
    <n v="0"/>
    <n v="0"/>
    <n v="0"/>
    <n v="0"/>
    <n v="0"/>
    <n v="0"/>
    <n v="0"/>
    <n v="0"/>
    <n v="6048"/>
    <n v="0"/>
    <n v="0"/>
    <n v="6048"/>
    <b v="1"/>
  </r>
  <r>
    <n v="159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cable de latiguillo"/>
    <s v=" 73 BIENES Y SERVICIOS PARA INVERSIÓN"/>
    <x v="49"/>
    <n v="3024"/>
    <x v="1"/>
    <s v="SI"/>
    <s v="CUATRIMESTRE 1"/>
    <n v="471732011"/>
    <m/>
    <m/>
    <s v="X"/>
    <m/>
    <m/>
    <m/>
    <m/>
    <m/>
    <m/>
    <m/>
    <m/>
    <m/>
    <m/>
    <m/>
    <m/>
    <s v="X"/>
    <m/>
    <m/>
    <m/>
    <m/>
    <m/>
    <m/>
    <m/>
    <m/>
    <n v="1"/>
    <n v="0"/>
    <n v="0"/>
    <n v="0"/>
    <n v="3024"/>
    <n v="0"/>
    <n v="0"/>
    <n v="0"/>
    <n v="0"/>
    <n v="0"/>
    <n v="0"/>
    <n v="0"/>
    <n v="0"/>
    <n v="3024"/>
    <b v="1"/>
  </r>
  <r>
    <n v="160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insumos para empaques (papel victoria)"/>
    <s v=" 73 BIENES Y SERVICIOS PARA INVERSIÓN"/>
    <x v="50"/>
    <n v="1612.8"/>
    <x v="1"/>
    <s v="SI"/>
    <s v="CUATRIMESTRE 1"/>
    <n v="321431212"/>
    <m/>
    <m/>
    <s v="X"/>
    <m/>
    <m/>
    <m/>
    <m/>
    <m/>
    <m/>
    <m/>
    <m/>
    <m/>
    <m/>
    <m/>
    <m/>
    <s v="X"/>
    <m/>
    <m/>
    <m/>
    <m/>
    <m/>
    <m/>
    <m/>
    <m/>
    <n v="1"/>
    <n v="0"/>
    <n v="0"/>
    <n v="0"/>
    <n v="1612.8"/>
    <n v="0"/>
    <n v="0"/>
    <n v="0"/>
    <n v="0"/>
    <n v="0"/>
    <n v="0"/>
    <n v="0"/>
    <n v="0"/>
    <n v="1612.8"/>
    <b v="1"/>
  </r>
  <r>
    <n v="161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insumos y materiales para reparación de mangueras"/>
    <s v=" 73 BIENES Y SERVICIOS PARA INVERSIÓN"/>
    <x v="50"/>
    <n v="1209.5999999999999"/>
    <x v="1"/>
    <s v="SI"/>
    <s v="CUATRIMESTRE 1"/>
    <n v="3632050111"/>
    <m/>
    <m/>
    <s v="X"/>
    <m/>
    <m/>
    <m/>
    <m/>
    <m/>
    <m/>
    <m/>
    <m/>
    <m/>
    <m/>
    <m/>
    <m/>
    <m/>
    <s v="X"/>
    <m/>
    <m/>
    <m/>
    <m/>
    <m/>
    <m/>
    <m/>
    <n v="1"/>
    <n v="0"/>
    <n v="0"/>
    <n v="0"/>
    <n v="0"/>
    <n v="1209.5999999999999"/>
    <n v="0"/>
    <n v="0"/>
    <n v="0"/>
    <n v="0"/>
    <n v="0"/>
    <n v="0"/>
    <n v="0"/>
    <n v="1209.5999999999999"/>
    <b v="1"/>
  </r>
  <r>
    <n v="162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Insumos metálicos para trabajos de torno"/>
    <s v=" 73 BIENES Y SERVICIOS PARA INVERSIÓN"/>
    <x v="50"/>
    <n v="1209.5999999999999"/>
    <x v="1"/>
    <s v="SI"/>
    <s v="CUATRIMESTRE 2"/>
    <n v="871590611"/>
    <m/>
    <m/>
    <m/>
    <m/>
    <s v="X"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1209.5999999999999"/>
    <n v="0"/>
    <n v="0"/>
    <n v="0"/>
    <n v="0"/>
    <n v="0"/>
    <n v="0"/>
    <n v="1209.5999999999999"/>
    <b v="1"/>
  </r>
  <r>
    <n v="163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mantenimiento de torno"/>
    <s v=" 73 BIENES Y SERVICIOS PARA INVERSIÓN"/>
    <x v="51"/>
    <n v="504"/>
    <x v="1"/>
    <s v="SI"/>
    <s v="CUATRIMESTRE 1"/>
    <n v="871590611"/>
    <m/>
    <m/>
    <m/>
    <s v="X"/>
    <m/>
    <m/>
    <m/>
    <m/>
    <m/>
    <m/>
    <m/>
    <m/>
    <m/>
    <m/>
    <m/>
    <s v="X"/>
    <m/>
    <m/>
    <m/>
    <m/>
    <m/>
    <m/>
    <m/>
    <m/>
    <n v="1"/>
    <n v="0"/>
    <n v="0"/>
    <n v="0"/>
    <n v="504"/>
    <n v="0"/>
    <n v="0"/>
    <n v="0"/>
    <n v="0"/>
    <n v="0"/>
    <n v="0"/>
    <n v="0"/>
    <n v="0"/>
    <n v="504"/>
    <b v="1"/>
  </r>
  <r>
    <n v="164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terminales de ojo para latiguillo"/>
    <s v=" 73 BIENES Y SERVICIOS PARA INVERSIÓN"/>
    <x v="49"/>
    <n v="907.2"/>
    <x v="1"/>
    <s v="SI"/>
    <s v="CUATRIMESTRE 1"/>
    <n v="471732011"/>
    <m/>
    <m/>
    <s v="X"/>
    <m/>
    <m/>
    <m/>
    <m/>
    <m/>
    <m/>
    <m/>
    <m/>
    <m/>
    <m/>
    <m/>
    <m/>
    <s v="X"/>
    <m/>
    <m/>
    <m/>
    <m/>
    <m/>
    <m/>
    <m/>
    <m/>
    <n v="1"/>
    <n v="0"/>
    <n v="0"/>
    <n v="0"/>
    <n v="907.2"/>
    <n v="0"/>
    <n v="0"/>
    <n v="0"/>
    <n v="0"/>
    <n v="0"/>
    <n v="0"/>
    <n v="0"/>
    <n v="0"/>
    <n v="907.2"/>
    <b v="1"/>
  </r>
  <r>
    <n v="165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Mantenimiento de plataforma elevadora modelo SL-20"/>
    <s v=" 73 BIENES Y SERVICIOS PARA INVERSIÓN"/>
    <x v="51"/>
    <n v="100.8"/>
    <x v="1"/>
    <s v="SI"/>
    <s v="CUATRIMESTRE 3"/>
    <n v="871590811"/>
    <m/>
    <m/>
    <m/>
    <m/>
    <m/>
    <s v="X"/>
    <m/>
    <m/>
    <m/>
    <m/>
    <m/>
    <m/>
    <m/>
    <m/>
    <m/>
    <m/>
    <m/>
    <m/>
    <m/>
    <m/>
    <s v="X"/>
    <m/>
    <m/>
    <m/>
    <n v="1"/>
    <n v="0"/>
    <n v="0"/>
    <n v="0"/>
    <n v="0"/>
    <n v="0"/>
    <n v="0"/>
    <n v="0"/>
    <n v="0"/>
    <n v="100.8"/>
    <n v="0"/>
    <n v="0"/>
    <n v="0"/>
    <n v="100.8"/>
    <b v="1"/>
  </r>
  <r>
    <n v="166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on de grasa de altas revoluciones para cardan Electrico y grasa para motor eléctrico trolebús "/>
    <s v=" 73 BIENES Y SERVICIOS PARA INVERSIÓN"/>
    <x v="53"/>
    <n v="6246.38"/>
    <x v="1"/>
    <s v="SI"/>
    <s v="CUATRIMESTRE 2"/>
    <n v="333800211"/>
    <m/>
    <m/>
    <m/>
    <m/>
    <m/>
    <s v="X"/>
    <m/>
    <m/>
    <m/>
    <m/>
    <m/>
    <m/>
    <m/>
    <m/>
    <m/>
    <m/>
    <m/>
    <m/>
    <m/>
    <m/>
    <s v="X"/>
    <m/>
    <m/>
    <m/>
    <n v="1"/>
    <n v="0"/>
    <n v="0"/>
    <n v="0"/>
    <n v="0"/>
    <n v="0"/>
    <n v="0"/>
    <n v="0"/>
    <n v="0"/>
    <n v="6246.38"/>
    <n v="0"/>
    <n v="0"/>
    <n v="0"/>
    <n v="6246.38"/>
    <b v="1"/>
  </r>
  <r>
    <n v="167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on de kits de reparacion para valvulas de remolque trolebus"/>
    <s v=" 73 BIENES Y SERVICIOS PARA INVERSIÓN"/>
    <x v="49"/>
    <n v="5040"/>
    <x v="1"/>
    <s v="SI"/>
    <s v="CUATRIMESTRE 1"/>
    <n v="491290517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5040"/>
    <n v="0"/>
    <n v="0"/>
    <n v="0"/>
    <n v="0"/>
    <n v="0"/>
    <n v="0"/>
    <n v="5040"/>
    <b v="1"/>
  </r>
  <r>
    <n v="168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on de filtros especiales para compresor electrico Mattei"/>
    <s v=" 73 BIENES Y SERVICIOS PARA INVERSIÓN"/>
    <x v="49"/>
    <n v="20412"/>
    <x v="1"/>
    <s v="SI"/>
    <s v="CUATRIMESTRE 2"/>
    <n v="439150111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20412"/>
    <n v="0"/>
    <n v="0"/>
    <n v="0"/>
    <n v="0"/>
    <n v="0"/>
    <n v="0"/>
    <n v="20412"/>
    <b v="1"/>
  </r>
  <r>
    <n v="169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Servicio de construcción y reparación de componentes de metalmecánica"/>
    <s v=" 73 BIENES Y SERVICIOS PARA INVERSIÓN"/>
    <x v="49"/>
    <n v="73584"/>
    <x v="1"/>
    <s v="SI"/>
    <s v="CUATRIMESTRE 2"/>
    <n v="882190014"/>
    <m/>
    <m/>
    <m/>
    <m/>
    <s v="X"/>
    <m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73584"/>
    <n v="0"/>
    <n v="0"/>
    <n v="0"/>
    <n v="0"/>
    <n v="0"/>
    <n v="73584"/>
    <b v="1"/>
  </r>
  <r>
    <n v="170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Adquisición de material eléctrico de instalaciones "/>
    <s v=" 73 BIENES Y SERVICIOS PARA INVERSIÓN"/>
    <x v="50"/>
    <n v="8164.8"/>
    <x v="1"/>
    <s v="SI"/>
    <s v="CUATRIMESTRE 2"/>
    <n v="462120618"/>
    <m/>
    <m/>
    <s v="X"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8164.8"/>
    <n v="0"/>
    <n v="0"/>
    <n v="0"/>
    <n v="0"/>
    <n v="0"/>
    <n v="0"/>
    <n v="8164.8"/>
    <b v="1"/>
  </r>
  <r>
    <n v="171"/>
    <x v="3"/>
    <s v="COORDINACIÓN DE MANTENIMIENTO DE INSTAL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0"/>
    <s v="Papel térmico para máquina IBM (blanco)"/>
    <s v=" 73 BIENES Y SERVICIOS PARA INVERSIÓN"/>
    <x v="54"/>
    <n v="504"/>
    <x v="1"/>
    <s v="SI"/>
    <s v="CUATRIMESTRE 3"/>
    <n v="4923100"/>
    <m/>
    <m/>
    <m/>
    <m/>
    <m/>
    <m/>
    <m/>
    <s v="X"/>
    <m/>
    <m/>
    <m/>
    <m/>
    <m/>
    <m/>
    <m/>
    <m/>
    <m/>
    <m/>
    <m/>
    <m/>
    <m/>
    <m/>
    <s v="X"/>
    <m/>
    <n v="1"/>
    <n v="0"/>
    <n v="0"/>
    <n v="0"/>
    <n v="0"/>
    <n v="0"/>
    <n v="0"/>
    <n v="0"/>
    <n v="0"/>
    <n v="0"/>
    <n v="0"/>
    <n v="504"/>
    <n v="0"/>
    <n v="504"/>
    <b v="1"/>
  </r>
  <r>
    <n v="172"/>
    <x v="4"/>
    <s v="COORDINACIÓN DE SEGURIDAD INTEGRAL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seguridad y vigilancia (fija,motorizados,movilizacion) para la EPMTPQ"/>
    <s v=" 73 BIENES Y SERVICIOS PARA INVERSIÓN"/>
    <x v="55"/>
    <n v="1839600"/>
    <x v="1"/>
    <s v="NO"/>
    <s v="NO APLICA"/>
    <m/>
    <s v="X"/>
    <m/>
    <m/>
    <m/>
    <m/>
    <m/>
    <m/>
    <m/>
    <m/>
    <m/>
    <m/>
    <m/>
    <s v="X"/>
    <s v="X"/>
    <s v="X"/>
    <s v="X"/>
    <m/>
    <m/>
    <m/>
    <m/>
    <m/>
    <m/>
    <m/>
    <m/>
    <n v="4"/>
    <n v="459900"/>
    <n v="459900"/>
    <n v="459900"/>
    <n v="459900"/>
    <n v="0"/>
    <n v="0"/>
    <n v="0"/>
    <n v="0"/>
    <n v="0"/>
    <n v="0"/>
    <n v="0"/>
    <n v="0"/>
    <n v="1839600"/>
    <b v="1"/>
  </r>
  <r>
    <n v="173"/>
    <x v="4"/>
    <s v="COORDINACIÓN DE SEGURIDAD INTEGRAL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seguridad y vigilancia (fija,motorizados,movilizacion) para la EPMTPQ"/>
    <s v=" 73 BIENES Y SERVICIOS PARA INVERSIÓN"/>
    <x v="55"/>
    <n v="3714547.2"/>
    <x v="1"/>
    <s v="SI"/>
    <s v="CUATRIMESTRE 2"/>
    <n v="852500011"/>
    <m/>
    <m/>
    <m/>
    <s v="X"/>
    <m/>
    <m/>
    <m/>
    <m/>
    <m/>
    <m/>
    <m/>
    <m/>
    <m/>
    <m/>
    <m/>
    <m/>
    <s v="X"/>
    <s v="X"/>
    <s v="X"/>
    <s v="X"/>
    <s v="X"/>
    <s v="X"/>
    <s v="X"/>
    <s v="X"/>
    <n v="8"/>
    <n v="0"/>
    <n v="0"/>
    <n v="0"/>
    <n v="0"/>
    <n v="464318.4"/>
    <n v="464318.4"/>
    <n v="464318.4"/>
    <n v="464318.4"/>
    <n v="464318.4"/>
    <n v="464318.4"/>
    <n v="464318.4"/>
    <n v="464318.4"/>
    <n v="3714547.1999999997"/>
    <b v="1"/>
  </r>
  <r>
    <n v="174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Contratación abastecimiento de diésel premium para la flota operativa (2019-2020)"/>
    <s v=" 73 BIENES Y SERVICIOS PARA INVERSIÓN"/>
    <x v="53"/>
    <n v="873745.18"/>
    <x v="1"/>
    <s v="NO"/>
    <s v="NO APLICA"/>
    <m/>
    <s v="X"/>
    <m/>
    <m/>
    <m/>
    <m/>
    <m/>
    <m/>
    <m/>
    <m/>
    <m/>
    <m/>
    <m/>
    <s v="X"/>
    <s v="X"/>
    <s v="X"/>
    <s v="X"/>
    <m/>
    <m/>
    <m/>
    <m/>
    <m/>
    <m/>
    <m/>
    <m/>
    <n v="4"/>
    <n v="218436.29500000001"/>
    <n v="218436.29500000001"/>
    <n v="218436.29500000001"/>
    <n v="218436.29500000001"/>
    <n v="0"/>
    <n v="0"/>
    <n v="0"/>
    <n v="0"/>
    <n v="0"/>
    <n v="0"/>
    <n v="0"/>
    <n v="0"/>
    <n v="873745.18"/>
    <b v="1"/>
  </r>
  <r>
    <n v="175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Contratación abastecimiento de diésel premium para la flota operativa (2021-2022) "/>
    <s v=" 73 BIENES Y SERVICIOS PARA INVERSIÓN"/>
    <x v="53"/>
    <n v="1882409.06"/>
    <x v="1"/>
    <s v="SI"/>
    <s v="CUATRIMESTRE 2"/>
    <n v="333400011"/>
    <m/>
    <m/>
    <m/>
    <m/>
    <s v="X"/>
    <m/>
    <m/>
    <m/>
    <m/>
    <m/>
    <m/>
    <m/>
    <m/>
    <m/>
    <m/>
    <m/>
    <s v="X"/>
    <s v="X"/>
    <s v="X"/>
    <s v="X"/>
    <s v="X"/>
    <s v="X"/>
    <s v="X"/>
    <s v="X"/>
    <n v="8"/>
    <n v="0"/>
    <n v="0"/>
    <n v="0"/>
    <n v="0"/>
    <n v="235301.13250000001"/>
    <n v="235301.13250000001"/>
    <n v="235301.13250000001"/>
    <n v="235301.13250000001"/>
    <n v="235301.13250000001"/>
    <n v="235301.13250000001"/>
    <n v="235301.13250000001"/>
    <n v="235301.13250000001"/>
    <n v="1882409.0600000003"/>
    <b v="1"/>
  </r>
  <r>
    <n v="176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Mantenimiento de los surtidores de combustibles "/>
    <s v=" 73 BIENES Y SERVICIOS PARA INVERSIÓN"/>
    <x v="51"/>
    <n v="1954.4"/>
    <x v="1"/>
    <s v="SI"/>
    <s v="NO APLICA"/>
    <m/>
    <s v="X"/>
    <m/>
    <m/>
    <m/>
    <m/>
    <m/>
    <m/>
    <m/>
    <m/>
    <m/>
    <m/>
    <m/>
    <s v="X"/>
    <s v="X"/>
    <s v="X"/>
    <m/>
    <m/>
    <m/>
    <m/>
    <m/>
    <m/>
    <m/>
    <m/>
    <m/>
    <n v="3"/>
    <n v="651.4666666666667"/>
    <n v="651.4666666666667"/>
    <n v="651.4666666666667"/>
    <n v="0"/>
    <n v="0"/>
    <n v="0"/>
    <n v="0"/>
    <n v="0"/>
    <n v="0"/>
    <n v="0"/>
    <n v="0"/>
    <n v="0"/>
    <n v="1954.4"/>
    <b v="1"/>
  </r>
  <r>
    <n v="177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limpieza integral de la infraestructura de terminales, estaciones, talleres y oficinas administrativas de la EMPTPQ"/>
    <s v=" 73 BIENES Y SERVICIOS PARA INVERSIÓN"/>
    <x v="56"/>
    <n v="375485.11"/>
    <x v="0"/>
    <s v="SI"/>
    <s v="CUATRIMESTRE 1"/>
    <n v="853300012"/>
    <m/>
    <m/>
    <s v="X"/>
    <m/>
    <m/>
    <m/>
    <m/>
    <m/>
    <m/>
    <m/>
    <m/>
    <m/>
    <m/>
    <m/>
    <m/>
    <m/>
    <s v="X"/>
    <s v="X"/>
    <s v="X"/>
    <s v="X"/>
    <s v="X"/>
    <s v="X"/>
    <s v="X"/>
    <s v="X"/>
    <n v="8"/>
    <n v="0"/>
    <n v="0"/>
    <n v="0"/>
    <n v="0"/>
    <n v="46935.638749999998"/>
    <n v="46935.638749999998"/>
    <n v="46935.638749999998"/>
    <n v="46935.638749999998"/>
    <n v="46935.638749999998"/>
    <n v="46935.638749999998"/>
    <n v="46935.638749999998"/>
    <n v="46935.638749999998"/>
    <n v="375485.10999999993"/>
    <b v="1"/>
  </r>
  <r>
    <n v="178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limpieza integral de la infreaestructura de las paradas (incluye baños) de la EPMTPQ"/>
    <s v=" 73 BIENES Y SERVICIOS PARA INVERSIÓN"/>
    <x v="56"/>
    <n v="520792.13"/>
    <x v="0"/>
    <s v="SI"/>
    <s v="CUATRIMESTRE 1"/>
    <n v="853300012"/>
    <m/>
    <m/>
    <s v="X"/>
    <m/>
    <m/>
    <m/>
    <m/>
    <m/>
    <m/>
    <m/>
    <m/>
    <m/>
    <m/>
    <m/>
    <m/>
    <m/>
    <s v="X"/>
    <s v="X"/>
    <s v="X"/>
    <s v="X"/>
    <s v="X"/>
    <s v="X"/>
    <s v="X"/>
    <s v="X"/>
    <n v="8"/>
    <n v="0"/>
    <n v="0"/>
    <n v="0"/>
    <n v="0"/>
    <n v="65099.016250000001"/>
    <n v="65099.016250000001"/>
    <n v="65099.016250000001"/>
    <n v="65099.016250000001"/>
    <n v="65099.016250000001"/>
    <n v="65099.016250000001"/>
    <n v="65099.016250000001"/>
    <n v="65099.016250000001"/>
    <n v="520792.12999999995"/>
    <b v="1"/>
  </r>
  <r>
    <n v="179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limpieza integral de las unidades móviles de la EPMTPQ"/>
    <s v=" 73 BIENES Y SERVICIOS PARA INVERSIÓN"/>
    <x v="56"/>
    <n v="479300.77"/>
    <x v="0"/>
    <s v="SI"/>
    <s v="CUATRIMESTRE 1"/>
    <n v="853300012"/>
    <m/>
    <m/>
    <s v="X"/>
    <m/>
    <m/>
    <m/>
    <m/>
    <m/>
    <m/>
    <m/>
    <m/>
    <m/>
    <m/>
    <m/>
    <m/>
    <m/>
    <s v="X"/>
    <s v="X"/>
    <s v="X"/>
    <s v="X"/>
    <s v="X"/>
    <s v="X"/>
    <s v="X"/>
    <s v="X"/>
    <n v="8"/>
    <n v="0"/>
    <n v="0"/>
    <n v="0"/>
    <n v="0"/>
    <n v="59912.596250000002"/>
    <n v="59912.596250000002"/>
    <n v="59912.596250000002"/>
    <n v="59912.596250000002"/>
    <n v="59912.596250000002"/>
    <n v="59912.596250000002"/>
    <n v="59912.596250000002"/>
    <n v="59912.596250000002"/>
    <n v="479300.77"/>
    <b v="1"/>
  </r>
  <r>
    <n v="180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Servicio de transporte de carga pesada por carretera, con conductor (no incluye estibaje)- modalidad 3 (transporte de combustible y/o sustancias inflamables o peligrosas en camiones cisternas  cap.10.000 galones) desde 1 hasta 70 kms (2020-2021)"/>
    <s v=" 73 BIENES Y SERVICIOS PARA INVERSIÓN"/>
    <x v="57"/>
    <n v="43067.61"/>
    <x v="1"/>
    <s v="NO"/>
    <s v="NO APLICA"/>
    <m/>
    <s v="X"/>
    <m/>
    <m/>
    <m/>
    <m/>
    <m/>
    <m/>
    <m/>
    <m/>
    <m/>
    <m/>
    <m/>
    <s v="X"/>
    <m/>
    <m/>
    <m/>
    <m/>
    <m/>
    <m/>
    <m/>
    <m/>
    <m/>
    <m/>
    <m/>
    <n v="1"/>
    <n v="43067.61"/>
    <n v="0"/>
    <n v="0"/>
    <n v="0"/>
    <n v="0"/>
    <n v="0"/>
    <n v="0"/>
    <n v="0"/>
    <n v="0"/>
    <n v="0"/>
    <n v="0"/>
    <n v="0"/>
    <n v="43067.61"/>
    <b v="1"/>
  </r>
  <r>
    <n v="181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transporte de carga pesada por carretera, con conductor (no incluye estibaje)- modalidad 3 (transporte de combustible y/o sustancias inflamables o peligrosas en camiones cisternas  cap.10.000 galones) desde 1 hasta 70 kms (2021-2022)"/>
    <s v=" 73 BIENES Y SERVICIOS PARA INVERSIÓN"/>
    <x v="57"/>
    <n v="20000"/>
    <x v="1"/>
    <s v="SI"/>
    <s v="CUATRIMESTRE 2"/>
    <n v="643320014"/>
    <m/>
    <m/>
    <m/>
    <m/>
    <m/>
    <s v="X"/>
    <m/>
    <m/>
    <m/>
    <m/>
    <m/>
    <m/>
    <m/>
    <m/>
    <m/>
    <m/>
    <m/>
    <m/>
    <s v="X"/>
    <m/>
    <m/>
    <m/>
    <m/>
    <m/>
    <n v="1"/>
    <n v="0"/>
    <n v="0"/>
    <n v="0"/>
    <n v="0"/>
    <n v="0"/>
    <n v="0"/>
    <n v="20000"/>
    <n v="0"/>
    <n v="0"/>
    <n v="0"/>
    <n v="0"/>
    <n v="0"/>
    <n v="20000"/>
    <b v="1"/>
  </r>
  <r>
    <n v="182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s básicos - energía eléctrica"/>
    <s v=" 73 BIENES Y SERVICIOS PARA INVERSIÓN"/>
    <x v="58"/>
    <n v="93754"/>
    <x v="1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7812.833333333333"/>
    <n v="7812.833333333333"/>
    <n v="7812.833333333333"/>
    <n v="7812.833333333333"/>
    <n v="7812.833333333333"/>
    <n v="7812.833333333333"/>
    <n v="7812.833333333333"/>
    <n v="7812.833333333333"/>
    <n v="7812.833333333333"/>
    <n v="7812.833333333333"/>
    <n v="7812.833333333333"/>
    <n v="7812.833333333333"/>
    <n v="93753.999999999985"/>
    <b v="1"/>
  </r>
  <r>
    <n v="183"/>
    <x v="0"/>
    <s v="COORDINACIÓN DE RECAUDACIÓN SIR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traslado y procesamiento de valores dela EPMTPQ "/>
    <s v=" 73 BIENES Y SERVICIOS PARA INVERSIÓN"/>
    <x v="55"/>
    <n v="1000000"/>
    <x v="1"/>
    <s v="SI"/>
    <s v="CUATRIMESTRE 1"/>
    <n v="491290517"/>
    <s v="X"/>
    <s v="X"/>
    <s v="X"/>
    <s v="X"/>
    <s v="X"/>
    <s v="X"/>
    <s v="X"/>
    <s v="X"/>
    <s v="X"/>
    <s v="X"/>
    <s v="X"/>
    <s v="X"/>
    <m/>
    <s v="X"/>
    <s v="X"/>
    <s v="X"/>
    <s v="X"/>
    <s v="X"/>
    <s v="X"/>
    <s v="X"/>
    <s v="X"/>
    <s v="X"/>
    <s v="X"/>
    <s v="X"/>
    <n v="11"/>
    <n v="0"/>
    <n v="90909.090909090912"/>
    <n v="90909.090909090912"/>
    <n v="90909.090909090912"/>
    <n v="90909.090909090912"/>
    <n v="90909.090909090912"/>
    <n v="90909.090909090912"/>
    <n v="90909.090909090912"/>
    <n v="90909.090909090912"/>
    <n v="90909.090909090912"/>
    <n v="90909.090909090912"/>
    <n v="90909.090909090912"/>
    <n v="1000000.0000000002"/>
    <b v="1"/>
  </r>
  <r>
    <n v="184"/>
    <x v="1"/>
    <s v="COORDINACIÓN DE SOLUCIONES TECNOLÓGICAS, REDES Y COMUNIC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Mantenimiento correctivo para sistema video vigilancia entregado segun convenio EMSEGURIDAD Y EPMTPQ"/>
    <s v=" 73 BIENES Y SERVICIOS PARA INVERSIÓN"/>
    <x v="59"/>
    <n v="5000"/>
    <x v="1"/>
    <s v="SI"/>
    <s v="CUATRIMESTRE 3"/>
    <m/>
    <m/>
    <m/>
    <m/>
    <m/>
    <m/>
    <m/>
    <m/>
    <m/>
    <m/>
    <s v="X"/>
    <m/>
    <m/>
    <m/>
    <m/>
    <m/>
    <m/>
    <m/>
    <m/>
    <m/>
    <m/>
    <m/>
    <m/>
    <s v="X"/>
    <m/>
    <n v="1"/>
    <n v="0"/>
    <n v="0"/>
    <n v="0"/>
    <n v="0"/>
    <n v="0"/>
    <n v="0"/>
    <n v="0"/>
    <n v="0"/>
    <n v="0"/>
    <n v="0"/>
    <n v="5000"/>
    <n v="0"/>
    <n v="5000"/>
    <b v="1"/>
  </r>
  <r>
    <n v="185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Contratación de servicio principal de internet, datos y  hosting para uso corporativo e internet principal (2021- 2022)"/>
    <s v=" 73 BIENES Y SERVICIOS PARA INVERSIÓN"/>
    <x v="60"/>
    <n v="2240"/>
    <x v="1"/>
    <s v="SI"/>
    <s v="CUATRIMESTRE 3"/>
    <m/>
    <m/>
    <m/>
    <m/>
    <m/>
    <m/>
    <m/>
    <m/>
    <m/>
    <m/>
    <s v="X"/>
    <s v="X"/>
    <s v="X"/>
    <m/>
    <m/>
    <m/>
    <m/>
    <m/>
    <m/>
    <m/>
    <m/>
    <m/>
    <m/>
    <s v="X"/>
    <s v="X"/>
    <n v="2"/>
    <n v="0"/>
    <n v="0"/>
    <n v="0"/>
    <n v="0"/>
    <n v="0"/>
    <n v="0"/>
    <n v="0"/>
    <n v="0"/>
    <n v="0"/>
    <n v="0"/>
    <n v="1120"/>
    <n v="1120"/>
    <n v="2240"/>
    <b v="1"/>
  </r>
  <r>
    <n v="186"/>
    <x v="1"/>
    <s v="COORDINACIÓN DE SOLUCIONES TECNOLÓGICAS, REDES Y COMUNICACIONE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Contratación del soporte  y mantenimiento correctivo de fibra óptica corporativa y red de servicios wifi biarticulados (2020-2021)"/>
    <s v=" 73 BIENES Y SERVICIOS PARA INVERSIÓN"/>
    <x v="61"/>
    <n v="66739.47"/>
    <x v="1"/>
    <s v="NO"/>
    <s v="NO APLICA"/>
    <m/>
    <m/>
    <s v="X"/>
    <m/>
    <m/>
    <m/>
    <m/>
    <m/>
    <m/>
    <m/>
    <m/>
    <m/>
    <m/>
    <m/>
    <m/>
    <s v="X"/>
    <m/>
    <m/>
    <s v="X"/>
    <m/>
    <m/>
    <s v="X"/>
    <m/>
    <m/>
    <s v="X"/>
    <n v="4"/>
    <n v="0"/>
    <n v="0"/>
    <n v="16684.8675"/>
    <n v="0"/>
    <n v="0"/>
    <n v="16684.8675"/>
    <n v="0"/>
    <n v="0"/>
    <n v="16684.8675"/>
    <n v="0"/>
    <n v="0"/>
    <n v="16684.8675"/>
    <n v="66739.47"/>
    <b v="1"/>
  </r>
  <r>
    <n v="187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Contratación de servicio principal de internet, datos y  hosting para uso corporativo e internet principal (2020-2021)"/>
    <s v=" 73 BIENES Y SERVICIOS PARA INVERSIÓN"/>
    <x v="60"/>
    <n v="7666.69"/>
    <x v="1"/>
    <s v="NO"/>
    <s v="NO APLICA"/>
    <m/>
    <m/>
    <s v="X"/>
    <s v="X"/>
    <s v="X"/>
    <s v="X"/>
    <s v="X"/>
    <s v="X"/>
    <s v="X"/>
    <s v="X"/>
    <s v="X"/>
    <m/>
    <m/>
    <m/>
    <s v="X"/>
    <s v="X"/>
    <s v="X"/>
    <s v="X"/>
    <s v="X"/>
    <s v="X"/>
    <s v="X"/>
    <s v="X"/>
    <s v="X"/>
    <s v="X"/>
    <m/>
    <n v="10"/>
    <n v="0"/>
    <n v="766.66899999999998"/>
    <n v="766.66899999999998"/>
    <n v="766.66899999999998"/>
    <n v="766.66899999999998"/>
    <n v="766.66899999999998"/>
    <n v="766.66899999999998"/>
    <n v="766.66899999999998"/>
    <n v="766.66899999999998"/>
    <n v="766.66899999999998"/>
    <n v="766.66899999999998"/>
    <n v="0"/>
    <n v="7666.69"/>
    <b v="1"/>
  </r>
  <r>
    <n v="188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6 de julio - terminal río coca"/>
    <s v=" 73 BIENES Y SERVICIOS PARA INVERSIÓN"/>
    <x v="62"/>
    <n v="19149.21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9149.21"/>
    <n v="0"/>
    <n v="0"/>
    <n v="0"/>
    <n v="0"/>
    <n v="0"/>
    <n v="0"/>
    <n v="0"/>
    <n v="0"/>
    <n v="0"/>
    <n v="19149.21"/>
    <b v="1"/>
  </r>
  <r>
    <n v="189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agua clara – terminal río coca"/>
    <s v=" 73 BIENES Y SERVICIOS PARA INVERSIÓN"/>
    <x v="62"/>
    <n v="26573.52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6573.52"/>
    <n v="0"/>
    <n v="0"/>
    <n v="0"/>
    <n v="0"/>
    <n v="0"/>
    <n v="0"/>
    <n v="0"/>
    <n v="0"/>
    <n v="0"/>
    <n v="26573.52"/>
    <b v="1"/>
  </r>
  <r>
    <n v="190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 Argelia – terminal el Recreo"/>
    <s v=" 73 BIENES Y SERVICIOS PARA INVERSIÓN"/>
    <x v="62"/>
    <n v="24000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4000"/>
    <n v="0"/>
    <n v="0"/>
    <n v="0"/>
    <n v="0"/>
    <n v="0"/>
    <n v="0"/>
    <n v="0"/>
    <n v="0"/>
    <n v="0"/>
    <n v="24000"/>
    <b v="1"/>
  </r>
  <r>
    <n v="191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Cabuyal - calderón"/>
    <s v=" 73 BIENES Y SERVICIOS PARA INVERSIÓN"/>
    <x v="62"/>
    <n v="10748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0748"/>
    <n v="0"/>
    <n v="0"/>
    <n v="0"/>
    <n v="0"/>
    <n v="0"/>
    <n v="0"/>
    <n v="0"/>
    <n v="0"/>
    <n v="0"/>
    <n v="10748"/>
    <b v="1"/>
  </r>
  <r>
    <n v="192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-Carapungo - Eloy Alfaro - terminal río coca"/>
    <s v=" 73 BIENES Y SERVICIOS PARA INVERSIÓN"/>
    <x v="62"/>
    <n v="32222.44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32222.44"/>
    <n v="0"/>
    <n v="0"/>
    <n v="0"/>
    <n v="0"/>
    <n v="0"/>
    <n v="0"/>
    <n v="0"/>
    <n v="0"/>
    <n v="0"/>
    <n v="32222.44"/>
    <b v="1"/>
  </r>
  <r>
    <n v="193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Carapungo - simón bolívar - terminal río coca"/>
    <s v=" 73 BIENES Y SERVICIOS PARA INVERSIÓN"/>
    <x v="62"/>
    <n v="36612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36612"/>
    <n v="0"/>
    <n v="0"/>
    <n v="0"/>
    <n v="0"/>
    <n v="0"/>
    <n v="0"/>
    <n v="0"/>
    <n v="0"/>
    <n v="0"/>
    <n v="36612"/>
    <b v="1"/>
  </r>
  <r>
    <n v="194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Caupicho – estación capulí"/>
    <s v=" 73 BIENES Y SERVICIOS PARA INVERSIÓN"/>
    <x v="62"/>
    <n v="20567.52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0567.52"/>
    <n v="0"/>
    <n v="0"/>
    <n v="0"/>
    <n v="0"/>
    <n v="0"/>
    <n v="0"/>
    <n v="0"/>
    <n v="0"/>
    <n v="0"/>
    <n v="20567.52"/>
    <b v="1"/>
  </r>
  <r>
    <n v="195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s rutas Chillogallo – terminal el Recreo"/>
    <s v=" 73 BIENES Y SERVICIOS PARA INVERSIÓN"/>
    <x v="62"/>
    <n v="32695.34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32695.34"/>
    <n v="0"/>
    <n v="0"/>
    <n v="0"/>
    <n v="0"/>
    <n v="0"/>
    <n v="0"/>
    <n v="0"/>
    <n v="0"/>
    <n v="0"/>
    <n v="32695.34"/>
    <b v="1"/>
  </r>
  <r>
    <n v="196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cisne - Zabala"/>
    <s v=" 73 BIENES Y SERVICIOS PARA INVERSIÓN"/>
    <x v="62"/>
    <n v="16222.27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6222.27"/>
    <n v="0"/>
    <n v="0"/>
    <n v="0"/>
    <n v="0"/>
    <n v="0"/>
    <n v="0"/>
    <n v="0"/>
    <n v="0"/>
    <n v="0"/>
    <n v="16222.27"/>
    <b v="1"/>
  </r>
  <r>
    <n v="197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comité del pueblo - la bota – terminal río coca"/>
    <s v=" 73 BIENES Y SERVICIOS PARA INVERSIÓN"/>
    <x v="62"/>
    <n v="30409.45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30409.45"/>
    <n v="0"/>
    <n v="0"/>
    <n v="0"/>
    <n v="0"/>
    <n v="0"/>
    <n v="0"/>
    <n v="0"/>
    <n v="0"/>
    <n v="0"/>
    <n v="30409.45"/>
    <b v="1"/>
  </r>
  <r>
    <n v="198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comité del pueblo - terminal labrador"/>
    <s v=" 73 BIENES Y SERVICIOS PARA INVERSIÓN"/>
    <x v="62"/>
    <n v="33843.949999999997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33843.949999999997"/>
    <n v="0"/>
    <n v="0"/>
    <n v="0"/>
    <n v="0"/>
    <n v="0"/>
    <n v="0"/>
    <n v="0"/>
    <n v="0"/>
    <n v="0"/>
    <n v="33843.949999999997"/>
    <b v="1"/>
  </r>
  <r>
    <n v="199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Cotocollao - terminal labrador"/>
    <s v=" 73 BIENES Y SERVICIOS PARA INVERSIÓN"/>
    <x v="62"/>
    <n v="26797.53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6797.53"/>
    <n v="0"/>
    <n v="0"/>
    <n v="0"/>
    <n v="0"/>
    <n v="0"/>
    <n v="0"/>
    <n v="0"/>
    <n v="0"/>
    <n v="0"/>
    <n v="26797.53"/>
    <b v="1"/>
  </r>
  <r>
    <n v="200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cumbayá - terminal río coca"/>
    <s v=" 73 BIENES Y SERVICIOS PARA INVERSIÓN"/>
    <x v="62"/>
    <n v="16860.86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6860.86"/>
    <n v="0"/>
    <n v="0"/>
    <n v="0"/>
    <n v="0"/>
    <n v="0"/>
    <n v="0"/>
    <n v="0"/>
    <n v="0"/>
    <n v="0"/>
    <n v="16860.86"/>
    <b v="1"/>
  </r>
  <r>
    <n v="201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 de servicio de alimentadores para la ruta  ferroviaria – terminal el Recreo"/>
    <s v=" 73 BIENES Y SERVICIOS PARA INVERSIÓN"/>
    <x v="62"/>
    <n v="15350.2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5350.2"/>
    <n v="0"/>
    <n v="0"/>
    <n v="0"/>
    <n v="0"/>
    <n v="0"/>
    <n v="0"/>
    <n v="0"/>
    <n v="0"/>
    <n v="0"/>
    <n v="15350.2"/>
    <b v="1"/>
  </r>
  <r>
    <n v="202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la forestal - Chimbacalle - estación multimodal la Magdalena"/>
    <s v=" 73 BIENES Y SERVICIOS PARA INVERSIÓN"/>
    <x v="62"/>
    <n v="22958.35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2958.35"/>
    <n v="0"/>
    <n v="0"/>
    <n v="0"/>
    <n v="0"/>
    <n v="0"/>
    <n v="0"/>
    <n v="0"/>
    <n v="0"/>
    <n v="0"/>
    <n v="22958.35"/>
    <b v="1"/>
  </r>
  <r>
    <n v="203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terminal sur Ecovía - terminal Quitumbe"/>
    <s v=" 73 BIENES Y SERVICIOS PARA INVERSIÓN"/>
    <x v="62"/>
    <n v="13822.2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3822.2"/>
    <n v="0"/>
    <n v="0"/>
    <n v="0"/>
    <n v="0"/>
    <n v="0"/>
    <n v="0"/>
    <n v="0"/>
    <n v="0"/>
    <n v="0"/>
    <n v="13822.2"/>
    <b v="1"/>
  </r>
  <r>
    <n v="204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héroes de paquisha -  terminal sur Ecovía"/>
    <s v=" 73 BIENES Y SERVICIOS PARA INVERSIÓN"/>
    <x v="62"/>
    <n v="19242.68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9242.68"/>
    <n v="0"/>
    <n v="0"/>
    <n v="0"/>
    <n v="0"/>
    <n v="0"/>
    <n v="0"/>
    <n v="0"/>
    <n v="0"/>
    <n v="0"/>
    <n v="19242.68"/>
    <b v="1"/>
  </r>
  <r>
    <n v="205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Huarcay - girón - morán Valverde"/>
    <s v=" 73 BIENES Y SERVICIOS PARA INVERSIÓN"/>
    <x v="62"/>
    <n v="13800.49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3800.49"/>
    <n v="0"/>
    <n v="0"/>
    <n v="0"/>
    <n v="0"/>
    <n v="0"/>
    <n v="0"/>
    <n v="0"/>
    <n v="0"/>
    <n v="0"/>
    <n v="13800.49"/>
    <b v="1"/>
  </r>
  <r>
    <n v="206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Kennedy - edén - terminal labrador"/>
    <s v=" 73 BIENES Y SERVICIOS PARA INVERSIÓN"/>
    <x v="62"/>
    <n v="18080.5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8080.5"/>
    <n v="0"/>
    <n v="0"/>
    <n v="0"/>
    <n v="0"/>
    <n v="0"/>
    <n v="0"/>
    <n v="0"/>
    <n v="0"/>
    <n v="0"/>
    <n v="18080.5"/>
    <b v="1"/>
  </r>
  <r>
    <n v="207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la cocha – estación capulí"/>
    <s v=" 73 BIENES Y SERVICIOS PARA INVERSIÓN"/>
    <x v="62"/>
    <n v="20263.22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0263.22"/>
    <n v="0"/>
    <n v="0"/>
    <n v="0"/>
    <n v="0"/>
    <n v="0"/>
    <n v="0"/>
    <n v="0"/>
    <n v="0"/>
    <n v="0"/>
    <n v="20263.22"/>
    <b v="1"/>
  </r>
  <r>
    <n v="208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la joya - terminal sur Ecovía"/>
    <s v=" 73 BIENES Y SERVICIOS PARA INVERSIÓN"/>
    <x v="62"/>
    <n v="15550.92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5550.92"/>
    <n v="0"/>
    <n v="0"/>
    <n v="0"/>
    <n v="0"/>
    <n v="0"/>
    <n v="0"/>
    <n v="0"/>
    <n v="0"/>
    <n v="0"/>
    <n v="15550.92"/>
    <b v="1"/>
  </r>
  <r>
    <n v="209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la luz - terminal río coca"/>
    <s v=" 73 BIENES Y SERVICIOS PARA INVERSIÓN"/>
    <x v="62"/>
    <n v="9381.6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9381.6"/>
    <n v="0"/>
    <n v="0"/>
    <n v="0"/>
    <n v="0"/>
    <n v="0"/>
    <n v="0"/>
    <n v="0"/>
    <n v="0"/>
    <n v="0"/>
    <n v="9381.6"/>
    <b v="1"/>
  </r>
  <r>
    <n v="210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el porvenir - la victoria - terminal sur Ecovía"/>
    <s v=" 73 BIENES Y SERVICIOS PARA INVERSIÓN"/>
    <x v="62"/>
    <n v="16749.240000000002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6749.240000000002"/>
    <n v="0"/>
    <n v="0"/>
    <n v="0"/>
    <n v="0"/>
    <n v="0"/>
    <n v="0"/>
    <n v="0"/>
    <n v="0"/>
    <n v="0"/>
    <n v="16749.240000000002"/>
    <b v="1"/>
  </r>
  <r>
    <n v="211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laureles - terminal labrador"/>
    <s v=" 73 BIENES Y SERVICIOS PARA INVERSIÓN"/>
    <x v="62"/>
    <n v="17900.439999999999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7900.439999999999"/>
    <n v="0"/>
    <n v="0"/>
    <n v="0"/>
    <n v="0"/>
    <n v="0"/>
    <n v="0"/>
    <n v="0"/>
    <n v="0"/>
    <n v="0"/>
    <n v="17900.439999999999"/>
    <b v="1"/>
  </r>
  <r>
    <n v="212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llano chico - terminal río coca"/>
    <s v=" 73 BIENES Y SERVICIOS PARA INVERSIÓN"/>
    <x v="62"/>
    <n v="30389.61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30389.61"/>
    <n v="0"/>
    <n v="0"/>
    <n v="0"/>
    <n v="0"/>
    <n v="0"/>
    <n v="0"/>
    <n v="0"/>
    <n v="0"/>
    <n v="0"/>
    <n v="30389.61"/>
    <b v="1"/>
  </r>
  <r>
    <n v="213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llano grande"/>
    <s v=" 73 BIENES Y SERVICIOS PARA INVERSIÓN"/>
    <x v="62"/>
    <n v="14102.48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4102.48"/>
    <n v="0"/>
    <n v="0"/>
    <n v="0"/>
    <n v="0"/>
    <n v="0"/>
    <n v="0"/>
    <n v="0"/>
    <n v="0"/>
    <n v="0"/>
    <n v="14102.48"/>
    <b v="1"/>
  </r>
  <r>
    <n v="214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ciudadela Lozada - terminal sur Ecovía"/>
    <s v=" 73 BIENES Y SERVICIOS PARA INVERSIÓN"/>
    <x v="62"/>
    <n v="15703.4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5703.4"/>
    <n v="0"/>
    <n v="0"/>
    <n v="0"/>
    <n v="0"/>
    <n v="0"/>
    <n v="0"/>
    <n v="0"/>
    <n v="0"/>
    <n v="0"/>
    <n v="15703.4"/>
    <b v="1"/>
  </r>
  <r>
    <n v="215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lucha de los pobres - terminal el Recreo"/>
    <s v=" 73 BIENES Y SERVICIOS PARA INVERSIÓN"/>
    <x v="62"/>
    <n v="27878.59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7878.59"/>
    <n v="0"/>
    <n v="0"/>
    <n v="0"/>
    <n v="0"/>
    <n v="0"/>
    <n v="0"/>
    <n v="0"/>
    <n v="0"/>
    <n v="0"/>
    <n v="27878.59"/>
    <b v="1"/>
  </r>
  <r>
    <n v="216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Martha Bucaram - morán Valverde"/>
    <s v=" 73 BIENES Y SERVICIOS PARA INVERSIÓN"/>
    <x v="62"/>
    <n v="19470.599999999999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9470.599999999999"/>
    <n v="0"/>
    <n v="0"/>
    <n v="0"/>
    <n v="0"/>
    <n v="0"/>
    <n v="0"/>
    <n v="0"/>
    <n v="0"/>
    <n v="0"/>
    <n v="19470.599999999999"/>
    <b v="1"/>
  </r>
  <r>
    <n v="217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monteserrín - terminal río coca"/>
    <s v=" 73 BIENES Y SERVICIOS PARA INVERSIÓN"/>
    <x v="62"/>
    <n v="4484.68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4484.68"/>
    <n v="0"/>
    <n v="0"/>
    <n v="0"/>
    <n v="0"/>
    <n v="0"/>
    <n v="0"/>
    <n v="0"/>
    <n v="0"/>
    <n v="0"/>
    <n v="4484.68"/>
    <b v="1"/>
  </r>
  <r>
    <n v="218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nayón - terminal río coca"/>
    <s v=" 73 BIENES Y SERVICIOS PARA INVERSIÓN"/>
    <x v="62"/>
    <n v="25906.43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5906.43"/>
    <n v="0"/>
    <n v="0"/>
    <n v="0"/>
    <n v="0"/>
    <n v="0"/>
    <n v="0"/>
    <n v="0"/>
    <n v="0"/>
    <n v="0"/>
    <n v="25906.43"/>
    <b v="1"/>
  </r>
  <r>
    <n v="219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oriente quiteño - terminal el Recreo"/>
    <s v=" 73 BIENES Y SERVICIOS PARA INVERSIÓN"/>
    <x v="62"/>
    <n v="27521.18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7521.18"/>
    <n v="0"/>
    <n v="0"/>
    <n v="0"/>
    <n v="0"/>
    <n v="0"/>
    <n v="0"/>
    <n v="0"/>
    <n v="0"/>
    <n v="0"/>
    <n v="27521.18"/>
    <b v="1"/>
  </r>
  <r>
    <n v="220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alimentadores para la ruta Oyacoto - calderón"/>
    <s v=" 73 BIENES Y SERVICIOS PARA INVERSIÓN"/>
    <x v="62"/>
    <n v="6980.87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6980.87"/>
    <n v="0"/>
    <n v="0"/>
    <n v="0"/>
    <n v="0"/>
    <n v="0"/>
    <n v="0"/>
    <n v="0"/>
    <n v="0"/>
    <n v="0"/>
    <n v="6980.87"/>
    <b v="1"/>
  </r>
  <r>
    <n v="221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paquisha - terminal Quitumbe"/>
    <s v=" 73 BIENES Y SERVICIOS PARA INVERSIÓN"/>
    <x v="62"/>
    <n v="27553.74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7553.74"/>
    <n v="0"/>
    <n v="0"/>
    <n v="0"/>
    <n v="0"/>
    <n v="0"/>
    <n v="0"/>
    <n v="0"/>
    <n v="0"/>
    <n v="0"/>
    <n v="27553.74"/>
    <b v="1"/>
  </r>
  <r>
    <n v="222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Rumiñahui - terminal labrador"/>
    <s v=" 73 BIENES Y SERVICIOS PARA INVERSIÓN"/>
    <x v="62"/>
    <n v="18042.79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8042.79"/>
    <n v="0"/>
    <n v="0"/>
    <n v="0"/>
    <n v="0"/>
    <n v="0"/>
    <n v="0"/>
    <n v="0"/>
    <n v="0"/>
    <n v="0"/>
    <n v="18042.79"/>
    <b v="1"/>
  </r>
  <r>
    <n v="223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san José de Cutuglahua – terminal sur Ecovía"/>
    <s v=" 73 BIENES Y SERVICIOS PARA INVERSIÓN"/>
    <x v="62"/>
    <n v="18625.38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8625.38"/>
    <n v="0"/>
    <n v="0"/>
    <n v="0"/>
    <n v="0"/>
    <n v="0"/>
    <n v="0"/>
    <n v="0"/>
    <n v="0"/>
    <n v="0"/>
    <n v="18625.38"/>
    <b v="1"/>
  </r>
  <r>
    <n v="224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san José de morán - Carapungo"/>
    <s v=" 73 BIENES Y SERVICIOS PARA INVERSIÓN"/>
    <x v="62"/>
    <n v="9950.67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9950.67"/>
    <n v="0"/>
    <n v="0"/>
    <n v="0"/>
    <n v="0"/>
    <n v="0"/>
    <n v="0"/>
    <n v="0"/>
    <n v="0"/>
    <n v="0"/>
    <n v="9950.67"/>
    <b v="1"/>
  </r>
  <r>
    <n v="225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san juan - bellavista"/>
    <s v=" 73 BIENES Y SERVICIOS PARA INVERSIÓN"/>
    <x v="62"/>
    <n v="16614.47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6614.47"/>
    <n v="0"/>
    <n v="0"/>
    <n v="0"/>
    <n v="0"/>
    <n v="0"/>
    <n v="0"/>
    <n v="0"/>
    <n v="0"/>
    <n v="0"/>
    <n v="16614.47"/>
    <b v="1"/>
  </r>
  <r>
    <n v="226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san juan de Turubamba – terminal sur Ecovía"/>
    <s v=" 73 BIENES Y SERVICIOS PARA INVERSIÓN"/>
    <x v="62"/>
    <n v="18189.73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8189.73"/>
    <n v="0"/>
    <n v="0"/>
    <n v="0"/>
    <n v="0"/>
    <n v="0"/>
    <n v="0"/>
    <n v="0"/>
    <n v="0"/>
    <n v="0"/>
    <n v="18189.73"/>
    <b v="1"/>
  </r>
  <r>
    <n v="227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san Martín - puente de Guajaló"/>
    <s v=" 73 BIENES Y SERVICIOS PARA INVERSIÓN"/>
    <x v="62"/>
    <n v="24312.49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4312.49"/>
    <n v="0"/>
    <n v="0"/>
    <n v="0"/>
    <n v="0"/>
    <n v="0"/>
    <n v="0"/>
    <n v="0"/>
    <n v="0"/>
    <n v="0"/>
    <n v="24312.49"/>
    <b v="1"/>
  </r>
  <r>
    <n v="228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santo Tomás 1 – terminal sur Ecovía"/>
    <s v=" 73 BIENES Y SERVICIOS PARA INVERSIÓN"/>
    <x v="62"/>
    <n v="15194.15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5194.15"/>
    <n v="0"/>
    <n v="0"/>
    <n v="0"/>
    <n v="0"/>
    <n v="0"/>
    <n v="0"/>
    <n v="0"/>
    <n v="0"/>
    <n v="0"/>
    <n v="15194.15"/>
    <b v="1"/>
  </r>
  <r>
    <n v="229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 Santospamba – terminal Quitumbe"/>
    <s v=" 73 BIENES Y SERVICIOS PARA INVERSIÓN"/>
    <x v="62"/>
    <n v="32846.19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32846.19"/>
    <n v="0"/>
    <n v="0"/>
    <n v="0"/>
    <n v="0"/>
    <n v="0"/>
    <n v="0"/>
    <n v="0"/>
    <n v="0"/>
    <n v="0"/>
    <n v="32846.19"/>
    <b v="1"/>
  </r>
  <r>
    <n v="230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solanda - terminal el Recreo"/>
    <s v=" 73 BIENES Y SERVICIOS PARA INVERSIÓN"/>
    <x v="62"/>
    <n v="23281.3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3281.3"/>
    <n v="0"/>
    <n v="0"/>
    <n v="0"/>
    <n v="0"/>
    <n v="0"/>
    <n v="0"/>
    <n v="0"/>
    <n v="0"/>
    <n v="0"/>
    <n v="23281.3"/>
    <b v="1"/>
  </r>
  <r>
    <n v="231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terminal  Carcelén - terminal norte"/>
    <s v=" 73 BIENES Y SERVICIOS PARA INVERSIÓN"/>
    <x v="62"/>
    <n v="11198.33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1198.33"/>
    <n v="0"/>
    <n v="0"/>
    <n v="0"/>
    <n v="0"/>
    <n v="0"/>
    <n v="0"/>
    <n v="0"/>
    <n v="0"/>
    <n v="0"/>
    <n v="11198.33"/>
    <b v="1"/>
  </r>
  <r>
    <n v="232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tola - san roque"/>
    <s v=" 73 BIENES Y SERVICIOS PARA INVERSIÓN"/>
    <x v="62"/>
    <n v="25706.83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25706.83"/>
    <n v="0"/>
    <n v="0"/>
    <n v="0"/>
    <n v="0"/>
    <n v="0"/>
    <n v="0"/>
    <n v="0"/>
    <n v="0"/>
    <n v="0"/>
    <n v="25706.83"/>
    <b v="1"/>
  </r>
  <r>
    <n v="233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Venecia – terminal sur Ecovía"/>
    <s v=" 73 BIENES Y SERVICIOS PARA INVERSIÓN"/>
    <x v="62"/>
    <n v="15082.21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5082.21"/>
    <n v="0"/>
    <n v="0"/>
    <n v="0"/>
    <n v="0"/>
    <n v="0"/>
    <n v="0"/>
    <n v="0"/>
    <n v="0"/>
    <n v="0"/>
    <n v="15082.21"/>
    <b v="1"/>
  </r>
  <r>
    <n v="234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zámbiza - terminal río coca"/>
    <s v=" 73 BIENES Y SERVICIOS PARA INVERSIÓN"/>
    <x v="62"/>
    <n v="11704.49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11704.49"/>
    <n v="0"/>
    <n v="0"/>
    <n v="0"/>
    <n v="0"/>
    <n v="0"/>
    <n v="0"/>
    <n v="0"/>
    <n v="0"/>
    <n v="0"/>
    <n v="11704.49"/>
    <b v="1"/>
  </r>
  <r>
    <n v="235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Prestación de servicio de alimentadores para la ruta  manuelita Sáenz - terminal Quitumbe"/>
    <s v=" 73 BIENES Y SERVICIOS PARA INVERSIÓN"/>
    <x v="62"/>
    <n v="9576.2999999999993"/>
    <x v="1"/>
    <s v="NO"/>
    <s v="NO APLICA"/>
    <m/>
    <s v="X"/>
    <m/>
    <m/>
    <m/>
    <m/>
    <m/>
    <m/>
    <m/>
    <m/>
    <m/>
    <m/>
    <m/>
    <m/>
    <m/>
    <s v="X"/>
    <m/>
    <m/>
    <m/>
    <m/>
    <m/>
    <m/>
    <m/>
    <m/>
    <m/>
    <n v="1"/>
    <n v="0"/>
    <n v="0"/>
    <n v="9576.2999999999993"/>
    <n v="0"/>
    <n v="0"/>
    <n v="0"/>
    <n v="0"/>
    <n v="0"/>
    <n v="0"/>
    <n v="0"/>
    <n v="0"/>
    <n v="0"/>
    <n v="9576.2999999999993"/>
    <b v="1"/>
  </r>
  <r>
    <n v="236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plan de datos móvil para los 80 buses biarticulados (2020-2021)"/>
    <s v=" 73 BIENES Y SERVICIOS PARA INVERSIÓN"/>
    <x v="60"/>
    <n v="2572.77"/>
    <x v="1"/>
    <s v="NO"/>
    <s v="NO APLICA"/>
    <m/>
    <m/>
    <s v="X"/>
    <s v="X"/>
    <s v="X"/>
    <s v="X"/>
    <s v="X"/>
    <s v="X"/>
    <s v="X"/>
    <s v="X"/>
    <m/>
    <m/>
    <m/>
    <m/>
    <s v="X"/>
    <s v="X"/>
    <s v="X"/>
    <s v="X"/>
    <s v="X"/>
    <s v="X"/>
    <s v="X"/>
    <s v="X"/>
    <m/>
    <m/>
    <m/>
    <n v="8"/>
    <n v="0"/>
    <n v="321.59625"/>
    <n v="321.59625"/>
    <n v="321.59625"/>
    <n v="321.59625"/>
    <n v="321.59625"/>
    <n v="321.59625"/>
    <n v="321.59625"/>
    <n v="321.59625"/>
    <n v="0"/>
    <n v="0"/>
    <n v="0"/>
    <n v="2572.77"/>
    <b v="1"/>
  </r>
  <r>
    <n v="237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plan de datos móvil para los 80 buses biarticulados (2021- 2022)"/>
    <s v=" 73 BIENES Y SERVICIOS PARA INVERSIÓN"/>
    <x v="60"/>
    <n v="2572.77"/>
    <x v="1"/>
    <s v="SI"/>
    <s v="CUATRIMESTRE 3"/>
    <m/>
    <m/>
    <m/>
    <m/>
    <m/>
    <m/>
    <m/>
    <m/>
    <m/>
    <s v="X"/>
    <s v="X"/>
    <s v="X"/>
    <s v="X"/>
    <m/>
    <m/>
    <m/>
    <m/>
    <m/>
    <m/>
    <m/>
    <m/>
    <m/>
    <s v="X"/>
    <s v="X"/>
    <s v="X"/>
    <n v="3"/>
    <n v="0"/>
    <n v="0"/>
    <n v="0"/>
    <n v="0"/>
    <n v="0"/>
    <n v="0"/>
    <n v="0"/>
    <n v="0"/>
    <n v="0"/>
    <n v="857.59"/>
    <n v="857.59"/>
    <n v="857.59"/>
    <n v="2572.77"/>
    <b v="1"/>
  </r>
  <r>
    <n v="238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limpieza integral de la infraestructura de terminales, estaciones, talleres y oficinas administrativas de la EMPTPQ 2019-2020"/>
    <s v=" 73 BIENES Y SERVICIOS PARA INVERSIÓN"/>
    <x v="56"/>
    <n v="218118.45"/>
    <x v="0"/>
    <s v="NO"/>
    <s v="NO APLICA"/>
    <m/>
    <s v="X"/>
    <m/>
    <m/>
    <m/>
    <m/>
    <m/>
    <m/>
    <m/>
    <m/>
    <m/>
    <m/>
    <m/>
    <s v="X"/>
    <s v="X"/>
    <s v="X"/>
    <s v="X"/>
    <m/>
    <m/>
    <m/>
    <m/>
    <m/>
    <m/>
    <m/>
    <m/>
    <n v="4"/>
    <n v="54529.612500000003"/>
    <n v="54529.612500000003"/>
    <n v="54529.612500000003"/>
    <n v="54529.612500000003"/>
    <n v="0"/>
    <n v="0"/>
    <n v="0"/>
    <n v="0"/>
    <n v="0"/>
    <n v="0"/>
    <n v="0"/>
    <n v="0"/>
    <n v="218118.45"/>
    <b v="1"/>
  </r>
  <r>
    <n v="239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limpieza integral de la infreaestructura de las paradas (incluye baños) de la EPMTPQ 2019-2020"/>
    <s v=" 73 BIENES Y SERVICIOS PARA INVERSIÓN"/>
    <x v="56"/>
    <n v="230686.45"/>
    <x v="0"/>
    <s v="NO"/>
    <s v="NO APLICA"/>
    <m/>
    <s v="X"/>
    <m/>
    <m/>
    <m/>
    <m/>
    <m/>
    <m/>
    <m/>
    <m/>
    <m/>
    <m/>
    <m/>
    <s v="X"/>
    <s v="X"/>
    <s v="X"/>
    <s v="X"/>
    <m/>
    <m/>
    <m/>
    <m/>
    <m/>
    <m/>
    <m/>
    <m/>
    <n v="4"/>
    <n v="57671.612500000003"/>
    <n v="57671.612500000003"/>
    <n v="57671.612500000003"/>
    <n v="57671.612500000003"/>
    <n v="0"/>
    <n v="0"/>
    <n v="0"/>
    <n v="0"/>
    <n v="0"/>
    <n v="0"/>
    <n v="0"/>
    <n v="0"/>
    <n v="230686.45"/>
    <b v="1"/>
  </r>
  <r>
    <n v="240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 de limpieza integral de las unidades móviles de la EPMTPQ 2019-2020"/>
    <s v=" 73 BIENES Y SERVICIOS PARA INVERSIÓN"/>
    <x v="56"/>
    <n v="210668.51"/>
    <x v="0"/>
    <s v="NO"/>
    <s v="NO APLICA"/>
    <m/>
    <s v="X"/>
    <m/>
    <m/>
    <m/>
    <m/>
    <m/>
    <m/>
    <m/>
    <m/>
    <m/>
    <m/>
    <m/>
    <s v="X"/>
    <s v="X"/>
    <s v="X"/>
    <s v="X"/>
    <m/>
    <m/>
    <m/>
    <m/>
    <m/>
    <m/>
    <m/>
    <m/>
    <n v="4"/>
    <n v="52667.127500000002"/>
    <n v="52667.127500000002"/>
    <n v="52667.127500000002"/>
    <n v="52667.127500000002"/>
    <n v="0"/>
    <n v="0"/>
    <n v="0"/>
    <n v="0"/>
    <n v="0"/>
    <n v="0"/>
    <n v="0"/>
    <n v="0"/>
    <n v="210668.51"/>
    <b v="1"/>
  </r>
  <r>
    <n v="241"/>
    <x v="0"/>
    <s v="COORDINACIÓN DE RECAUDACIÓN SIR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2"/>
    <x v="3"/>
    <s v="Impresión de boletos 2020"/>
    <s v=" 73 BIENES Y SERVICIOS PARA INVERSIÓN"/>
    <x v="63"/>
    <n v="404686.8"/>
    <x v="1"/>
    <s v="NO"/>
    <s v="NO APLICA"/>
    <m/>
    <s v="X"/>
    <m/>
    <m/>
    <m/>
    <m/>
    <m/>
    <m/>
    <m/>
    <m/>
    <m/>
    <m/>
    <m/>
    <m/>
    <m/>
    <m/>
    <m/>
    <m/>
    <s v="X"/>
    <m/>
    <m/>
    <m/>
    <m/>
    <m/>
    <m/>
    <n v="1"/>
    <n v="0"/>
    <n v="0"/>
    <n v="0"/>
    <n v="0"/>
    <n v="0"/>
    <n v="404686.8"/>
    <n v="0"/>
    <n v="0"/>
    <n v="0"/>
    <n v="0"/>
    <n v="0"/>
    <n v="0"/>
    <n v="404686.8"/>
    <b v="1"/>
  </r>
  <r>
    <n v="242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Revisión Técnica Vehicular 2021"/>
    <s v=" 57 OTROS GASTOS CORRIENTES"/>
    <x v="15"/>
    <n v="40000"/>
    <x v="0"/>
    <s v="NO"/>
    <s v="NO APLICA"/>
    <m/>
    <s v="X"/>
    <m/>
    <m/>
    <m/>
    <m/>
    <m/>
    <m/>
    <m/>
    <m/>
    <m/>
    <m/>
    <m/>
    <s v="X"/>
    <s v="X"/>
    <s v="X"/>
    <s v="X"/>
    <m/>
    <m/>
    <m/>
    <m/>
    <m/>
    <m/>
    <m/>
    <m/>
    <n v="4"/>
    <n v="10000"/>
    <n v="10000"/>
    <n v="10000"/>
    <n v="10000"/>
    <n v="0"/>
    <n v="0"/>
    <n v="0"/>
    <n v="0"/>
    <n v="0"/>
    <n v="0"/>
    <n v="0"/>
    <n v="0"/>
    <n v="40000"/>
    <b v="1"/>
  </r>
  <r>
    <n v="243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2"/>
    <s v="Matriculación flota vehicular 2021"/>
    <s v=" 57 OTROS GASTOS CORRIENTES"/>
    <x v="15"/>
    <n v="35000"/>
    <x v="0"/>
    <s v="NO"/>
    <s v="NO APLICA"/>
    <m/>
    <s v="X"/>
    <m/>
    <m/>
    <m/>
    <m/>
    <m/>
    <m/>
    <m/>
    <m/>
    <m/>
    <m/>
    <m/>
    <s v="X"/>
    <s v="X"/>
    <s v="X"/>
    <s v="X"/>
    <m/>
    <m/>
    <m/>
    <m/>
    <m/>
    <m/>
    <m/>
    <m/>
    <n v="4"/>
    <n v="8750"/>
    <n v="8750"/>
    <n v="8750"/>
    <n v="8750"/>
    <n v="0"/>
    <n v="0"/>
    <n v="0"/>
    <n v="0"/>
    <n v="0"/>
    <n v="0"/>
    <n v="0"/>
    <n v="0"/>
    <n v="35000"/>
    <b v="1"/>
  </r>
  <r>
    <n v="244"/>
    <x v="0"/>
    <s v="COORDINACIÓN ADMINISTRATIV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1"/>
    <s v="Servicios básicos - energía eléctrica"/>
    <s v=" 73 BIENES Y SERVICIOS PARA INVERSIÓN"/>
    <x v="58"/>
    <n v="231588.53945470238"/>
    <x v="0"/>
    <s v="NO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19299.044954558532"/>
    <n v="19299.044954558532"/>
    <n v="19299.044954558532"/>
    <n v="19299.044954558532"/>
    <n v="19299.044954558532"/>
    <n v="19299.044954558532"/>
    <n v="19299.044954558532"/>
    <n v="19299.044954558532"/>
    <n v="19299.044954558532"/>
    <n v="19299.044954558532"/>
    <n v="19299.044954558532"/>
    <n v="19299.044954558532"/>
    <n v="231588.53945470243"/>
    <b v="1"/>
  </r>
  <r>
    <n v="245"/>
    <x v="1"/>
    <s v="COORDINACIÓN DE PROYECTOS INFORMÁTICOS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3"/>
    <s v="PORCENTAJE DE MODERNIZACIÓN DEL SISTEMA DE TRANSPORTE PÚBLICO METROPOLITANO DE PASAJEROS"/>
    <s v="10% DE MODERNIZACIÓN DEL SISTEMA DE TRANSPORTE PÚBLICO METROPOLITANO"/>
    <x v="5"/>
    <x v="12"/>
    <s v="IMPLEMENTACIÓN DE SISTEMAS DE TRANSPORTE "/>
    <s v=" 73 BIENES Y SERVICIOS PARA INVERSIÓN"/>
    <x v="64"/>
    <n v="0"/>
    <x v="1"/>
    <s v="SI"/>
    <s v="CUATRIMESTRE 2"/>
    <m/>
    <m/>
    <m/>
    <m/>
    <m/>
    <m/>
    <m/>
    <s v="X"/>
    <m/>
    <m/>
    <m/>
    <m/>
    <m/>
    <m/>
    <m/>
    <m/>
    <m/>
    <m/>
    <m/>
    <m/>
    <m/>
    <m/>
    <m/>
    <m/>
    <s v="X"/>
    <n v="1"/>
    <n v="0"/>
    <n v="0"/>
    <n v="0"/>
    <n v="0"/>
    <n v="0"/>
    <n v="0"/>
    <n v="0"/>
    <n v="0"/>
    <n v="0"/>
    <n v="0"/>
    <n v="0"/>
    <n v="0"/>
    <n v="0"/>
    <b v="1"/>
  </r>
  <r>
    <n v="246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3"/>
    <s v="PORCENTAJE DE MODERNIZACIÓN DEL SISTEMA DE TRANSPORTE PÚBLICO METROPOLITANO DE PASAJEROS"/>
    <s v="10% DE MODERNIZACIÓN DEL SISTEMA DE TRANSPORTE PÚBLICO METROPOLITANO"/>
    <x v="5"/>
    <x v="13"/>
    <s v="OPTIMIZACIÓN DE PERSONAL"/>
    <s v=" 71 GASTOS EN PERSONAL INVERSIÓN"/>
    <x v="65"/>
    <n v="0"/>
    <x v="1"/>
    <s v="SI"/>
    <s v="CUATRIMESTRE 2"/>
    <m/>
    <m/>
    <m/>
    <m/>
    <m/>
    <m/>
    <m/>
    <s v="X"/>
    <m/>
    <m/>
    <m/>
    <m/>
    <m/>
    <m/>
    <m/>
    <m/>
    <m/>
    <m/>
    <m/>
    <m/>
    <m/>
    <m/>
    <m/>
    <m/>
    <s v="X"/>
    <n v="1"/>
    <n v="0"/>
    <n v="0"/>
    <n v="0"/>
    <n v="0"/>
    <n v="0"/>
    <n v="0"/>
    <n v="0"/>
    <n v="0"/>
    <n v="0"/>
    <n v="0"/>
    <n v="0"/>
    <n v="0"/>
    <n v="0"/>
    <b v="1"/>
  </r>
  <r>
    <n v="247"/>
    <x v="3"/>
    <s v="COORDINACIÓN DE MANTENIMIENTO DE LA FLOTA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3"/>
    <s v="PORCENTAJE DE MODERNIZACIÓN DEL SISTEMA DE TRANSPORTE PÚBLICO METROPOLITANO DE PASAJEROS"/>
    <s v="10% DE MODERNIZACIÓN DEL SISTEMA DE TRANSPORTE PÚBLICO METROPOLITANO"/>
    <x v="6"/>
    <x v="14"/>
    <s v="PUESTA EN MARCHA DE UNIDADES - TROLEBÚS"/>
    <s v=" 84 BIENES DE LARGA DURACIÓN"/>
    <x v="66"/>
    <n v="0"/>
    <x v="1"/>
    <s v="SI"/>
    <s v="CUATRIMESTRE 2"/>
    <m/>
    <m/>
    <m/>
    <m/>
    <m/>
    <m/>
    <m/>
    <s v="X"/>
    <m/>
    <m/>
    <m/>
    <m/>
    <m/>
    <m/>
    <m/>
    <m/>
    <m/>
    <m/>
    <m/>
    <m/>
    <m/>
    <m/>
    <m/>
    <m/>
    <s v="X"/>
    <n v="1"/>
    <n v="0"/>
    <n v="0"/>
    <n v="0"/>
    <n v="0"/>
    <n v="0"/>
    <n v="0"/>
    <n v="0"/>
    <n v="0"/>
    <n v="0"/>
    <n v="0"/>
    <n v="0"/>
    <n v="0"/>
    <n v="0"/>
    <b v="1"/>
  </r>
  <r>
    <n v="248"/>
    <x v="5"/>
    <s v="COORDINACIÓN DE COMUNICACIÓN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0"/>
    <s v="PORCENTAJE DE EJECUCIÓN PRESUPUESTARIA DE GESTIÓN ADMINISTRATIVA"/>
    <s v="EJECUTAR EL 100% DEL PRESUPUESTO DE GESTIÓN ADMINISTRATIVA"/>
    <x v="0"/>
    <x v="15"/>
    <s v="Monitoreo de Prensa 2021"/>
    <s v=" 53 BIENES Y SERVICIOS DE CONSUMO"/>
    <x v="67"/>
    <n v="0"/>
    <x v="0"/>
    <s v="SI"/>
    <s v="CUATRIMESTRE 1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0"/>
    <n v="0"/>
    <n v="0"/>
    <n v="0"/>
    <n v="0"/>
    <n v="0"/>
    <n v="0"/>
    <n v="0"/>
    <n v="0"/>
    <n v="0"/>
    <n v="0"/>
    <n v="0"/>
    <n v="0"/>
    <b v="1"/>
  </r>
  <r>
    <n v="249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16"/>
    <s v="Servicios de Formación y capacitación al personal de la EPMTPQ "/>
    <s v=" 53 BIENES Y SERVICIOS DE CONSUMO"/>
    <x v="68"/>
    <n v="0"/>
    <x v="0"/>
    <s v="SI"/>
    <s v="CUATRIMESTRE 1"/>
    <m/>
    <m/>
    <m/>
    <m/>
    <s v="X"/>
    <s v="X"/>
    <s v="X"/>
    <s v="X"/>
    <s v="X"/>
    <s v="X"/>
    <s v="X"/>
    <s v="X"/>
    <m/>
    <m/>
    <m/>
    <m/>
    <s v="X"/>
    <s v="X"/>
    <s v="X"/>
    <s v="X"/>
    <s v="X"/>
    <s v="X"/>
    <s v="X"/>
    <s v="X"/>
    <m/>
    <n v="8"/>
    <n v="0"/>
    <n v="0"/>
    <n v="0"/>
    <n v="0"/>
    <n v="0"/>
    <n v="0"/>
    <n v="0"/>
    <n v="0"/>
    <n v="0"/>
    <n v="0"/>
    <n v="0"/>
    <n v="0"/>
    <n v="0"/>
    <b v="1"/>
  </r>
  <r>
    <n v="250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Sur Occidental"/>
    <s v=" 73 BIENES Y SERVICIOS PARA INVERSIÓN"/>
    <x v="62"/>
    <n v="611701.05000000005"/>
    <x v="1"/>
    <s v="NO"/>
    <s v="NO APLICA"/>
    <s v="NO APLICA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55609.186363636371"/>
    <n v="55609.186363636371"/>
    <n v="55609.186363636371"/>
    <n v="55609.186363636371"/>
    <n v="55609.186363636371"/>
    <n v="55609.186363636371"/>
    <n v="55609.186363636371"/>
    <n v="55609.186363636371"/>
    <n v="55609.186363636371"/>
    <n v="55609.186363636371"/>
    <n v="55609.186363636371"/>
    <n v="611701.05000000028"/>
    <b v="1"/>
  </r>
  <r>
    <n v="251"/>
    <x v="4"/>
    <s v="COORDINACIÓN DE INFRAESTRUCTURA EN TRANSPORT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7"/>
    <x v="18"/>
    <s v="Adquisición de materiales y herramientas para mantenimineto continuo de la infraestructura de la EPMTPQ"/>
    <s v=" 73 BIENES Y SERVICIOS PARA INVERSIÓN"/>
    <x v="50"/>
    <n v="100800"/>
    <x v="1"/>
    <s v="SI"/>
    <s v="CUATRIMESTRE 2"/>
    <n v="611650011"/>
    <m/>
    <m/>
    <s v="X"/>
    <m/>
    <m/>
    <m/>
    <m/>
    <m/>
    <m/>
    <m/>
    <m/>
    <m/>
    <m/>
    <m/>
    <m/>
    <m/>
    <m/>
    <s v="X"/>
    <s v="X"/>
    <m/>
    <m/>
    <m/>
    <m/>
    <m/>
    <n v="2"/>
    <n v="0"/>
    <n v="0"/>
    <n v="0"/>
    <n v="0"/>
    <n v="0"/>
    <n v="50400"/>
    <n v="50400"/>
    <n v="0"/>
    <n v="0"/>
    <n v="0"/>
    <n v="0"/>
    <n v="0"/>
    <n v="100800"/>
    <b v="1"/>
  </r>
  <r>
    <n v="252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6 de julio - terminal río coca"/>
    <s v=" 73 BIENES Y SERVICIOS PARA INVERSIÓN"/>
    <x v="62"/>
    <n v="152364.24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3851.294545454544"/>
    <n v="13851.294545454544"/>
    <n v="13851.294545454544"/>
    <n v="13851.294545454544"/>
    <n v="13851.294545454544"/>
    <n v="13851.294545454544"/>
    <n v="13851.294545454544"/>
    <n v="13851.294545454544"/>
    <n v="13851.294545454544"/>
    <n v="13851.294545454544"/>
    <n v="13851.294545454544"/>
    <n v="152364.24"/>
    <b v="1"/>
  </r>
  <r>
    <n v="253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agua clara – terminal río coca"/>
    <s v=" 73 BIENES Y SERVICIOS PARA INVERSIÓN"/>
    <x v="62"/>
    <n v="230560.41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20960.037272727273"/>
    <n v="20960.037272727273"/>
    <n v="20960.037272727273"/>
    <n v="20960.037272727273"/>
    <n v="20960.037272727273"/>
    <n v="20960.037272727273"/>
    <n v="20960.037272727273"/>
    <n v="20960.037272727273"/>
    <n v="20960.037272727273"/>
    <n v="20960.037272727273"/>
    <n v="20960.037272727273"/>
    <n v="230560.40999999997"/>
    <b v="1"/>
  </r>
  <r>
    <n v="254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 Argelia – terminal el Recreo"/>
    <s v=" 73 BIENES Y SERVICIOS PARA INVERSIÓN"/>
    <x v="62"/>
    <n v="243587.4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22144.30909090909"/>
    <n v="22144.30909090909"/>
    <n v="22144.30909090909"/>
    <n v="22144.30909090909"/>
    <n v="22144.30909090909"/>
    <n v="22144.30909090909"/>
    <n v="22144.30909090909"/>
    <n v="22144.30909090909"/>
    <n v="22144.30909090909"/>
    <n v="22144.30909090909"/>
    <n v="22144.30909090909"/>
    <n v="243587.39999999994"/>
    <b v="1"/>
  </r>
  <r>
    <n v="255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Cabuyal - calderón"/>
    <s v=" 73 BIENES Y SERVICIOS PARA INVERSIÓN"/>
    <x v="62"/>
    <n v="112500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0227.272727272728"/>
    <n v="10227.272727272728"/>
    <n v="10227.272727272728"/>
    <n v="10227.272727272728"/>
    <n v="10227.272727272728"/>
    <n v="10227.272727272728"/>
    <n v="10227.272727272728"/>
    <n v="10227.272727272728"/>
    <n v="10227.272727272728"/>
    <n v="10227.272727272728"/>
    <n v="10227.272727272728"/>
    <n v="112500.00000000003"/>
    <b v="1"/>
  </r>
  <r>
    <n v="256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-Carapungo - Eloy Alfaro - terminal río coca"/>
    <s v=" 73 BIENES Y SERVICIOS PARA INVERSIÓN"/>
    <x v="62"/>
    <n v="227662.32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20696.574545454547"/>
    <n v="20696.574545454547"/>
    <n v="20696.574545454547"/>
    <n v="20696.574545454547"/>
    <n v="20696.574545454547"/>
    <n v="20696.574545454547"/>
    <n v="20696.574545454547"/>
    <n v="20696.574545454547"/>
    <n v="20696.574545454547"/>
    <n v="20696.574545454547"/>
    <n v="20696.574545454547"/>
    <n v="227662.32000000007"/>
    <b v="1"/>
  </r>
  <r>
    <n v="257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Carapungo - simón bolívar - terminal río coca"/>
    <s v=" 73 BIENES Y SERVICIOS PARA INVERSIÓN"/>
    <x v="62"/>
    <n v="288584.78999999998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26234.980909090908"/>
    <n v="26234.980909090908"/>
    <n v="26234.980909090908"/>
    <n v="26234.980909090908"/>
    <n v="26234.980909090908"/>
    <n v="26234.980909090908"/>
    <n v="26234.980909090908"/>
    <n v="26234.980909090908"/>
    <n v="26234.980909090908"/>
    <n v="26234.980909090908"/>
    <n v="26234.980909090908"/>
    <n v="288584.78999999992"/>
    <b v="1"/>
  </r>
  <r>
    <n v="258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Caupicho – estación capulí"/>
    <s v=" 73 BIENES Y SERVICIOS PARA INVERSIÓN"/>
    <x v="62"/>
    <n v="204235.83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8566.893636363635"/>
    <n v="18566.893636363635"/>
    <n v="18566.893636363635"/>
    <n v="18566.893636363635"/>
    <n v="18566.893636363635"/>
    <n v="18566.893636363635"/>
    <n v="18566.893636363635"/>
    <n v="18566.893636363635"/>
    <n v="18566.893636363635"/>
    <n v="18566.893636363635"/>
    <n v="18566.893636363635"/>
    <n v="204235.83000000002"/>
    <b v="1"/>
  </r>
  <r>
    <n v="259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s rutas Chillogallo – terminal el Recreo"/>
    <s v=" 73 BIENES Y SERVICIOS PARA INVERSIÓN"/>
    <x v="62"/>
    <n v="295175.01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26834.09181818182"/>
    <n v="26834.09181818182"/>
    <n v="26834.09181818182"/>
    <n v="26834.09181818182"/>
    <n v="26834.09181818182"/>
    <n v="26834.09181818182"/>
    <n v="26834.09181818182"/>
    <n v="26834.09181818182"/>
    <n v="26834.09181818182"/>
    <n v="26834.09181818182"/>
    <n v="26834.09181818182"/>
    <n v="295175.01"/>
    <b v="1"/>
  </r>
  <r>
    <n v="260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cisne - Zabala"/>
    <s v=" 73 BIENES Y SERVICIOS PARA INVERSIÓN"/>
    <x v="62"/>
    <n v="1875000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70454.54545454544"/>
    <n v="170454.54545454544"/>
    <n v="170454.54545454544"/>
    <n v="170454.54545454544"/>
    <n v="170454.54545454544"/>
    <n v="170454.54545454544"/>
    <n v="170454.54545454544"/>
    <n v="170454.54545454544"/>
    <n v="170454.54545454544"/>
    <n v="170454.54545454544"/>
    <n v="170454.54545454544"/>
    <n v="1874999.9999999998"/>
    <b v="1"/>
  </r>
  <r>
    <n v="261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comité del pueblo - la bota – terminal río coca"/>
    <s v=" 73 BIENES Y SERVICIOS PARA INVERSIÓN"/>
    <x v="62"/>
    <n v="221445.03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20131.366363636364"/>
    <n v="20131.366363636364"/>
    <n v="20131.366363636364"/>
    <n v="20131.366363636364"/>
    <n v="20131.366363636364"/>
    <n v="20131.366363636364"/>
    <n v="20131.366363636364"/>
    <n v="20131.366363636364"/>
    <n v="20131.366363636364"/>
    <n v="20131.366363636364"/>
    <n v="20131.366363636364"/>
    <n v="221445.03"/>
    <b v="1"/>
  </r>
  <r>
    <n v="262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comité del pueblo - terminal labrador"/>
    <s v=" 73 BIENES Y SERVICIOS PARA INVERSIÓN"/>
    <x v="62"/>
    <n v="183167.55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6651.595454545455"/>
    <n v="16651.595454545455"/>
    <n v="16651.595454545455"/>
    <n v="16651.595454545455"/>
    <n v="16651.595454545455"/>
    <n v="16651.595454545455"/>
    <n v="16651.595454545455"/>
    <n v="16651.595454545455"/>
    <n v="16651.595454545455"/>
    <n v="16651.595454545455"/>
    <n v="16651.595454545455"/>
    <n v="183167.55000000002"/>
    <b v="1"/>
  </r>
  <r>
    <n v="263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Cotocollao - terminal labrador"/>
    <s v=" 73 BIENES Y SERVICIOS PARA INVERSIÓN"/>
    <x v="62"/>
    <n v="164579.25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4961.75"/>
    <n v="14961.75"/>
    <n v="14961.75"/>
    <n v="14961.75"/>
    <n v="14961.75"/>
    <n v="14961.75"/>
    <n v="14961.75"/>
    <n v="14961.75"/>
    <n v="14961.75"/>
    <n v="14961.75"/>
    <n v="14961.75"/>
    <n v="164579.25"/>
    <b v="1"/>
  </r>
  <r>
    <n v="264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cumbayá - terminal río coca"/>
    <s v=" 73 BIENES Y SERVICIOS PARA INVERSIÓN"/>
    <x v="62"/>
    <n v="155185.23000000001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4107.748181818182"/>
    <n v="14107.748181818182"/>
    <n v="14107.748181818182"/>
    <n v="14107.748181818182"/>
    <n v="14107.748181818182"/>
    <n v="14107.748181818182"/>
    <n v="14107.748181818182"/>
    <n v="14107.748181818182"/>
    <n v="14107.748181818182"/>
    <n v="14107.748181818182"/>
    <n v="14107.748181818182"/>
    <n v="155185.22999999998"/>
    <b v="1"/>
  </r>
  <r>
    <n v="265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 de servicio de alimentadores para la ruta  ferroviaria – terminal el Recreo"/>
    <s v=" 73 BIENES Y SERVICIOS PARA INVERSIÓN"/>
    <x v="62"/>
    <n v="108674.76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9879.5236363636359"/>
    <n v="9879.5236363636359"/>
    <n v="9879.5236363636359"/>
    <n v="9879.5236363636359"/>
    <n v="9879.5236363636359"/>
    <n v="9879.5236363636359"/>
    <n v="9879.5236363636359"/>
    <n v="9879.5236363636359"/>
    <n v="9879.5236363636359"/>
    <n v="9879.5236363636359"/>
    <n v="9879.5236363636359"/>
    <n v="108674.76"/>
    <b v="1"/>
  </r>
  <r>
    <n v="266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la forestal - Chimbacalle - estación multimodal la Magdalena"/>
    <s v=" 73 BIENES Y SERVICIOS PARA INVERSIÓN"/>
    <x v="62"/>
    <n v="127481.76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1589.250909090908"/>
    <n v="11589.250909090908"/>
    <n v="11589.250909090908"/>
    <n v="11589.250909090908"/>
    <n v="11589.250909090908"/>
    <n v="11589.250909090908"/>
    <n v="11589.250909090908"/>
    <n v="11589.250909090908"/>
    <n v="11589.250909090908"/>
    <n v="11589.250909090908"/>
    <n v="11589.250909090908"/>
    <n v="127481.76000000001"/>
    <b v="1"/>
  </r>
  <r>
    <n v="267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terminal sur Ecovía - terminal Quitumbe"/>
    <s v=" 73 BIENES Y SERVICIOS PARA INVERSIÓN"/>
    <x v="62"/>
    <n v="143498.4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3045.30909090909"/>
    <n v="13045.30909090909"/>
    <n v="13045.30909090909"/>
    <n v="13045.30909090909"/>
    <n v="13045.30909090909"/>
    <n v="13045.30909090909"/>
    <n v="13045.30909090909"/>
    <n v="13045.30909090909"/>
    <n v="13045.30909090909"/>
    <n v="13045.30909090909"/>
    <n v="13045.30909090909"/>
    <n v="143498.39999999997"/>
    <b v="1"/>
  </r>
  <r>
    <n v="268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héroes de paquisha -  terminal sur Ecovía"/>
    <s v=" 73 BIENES Y SERVICIOS PARA INVERSIÓN"/>
    <x v="62"/>
    <n v="141863.94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2896.721818181819"/>
    <n v="12896.721818181819"/>
    <n v="12896.721818181819"/>
    <n v="12896.721818181819"/>
    <n v="12896.721818181819"/>
    <n v="12896.721818181819"/>
    <n v="12896.721818181819"/>
    <n v="12896.721818181819"/>
    <n v="12896.721818181819"/>
    <n v="12896.721818181819"/>
    <n v="12896.721818181819"/>
    <n v="141863.94"/>
    <b v="1"/>
  </r>
  <r>
    <n v="269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Huarcay - girón - morán Valverde"/>
    <s v=" 73 BIENES Y SERVICIOS PARA INVERSIÓN"/>
    <x v="62"/>
    <n v="134641.38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2240.125454545456"/>
    <n v="12240.125454545456"/>
    <n v="12240.125454545456"/>
    <n v="12240.125454545456"/>
    <n v="12240.125454545456"/>
    <n v="12240.125454545456"/>
    <n v="12240.125454545456"/>
    <n v="12240.125454545456"/>
    <n v="12240.125454545456"/>
    <n v="12240.125454545456"/>
    <n v="12240.125454545456"/>
    <n v="134641.38"/>
    <b v="1"/>
  </r>
  <r>
    <n v="270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Kennedy - edén - terminal labrador"/>
    <s v=" 73 BIENES Y SERVICIOS PARA INVERSIÓN"/>
    <x v="62"/>
    <n v="120859.38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0987.216363636364"/>
    <n v="10987.216363636364"/>
    <n v="10987.216363636364"/>
    <n v="10987.216363636364"/>
    <n v="10987.216363636364"/>
    <n v="10987.216363636364"/>
    <n v="10987.216363636364"/>
    <n v="10987.216363636364"/>
    <n v="10987.216363636364"/>
    <n v="10987.216363636364"/>
    <n v="10987.216363636364"/>
    <n v="120859.38000000003"/>
    <b v="1"/>
  </r>
  <r>
    <n v="271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la cocha – estación capulí"/>
    <s v=" 73 BIENES Y SERVICIOS PARA INVERSIÓN"/>
    <x v="62"/>
    <n v="267056.96000000002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24277.905454545456"/>
    <n v="24277.905454545456"/>
    <n v="24277.905454545456"/>
    <n v="24277.905454545456"/>
    <n v="24277.905454545456"/>
    <n v="24277.905454545456"/>
    <n v="24277.905454545456"/>
    <n v="24277.905454545456"/>
    <n v="24277.905454545456"/>
    <n v="24277.905454545456"/>
    <n v="24277.905454545456"/>
    <n v="267056.96000000002"/>
    <b v="1"/>
  </r>
  <r>
    <n v="272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la joya - terminal sur Ecovía"/>
    <s v=" 73 BIENES Y SERVICIOS PARA INVERSIÓN"/>
    <x v="62"/>
    <n v="180785.54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6435.049090909091"/>
    <n v="16435.049090909091"/>
    <n v="16435.049090909091"/>
    <n v="16435.049090909091"/>
    <n v="16435.049090909091"/>
    <n v="16435.049090909091"/>
    <n v="16435.049090909091"/>
    <n v="16435.049090909091"/>
    <n v="16435.049090909091"/>
    <n v="16435.049090909091"/>
    <n v="16435.049090909091"/>
    <n v="180785.54000000004"/>
    <b v="1"/>
  </r>
  <r>
    <n v="273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la luz - terminal río coca"/>
    <s v=" 73 BIENES Y SERVICIOS PARA INVERSIÓN"/>
    <x v="62"/>
    <n v="109581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9961.9090909090901"/>
    <n v="9961.9090909090901"/>
    <n v="9961.9090909090901"/>
    <n v="9961.9090909090901"/>
    <n v="9961.9090909090901"/>
    <n v="9961.9090909090901"/>
    <n v="9961.9090909090901"/>
    <n v="9961.9090909090901"/>
    <n v="9961.9090909090901"/>
    <n v="9961.9090909090901"/>
    <n v="9961.9090909090901"/>
    <n v="109580.99999999999"/>
    <b v="1"/>
  </r>
  <r>
    <n v="274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el porvenir - la victoria - terminal sur Ecovía"/>
    <s v=" 73 BIENES Y SERVICIOS PARA INVERSIÓN"/>
    <x v="62"/>
    <n v="159522.79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4502.071818181819"/>
    <n v="14502.071818181819"/>
    <n v="14502.071818181819"/>
    <n v="14502.071818181819"/>
    <n v="14502.071818181819"/>
    <n v="14502.071818181819"/>
    <n v="14502.071818181819"/>
    <n v="14502.071818181819"/>
    <n v="14502.071818181819"/>
    <n v="14502.071818181819"/>
    <n v="14502.071818181819"/>
    <n v="159522.79"/>
    <b v="1"/>
  </r>
  <r>
    <n v="275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laureles - terminal labrador"/>
    <s v=" 73 BIENES Y SERVICIOS PARA INVERSIÓN"/>
    <x v="62"/>
    <n v="161165.70000000001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4651.427272727275"/>
    <n v="14651.427272727275"/>
    <n v="14651.427272727275"/>
    <n v="14651.427272727275"/>
    <n v="14651.427272727275"/>
    <n v="14651.427272727275"/>
    <n v="14651.427272727275"/>
    <n v="14651.427272727275"/>
    <n v="14651.427272727275"/>
    <n v="14651.427272727275"/>
    <n v="14651.427272727275"/>
    <n v="161165.70000000001"/>
    <b v="1"/>
  </r>
  <r>
    <n v="276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llano chico - terminal río coca"/>
    <s v=" 73 BIENES Y SERVICIOS PARA INVERSIÓN"/>
    <x v="62"/>
    <n v="215896.02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9626.910909090908"/>
    <n v="19626.910909090908"/>
    <n v="19626.910909090908"/>
    <n v="19626.910909090908"/>
    <n v="19626.910909090908"/>
    <n v="19626.910909090908"/>
    <n v="19626.910909090908"/>
    <n v="19626.910909090908"/>
    <n v="19626.910909090908"/>
    <n v="19626.910909090908"/>
    <n v="19626.910909090908"/>
    <n v="215896.02000000002"/>
    <b v="1"/>
  </r>
  <r>
    <n v="277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llano grande"/>
    <s v=" 73 BIENES Y SERVICIOS PARA INVERSIÓN"/>
    <x v="62"/>
    <n v="187500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7045.454545454544"/>
    <n v="17045.454545454544"/>
    <n v="17045.454545454544"/>
    <n v="17045.454545454544"/>
    <n v="17045.454545454544"/>
    <n v="17045.454545454544"/>
    <n v="17045.454545454544"/>
    <n v="17045.454545454544"/>
    <n v="17045.454545454544"/>
    <n v="17045.454545454544"/>
    <n v="17045.454545454544"/>
    <n v="187499.99999999994"/>
    <b v="1"/>
  </r>
  <r>
    <n v="278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ciudadela Lozada - terminal sur Ecovía"/>
    <s v=" 73 BIENES Y SERVICIOS PARA INVERSIÓN"/>
    <x v="62"/>
    <n v="190481.07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7316.460909090911"/>
    <n v="17316.460909090911"/>
    <n v="17316.460909090911"/>
    <n v="17316.460909090911"/>
    <n v="17316.460909090911"/>
    <n v="17316.460909090911"/>
    <n v="17316.460909090911"/>
    <n v="17316.460909090911"/>
    <n v="17316.460909090911"/>
    <n v="17316.460909090911"/>
    <n v="17316.460909090911"/>
    <n v="190481.07"/>
    <b v="1"/>
  </r>
  <r>
    <n v="279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lucha de los pobres - terminal el Recreo"/>
    <s v=" 73 BIENES Y SERVICIOS PARA INVERSIÓN"/>
    <x v="62"/>
    <n v="266634.3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24239.481818181815"/>
    <n v="24239.481818181815"/>
    <n v="24239.481818181815"/>
    <n v="24239.481818181815"/>
    <n v="24239.481818181815"/>
    <n v="24239.481818181815"/>
    <n v="24239.481818181815"/>
    <n v="24239.481818181815"/>
    <n v="24239.481818181815"/>
    <n v="24239.481818181815"/>
    <n v="24239.481818181815"/>
    <n v="266634.3"/>
    <b v="1"/>
  </r>
  <r>
    <n v="280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Martha Bucaram - Morán Valverde"/>
    <s v=" 73 BIENES Y SERVICIOS PARA INVERSIÓN"/>
    <x v="62"/>
    <n v="183517.35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6683.395454545454"/>
    <n v="16683.395454545454"/>
    <n v="16683.395454545454"/>
    <n v="16683.395454545454"/>
    <n v="16683.395454545454"/>
    <n v="16683.395454545454"/>
    <n v="16683.395454545454"/>
    <n v="16683.395454545454"/>
    <n v="16683.395454545454"/>
    <n v="16683.395454545454"/>
    <n v="16683.395454545454"/>
    <n v="183517.34999999995"/>
    <b v="1"/>
  </r>
  <r>
    <n v="281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monteserrín - terminal río coca"/>
    <s v=" 73 BIENES Y SERVICIOS PARA INVERSIÓN"/>
    <x v="62"/>
    <n v="57943.32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5267.5745454545458"/>
    <n v="5267.5745454545458"/>
    <n v="5267.5745454545458"/>
    <n v="5267.5745454545458"/>
    <n v="5267.5745454545458"/>
    <n v="5267.5745454545458"/>
    <n v="5267.5745454545458"/>
    <n v="5267.5745454545458"/>
    <n v="5267.5745454545458"/>
    <n v="5267.5745454545458"/>
    <n v="5267.5745454545458"/>
    <n v="57943.320000000007"/>
    <b v="1"/>
  </r>
  <r>
    <n v="282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nayón - terminal río coca"/>
    <s v=" 73 BIENES Y SERVICIOS PARA INVERSIÓN"/>
    <x v="62"/>
    <n v="133464.32999999999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2133.120909090909"/>
    <n v="12133.120909090909"/>
    <n v="12133.120909090909"/>
    <n v="12133.120909090909"/>
    <n v="12133.120909090909"/>
    <n v="12133.120909090909"/>
    <n v="12133.120909090909"/>
    <n v="12133.120909090909"/>
    <n v="12133.120909090909"/>
    <n v="12133.120909090909"/>
    <n v="12133.120909090909"/>
    <n v="133464.32999999999"/>
    <b v="1"/>
  </r>
  <r>
    <n v="283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oriente quiteño - terminal el Recreo"/>
    <s v=" 73 BIENES Y SERVICIOS PARA INVERSIÓN"/>
    <x v="62"/>
    <n v="205615.08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8692.28"/>
    <n v="18692.28"/>
    <n v="18692.28"/>
    <n v="18692.28"/>
    <n v="18692.28"/>
    <n v="18692.28"/>
    <n v="18692.28"/>
    <n v="18692.28"/>
    <n v="18692.28"/>
    <n v="18692.28"/>
    <n v="18692.28"/>
    <n v="205615.08"/>
    <b v="1"/>
  </r>
  <r>
    <n v="284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alimentadores para la ruta Oyacoto - calderón"/>
    <s v=" 73 BIENES Y SERVICIOS PARA INVERSIÓN"/>
    <x v="62"/>
    <n v="112500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0227.272727272728"/>
    <n v="10227.272727272728"/>
    <n v="10227.272727272728"/>
    <n v="10227.272727272728"/>
    <n v="10227.272727272728"/>
    <n v="10227.272727272728"/>
    <n v="10227.272727272728"/>
    <n v="10227.272727272728"/>
    <n v="10227.272727272728"/>
    <n v="10227.272727272728"/>
    <n v="10227.272727272728"/>
    <n v="112500.00000000003"/>
    <b v="1"/>
  </r>
  <r>
    <n v="285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paquisha - terminal Quitumbe"/>
    <s v=" 73 BIENES Y SERVICIOS PARA INVERSIÓN"/>
    <x v="62"/>
    <n v="194600.32000000001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7690.938181818183"/>
    <n v="17690.938181818183"/>
    <n v="17690.938181818183"/>
    <n v="17690.938181818183"/>
    <n v="17690.938181818183"/>
    <n v="17690.938181818183"/>
    <n v="17690.938181818183"/>
    <n v="17690.938181818183"/>
    <n v="17690.938181818183"/>
    <n v="17690.938181818183"/>
    <n v="17690.938181818183"/>
    <n v="194600.31999999998"/>
    <b v="1"/>
  </r>
  <r>
    <n v="286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Rumiñahui - terminal labrador"/>
    <s v=" 73 BIENES Y SERVICIOS PARA INVERSIÓN"/>
    <x v="62"/>
    <n v="130021.56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1820.141818181817"/>
    <n v="11820.141818181817"/>
    <n v="11820.141818181817"/>
    <n v="11820.141818181817"/>
    <n v="11820.141818181817"/>
    <n v="11820.141818181817"/>
    <n v="11820.141818181817"/>
    <n v="11820.141818181817"/>
    <n v="11820.141818181817"/>
    <n v="11820.141818181817"/>
    <n v="11820.141818181817"/>
    <n v="130021.55999999998"/>
    <b v="1"/>
  </r>
  <r>
    <n v="287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san José de Cutuglahua – terminal sur Ecovía"/>
    <s v=" 73 BIENES Y SERVICIOS PARA INVERSIÓN"/>
    <x v="62"/>
    <n v="193439.72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7585.429090909092"/>
    <n v="17585.429090909092"/>
    <n v="17585.429090909092"/>
    <n v="17585.429090909092"/>
    <n v="17585.429090909092"/>
    <n v="17585.429090909092"/>
    <n v="17585.429090909092"/>
    <n v="17585.429090909092"/>
    <n v="17585.429090909092"/>
    <n v="17585.429090909092"/>
    <n v="17585.429090909092"/>
    <n v="193439.71999999997"/>
    <b v="1"/>
  </r>
  <r>
    <n v="288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san José de morán - Carapungo"/>
    <s v=" 73 BIENES Y SERVICIOS PARA INVERSIÓN"/>
    <x v="62"/>
    <n v="168750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5340.90909090909"/>
    <n v="15340.90909090909"/>
    <n v="15340.90909090909"/>
    <n v="15340.90909090909"/>
    <n v="15340.90909090909"/>
    <n v="15340.90909090909"/>
    <n v="15340.90909090909"/>
    <n v="15340.90909090909"/>
    <n v="15340.90909090909"/>
    <n v="15340.90909090909"/>
    <n v="15340.90909090909"/>
    <n v="168750"/>
    <b v="1"/>
  </r>
  <r>
    <n v="289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san juan - bellavista"/>
    <s v=" 73 BIENES Y SERVICIOS PARA INVERSIÓN"/>
    <x v="62"/>
    <n v="225000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20454.545454545456"/>
    <n v="20454.545454545456"/>
    <n v="20454.545454545456"/>
    <n v="20454.545454545456"/>
    <n v="20454.545454545456"/>
    <n v="20454.545454545456"/>
    <n v="20454.545454545456"/>
    <n v="20454.545454545456"/>
    <n v="20454.545454545456"/>
    <n v="20454.545454545456"/>
    <n v="20454.545454545456"/>
    <n v="225000.00000000006"/>
    <b v="1"/>
  </r>
  <r>
    <n v="290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san juan de Turubamba – terminal sur Ecovía"/>
    <s v=" 73 BIENES Y SERVICIOS PARA INVERSIÓN"/>
    <x v="62"/>
    <n v="199237.09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8112.462727272727"/>
    <n v="18112.462727272727"/>
    <n v="18112.462727272727"/>
    <n v="18112.462727272727"/>
    <n v="18112.462727272727"/>
    <n v="18112.462727272727"/>
    <n v="18112.462727272727"/>
    <n v="18112.462727272727"/>
    <n v="18112.462727272727"/>
    <n v="18112.462727272727"/>
    <n v="18112.462727272727"/>
    <n v="199237.09000000003"/>
    <b v="1"/>
  </r>
  <r>
    <n v="291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san Martín - puente de Guajaló"/>
    <s v=" 73 BIENES Y SERVICIOS PARA INVERSIÓN"/>
    <x v="62"/>
    <n v="146858.18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3350.743636363635"/>
    <n v="13350.743636363635"/>
    <n v="13350.743636363635"/>
    <n v="13350.743636363635"/>
    <n v="13350.743636363635"/>
    <n v="13350.743636363635"/>
    <n v="13350.743636363635"/>
    <n v="13350.743636363635"/>
    <n v="13350.743636363635"/>
    <n v="13350.743636363635"/>
    <n v="13350.743636363635"/>
    <n v="146858.17999999996"/>
    <b v="1"/>
  </r>
  <r>
    <n v="292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santo Tomás 1 – terminal sur Ecovía"/>
    <s v=" 73 BIENES Y SERVICIOS PARA INVERSIÓN"/>
    <x v="62"/>
    <n v="48820.31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4438.21"/>
    <n v="4438.21"/>
    <n v="4438.21"/>
    <n v="4438.21"/>
    <n v="4438.21"/>
    <n v="4438.21"/>
    <n v="4438.21"/>
    <n v="4438.21"/>
    <n v="4438.21"/>
    <n v="4438.21"/>
    <n v="4438.21"/>
    <n v="48820.31"/>
    <b v="1"/>
  </r>
  <r>
    <n v="293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 Santospamba – terminal Quitumbe"/>
    <s v=" 73 BIENES Y SERVICIOS PARA INVERSIÓN"/>
    <x v="62"/>
    <n v="203255.46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8477.769090909089"/>
    <n v="18477.769090909089"/>
    <n v="18477.769090909089"/>
    <n v="18477.769090909089"/>
    <n v="18477.769090909089"/>
    <n v="18477.769090909089"/>
    <n v="18477.769090909089"/>
    <n v="18477.769090909089"/>
    <n v="18477.769090909089"/>
    <n v="18477.769090909089"/>
    <n v="18477.769090909089"/>
    <n v="203255.46000000002"/>
    <b v="1"/>
  </r>
  <r>
    <n v="294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solanda - terminal el Recreo"/>
    <s v=" 73 BIENES Y SERVICIOS PARA INVERSIÓN"/>
    <x v="62"/>
    <n v="137418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12492.545454545454"/>
    <n v="12492.545454545454"/>
    <n v="12492.545454545454"/>
    <n v="12492.545454545454"/>
    <n v="12492.545454545454"/>
    <n v="12492.545454545454"/>
    <n v="12492.545454545454"/>
    <n v="12492.545454545454"/>
    <n v="12492.545454545454"/>
    <n v="12492.545454545454"/>
    <n v="12492.545454545454"/>
    <n v="137418"/>
    <b v="1"/>
  </r>
  <r>
    <n v="295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terminal  Carcelén - terminal norte"/>
    <s v=" 73 BIENES Y SERVICIOS PARA INVERSIÓN"/>
    <x v="62"/>
    <n v="101250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9204.545454545454"/>
    <n v="9204.545454545454"/>
    <n v="9204.545454545454"/>
    <n v="9204.545454545454"/>
    <n v="9204.545454545454"/>
    <n v="9204.545454545454"/>
    <n v="9204.545454545454"/>
    <n v="9204.545454545454"/>
    <n v="9204.545454545454"/>
    <n v="9204.545454545454"/>
    <n v="9204.545454545454"/>
    <n v="101250"/>
    <b v="1"/>
  </r>
  <r>
    <n v="296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tola - san roque"/>
    <s v=" 73 BIENES Y SERVICIOS PARA INVERSIÓN"/>
    <x v="62"/>
    <n v="226335.94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20575.994545454545"/>
    <n v="20575.994545454545"/>
    <n v="20575.994545454545"/>
    <n v="20575.994545454545"/>
    <n v="20575.994545454545"/>
    <n v="20575.994545454545"/>
    <n v="20575.994545454545"/>
    <n v="20575.994545454545"/>
    <n v="20575.994545454545"/>
    <n v="20575.994545454545"/>
    <n v="20575.994545454545"/>
    <n v="226335.93999999994"/>
    <b v="1"/>
  </r>
  <r>
    <n v="297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Venecia – terminal sur Ecovía"/>
    <s v=" 73 BIENES Y SERVICIOS PARA INVERSIÓN"/>
    <x v="62"/>
    <n v="50387.37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4580.67"/>
    <n v="4580.67"/>
    <n v="4580.67"/>
    <n v="4580.67"/>
    <n v="4580.67"/>
    <n v="4580.67"/>
    <n v="4580.67"/>
    <n v="4580.67"/>
    <n v="4580.67"/>
    <n v="4580.67"/>
    <n v="4580.67"/>
    <n v="50387.369999999988"/>
    <b v="1"/>
  </r>
  <r>
    <n v="298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zámbiza - terminal río coca"/>
    <s v=" 73 BIENES Y SERVICIOS PARA INVERSIÓN"/>
    <x v="62"/>
    <n v="64950.720000000001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5904.6109090909094"/>
    <n v="5904.6109090909094"/>
    <n v="5904.6109090909094"/>
    <n v="5904.6109090909094"/>
    <n v="5904.6109090909094"/>
    <n v="5904.6109090909094"/>
    <n v="5904.6109090909094"/>
    <n v="5904.6109090909094"/>
    <n v="5904.6109090909094"/>
    <n v="5904.6109090909094"/>
    <n v="5904.6109090909094"/>
    <n v="64950.720000000001"/>
    <b v="1"/>
  </r>
  <r>
    <n v="299"/>
    <x v="4"/>
    <s v="COORDINACIÓN DE GESTIÓN DEL SISTEMA INTEGRADO DE TRANSPORTE SAE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17"/>
    <s v="Prestación de servicio de alimentadores para la ruta  manuelita Sáenz - terminal Quitumbe"/>
    <s v=" 73 BIENES Y SERVICIOS PARA INVERSIÓN"/>
    <x v="62"/>
    <n v="86186.7"/>
    <x v="1"/>
    <s v="SI"/>
    <s v="CUATRIMESTRE 1"/>
    <n v="643110012"/>
    <m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n v="11"/>
    <n v="0"/>
    <n v="7835.1545454545449"/>
    <n v="7835.1545454545449"/>
    <n v="7835.1545454545449"/>
    <n v="7835.1545454545449"/>
    <n v="7835.1545454545449"/>
    <n v="7835.1545454545449"/>
    <n v="7835.1545454545449"/>
    <n v="7835.1545454545449"/>
    <n v="7835.1545454545449"/>
    <n v="7835.1545454545449"/>
    <n v="7835.1545454545449"/>
    <n v="86186.699999999968"/>
    <b v="1"/>
  </r>
  <r>
    <n v="300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1 FORTALECIMIENTO EMPRESARIAL"/>
    <x v="1"/>
    <s v="PORCENTAJE DE EJECUCIÓN PRESUPUESTARIA DE GESTIÓN DE TALENTO HUMANO"/>
    <s v="EJECUTAR EL 100% DEL PRESUPUESTO DE GESTIÓN TALENTO HUMANO"/>
    <x v="3"/>
    <x v="6"/>
    <s v="Pago rol de personal administrativo. - remuneraciones unificadas"/>
    <s v=" 51 GASTOS EN PERSONAL"/>
    <x v="46"/>
    <n v="1114591.3799999999"/>
    <x v="0"/>
    <s v="NO"/>
    <s v="NO APLICA"/>
    <s v="NO APLICA"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92882.614999999991"/>
    <n v="92882.614999999991"/>
    <n v="92882.614999999991"/>
    <n v="92882.614999999991"/>
    <n v="92882.614999999991"/>
    <n v="92882.614999999991"/>
    <n v="92882.614999999991"/>
    <n v="92882.614999999991"/>
    <n v="92882.614999999991"/>
    <n v="92882.614999999991"/>
    <n v="92882.614999999991"/>
    <n v="92882.614999999991"/>
    <n v="1114591.3799999999"/>
    <b v="1"/>
  </r>
  <r>
    <n v="301"/>
    <x v="0"/>
    <s v="COORDINACIÓN DE TALENTO HUMANO"/>
    <s v="Objetivo 1: Garantizar una vida digna con iguales oportunidades para todas las personas "/>
    <s v="1.1 Se utilizará el Transporte Público – TP como medio preferente de desplazamiento, mediante un sistema integrado masivo de transporte con altos niveles de calidad y eficiencia, donde el Metro será el eje estructurador, siendo sus mayores atributos la disminución del tiempo de viaje, conectividad y cobertura."/>
    <s v="PROGRAMA 2 SISTEMA DE TRANSPORTE PÚBLICO EFICIENTE"/>
    <x v="2"/>
    <s v="NÚMERO DE PASAJEROS PAGO-VIAJE TRANSPORTADOS EN EL SISTEMA METROPOLITANO DE TRANSPORTE PÚBLICO"/>
    <s v="113 MILLONESDE PASAJEROS PAGO VIAJE TRANSPORTADOS EN EL SISTEMA INTEGRADO DE TRANSPORTE MUNICIPAL"/>
    <x v="4"/>
    <x v="7"/>
    <s v="Pago rol de personal operativo. - salarios unificados"/>
    <s v=" 71 GASTOS EN PERSONAL INVERSIÓN"/>
    <x v="69"/>
    <n v="13830346.630000001"/>
    <x v="0"/>
    <s v="NO"/>
    <s v="NO APLICA"/>
    <s v="NO APLICA"/>
    <s v="X"/>
    <m/>
    <m/>
    <m/>
    <m/>
    <m/>
    <m/>
    <m/>
    <m/>
    <m/>
    <m/>
    <m/>
    <s v="X"/>
    <s v="X"/>
    <s v="X"/>
    <s v="X"/>
    <s v="X"/>
    <s v="X"/>
    <s v="X"/>
    <s v="X"/>
    <s v="X"/>
    <s v="X"/>
    <s v="X"/>
    <s v="X"/>
    <n v="12"/>
    <n v="1152528.8858333335"/>
    <n v="1152528.8858333335"/>
    <n v="1152528.8858333335"/>
    <n v="1152528.8858333335"/>
    <n v="1152528.8858333335"/>
    <n v="1152528.8858333335"/>
    <n v="1152528.8858333335"/>
    <n v="1152528.8858333335"/>
    <n v="1152528.8858333335"/>
    <n v="1152528.8858333335"/>
    <n v="1152528.8858333335"/>
    <n v="1152528.8858333335"/>
    <n v="13830346.630000005"/>
    <b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TablaDinámica1" cacheId="2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15">
  <location ref="A3:B6" firstHeaderRow="1" firstDataRow="1" firstDataCol="1"/>
  <pivotFields count="57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44" showAll="0"/>
    <pivotField axis="axisRow" showAll="0">
      <items count="4">
        <item m="1" x="2"/>
        <item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</pivotFields>
  <rowFields count="1">
    <field x="15"/>
  </rowFields>
  <rowItems count="3">
    <i>
      <x v="1"/>
    </i>
    <i>
      <x v="2"/>
    </i>
    <i t="grand">
      <x/>
    </i>
  </rowItems>
  <colItems count="1">
    <i/>
  </colItems>
  <dataFields count="1">
    <dataField name="Suma de CODIFICADO" fld="14" baseField="0" baseItem="0" numFmtId="43"/>
  </dataFields>
  <formats count="22">
    <format dxfId="54">
      <pivotArea outline="0" collapsedLevelsAreSubtotals="1" fieldPosition="0"/>
    </format>
    <format dxfId="53">
      <pivotArea type="all" dataOnly="0" outline="0" fieldPosition="0"/>
    </format>
    <format dxfId="52">
      <pivotArea outline="0" collapsedLevelsAreSubtotals="1" fieldPosition="0"/>
    </format>
    <format dxfId="51">
      <pivotArea field="15" type="button" dataOnly="0" labelOnly="1" outline="0" axis="axisRow" fieldPosition="0"/>
    </format>
    <format dxfId="50">
      <pivotArea dataOnly="0" labelOnly="1" outline="0" axis="axisValues" fieldPosition="0"/>
    </format>
    <format dxfId="49">
      <pivotArea dataOnly="0" labelOnly="1" fieldPosition="0">
        <references count="1">
          <reference field="15" count="0"/>
        </references>
      </pivotArea>
    </format>
    <format dxfId="48">
      <pivotArea dataOnly="0" labelOnly="1" grandRow="1" outline="0" fieldPosition="0"/>
    </format>
    <format dxfId="47">
      <pivotArea dataOnly="0" labelOnly="1" outline="0" axis="axisValues" fieldPosition="0"/>
    </format>
    <format dxfId="46">
      <pivotArea type="all" dataOnly="0" outline="0" fieldPosition="0"/>
    </format>
    <format dxfId="45">
      <pivotArea outline="0" collapsedLevelsAreSubtotals="1" fieldPosition="0"/>
    </format>
    <format dxfId="44">
      <pivotArea field="15" type="button" dataOnly="0" labelOnly="1" outline="0" axis="axisRow" fieldPosition="0"/>
    </format>
    <format dxfId="43">
      <pivotArea dataOnly="0" labelOnly="1" outline="0" axis="axisValues" fieldPosition="0"/>
    </format>
    <format dxfId="42">
      <pivotArea dataOnly="0" labelOnly="1" fieldPosition="0">
        <references count="1">
          <reference field="15" count="0"/>
        </references>
      </pivotArea>
    </format>
    <format dxfId="41">
      <pivotArea dataOnly="0" labelOnly="1" grandRow="1" outline="0" fieldPosition="0"/>
    </format>
    <format dxfId="40">
      <pivotArea dataOnly="0" labelOnly="1" outline="0" axis="axisValues" fieldPosition="0"/>
    </format>
    <format dxfId="39">
      <pivotArea type="all" dataOnly="0" outline="0" fieldPosition="0"/>
    </format>
    <format dxfId="38">
      <pivotArea outline="0" collapsedLevelsAreSubtotals="1" fieldPosition="0"/>
    </format>
    <format dxfId="37">
      <pivotArea field="15" type="button" dataOnly="0" labelOnly="1" outline="0" axis="axisRow" fieldPosition="0"/>
    </format>
    <format dxfId="36">
      <pivotArea dataOnly="0" labelOnly="1" outline="0" axis="axisValues" fieldPosition="0"/>
    </format>
    <format dxfId="35">
      <pivotArea dataOnly="0" labelOnly="1" fieldPosition="0">
        <references count="1">
          <reference field="15" count="0"/>
        </references>
      </pivotArea>
    </format>
    <format dxfId="34">
      <pivotArea dataOnly="0" labelOnly="1" grandRow="1" outline="0" fieldPosition="0"/>
    </format>
    <format dxfId="33">
      <pivotArea dataOnly="0" labelOnly="1" outline="0" axis="axisValues" fieldPosition="0"/>
    </format>
  </formats>
  <chartFormats count="3">
    <chartFormat chart="3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3">
      <pivotArea type="data" outline="0" fieldPosition="0">
        <references count="2">
          <reference field="4294967294" count="1" selected="0">
            <x v="0"/>
          </reference>
          <reference field="15" count="1" selected="0">
            <x v="1"/>
          </reference>
        </references>
      </pivotArea>
    </chartFormat>
    <chartFormat chart="3" format="4">
      <pivotArea type="data" outline="0" fieldPosition="0">
        <references count="2">
          <reference field="4294967294" count="1" selected="0">
            <x v="0"/>
          </reference>
          <reference field="15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TablaDinámica2" cacheId="2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rowHeaderCaption="DEPENDENCIA ">
  <location ref="A3:B10" firstHeaderRow="1" firstDataRow="1" firstDataCol="1"/>
  <pivotFields count="57">
    <pivotField showAll="0"/>
    <pivotField axis="axisRow" showAll="0">
      <items count="7">
        <item x="0"/>
        <item x="4"/>
        <item x="1"/>
        <item x="5"/>
        <item x="2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4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</pivotFields>
  <rowFields count="1">
    <field x="1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 CODIFICADO" fld="14" baseField="0" baseItem="0" numFmtId="43"/>
  </dataFields>
  <formats count="4">
    <format dxfId="32">
      <pivotArea outline="0" collapsedLevelsAreSubtotals="1" fieldPosition="0"/>
    </format>
    <format dxfId="31">
      <pivotArea field="1" type="button" dataOnly="0" labelOnly="1" outline="0" axis="axisRow" fieldPosition="0"/>
    </format>
    <format dxfId="30">
      <pivotArea dataOnly="0" labelOnly="1" outline="0" axis="axisValues" fieldPosition="0"/>
    </format>
    <format dxfId="29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TablaDinámica3" cacheId="2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B21" firstHeaderRow="1" firstDataRow="1" firstDataCol="1" rowPageCount="1" colPageCount="1"/>
  <pivotFields count="57"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5">
        <item h="1" x="0"/>
        <item h="1" x="1"/>
        <item x="2"/>
        <item h="1" x="3"/>
        <item t="default"/>
      </items>
    </pivotField>
    <pivotField showAll="0"/>
    <pivotField showAll="0"/>
    <pivotField axis="axisRow" showAll="0">
      <items count="9">
        <item x="7"/>
        <item x="1"/>
        <item x="4"/>
        <item x="0"/>
        <item x="2"/>
        <item x="3"/>
        <item x="5"/>
        <item x="6"/>
        <item t="default"/>
      </items>
    </pivotField>
    <pivotField axis="axisRow" showAll="0">
      <items count="20">
        <item x="1"/>
        <item x="5"/>
        <item x="3"/>
        <item x="16"/>
        <item x="2"/>
        <item x="15"/>
        <item x="0"/>
        <item x="12"/>
        <item x="18"/>
        <item x="4"/>
        <item x="6"/>
        <item x="7"/>
        <item x="13"/>
        <item x="8"/>
        <item x="14"/>
        <item x="9"/>
        <item x="17"/>
        <item x="11"/>
        <item x="10"/>
        <item t="default"/>
      </items>
    </pivotField>
    <pivotField showAll="0"/>
    <pivotField showAll="0"/>
    <pivotField showAll="0"/>
    <pivotField dataField="1" numFmtId="44" showAll="0"/>
    <pivotField axis="axisRow" showAll="0">
      <items count="4">
        <item m="1" x="2"/>
        <item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  <pivotField numFmtId="44" showAll="0"/>
  </pivotFields>
  <rowFields count="3">
    <field x="9"/>
    <field x="10"/>
    <field x="15"/>
  </rowFields>
  <rowItems count="18">
    <i>
      <x/>
    </i>
    <i r="1">
      <x v="8"/>
    </i>
    <i r="2">
      <x v="1"/>
    </i>
    <i>
      <x v="2"/>
    </i>
    <i r="1">
      <x v="11"/>
    </i>
    <i r="2">
      <x v="1"/>
    </i>
    <i r="2">
      <x v="2"/>
    </i>
    <i r="1">
      <x v="16"/>
    </i>
    <i r="2">
      <x v="1"/>
    </i>
    <i r="1">
      <x v="17"/>
    </i>
    <i r="2">
      <x v="1"/>
    </i>
    <i r="2">
      <x v="2"/>
    </i>
    <i r="1">
      <x v="18"/>
    </i>
    <i r="2">
      <x v="1"/>
    </i>
    <i>
      <x v="4"/>
    </i>
    <i r="1">
      <x v="2"/>
    </i>
    <i r="2">
      <x v="1"/>
    </i>
    <i t="grand">
      <x/>
    </i>
  </rowItems>
  <colItems count="1">
    <i/>
  </colItems>
  <pageFields count="1">
    <pageField fld="6" hier="-1"/>
  </pageFields>
  <dataFields count="1">
    <dataField name="Suma de CODIFICADO" fld="14" baseField="0" baseItem="0" numFmtId="43"/>
  </dataFields>
  <formats count="1">
    <format dxfId="28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TablaDinámica1" cacheId="3" applyNumberFormats="0" applyBorderFormats="0" applyFontFormats="0" applyPatternFormats="0" applyAlignmentFormats="0" applyWidthHeightFormats="1" dataCaption="Valores" updatedVersion="6" minRefreshableVersion="3" itemPrintTitles="1" createdVersion="6" indent="0" outline="1" outlineData="1" multipleFieldFilters="0">
  <location ref="A6:N11" firstHeaderRow="0" firstDataRow="1" firstDataCol="1" rowPageCount="4" colPageCount="1"/>
  <pivotFields count="58"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5">
        <item h="1" x="0"/>
        <item h="1" x="1"/>
        <item x="2"/>
        <item h="1" x="3"/>
        <item t="default"/>
      </items>
    </pivotField>
    <pivotField showAll="0"/>
    <pivotField showAll="0"/>
    <pivotField axis="axisPage" multipleItemSelectionAllowed="1" showAll="0">
      <items count="9">
        <item h="1" x="5"/>
        <item h="1" x="6"/>
        <item h="1" x="7"/>
        <item h="1" x="1"/>
        <item h="1" x="4"/>
        <item h="1" x="0"/>
        <item x="2"/>
        <item h="1" x="3"/>
        <item t="default"/>
      </items>
    </pivotField>
    <pivotField axis="axisPage" multipleItemSelectionAllowed="1" showAll="0">
      <items count="20">
        <item h="1" x="1"/>
        <item h="1" x="12"/>
        <item h="1" x="14"/>
        <item h="1" x="5"/>
        <item x="3"/>
        <item h="1" x="16"/>
        <item h="1" x="2"/>
        <item h="1" x="15"/>
        <item h="1" x="0"/>
        <item h="1" x="18"/>
        <item h="1" x="10"/>
        <item h="1" x="4"/>
        <item h="1" x="6"/>
        <item h="1" x="7"/>
        <item h="1" x="13"/>
        <item h="1" x="8"/>
        <item h="1" x="9"/>
        <item h="1" x="17"/>
        <item h="1" x="11"/>
        <item t="default"/>
      </items>
    </pivotField>
    <pivotField showAll="0"/>
    <pivotField showAll="0"/>
    <pivotField axis="axisRow" showAll="0">
      <items count="71">
        <item x="46"/>
        <item x="44"/>
        <item x="27"/>
        <item x="28"/>
        <item x="29"/>
        <item x="30"/>
        <item x="31"/>
        <item x="32"/>
        <item x="33"/>
        <item x="34"/>
        <item x="26"/>
        <item x="21"/>
        <item x="20"/>
        <item x="47"/>
        <item x="2"/>
        <item x="48"/>
        <item x="3"/>
        <item x="19"/>
        <item x="67"/>
        <item x="10"/>
        <item x="9"/>
        <item x="18"/>
        <item x="22"/>
        <item x="7"/>
        <item x="68"/>
        <item x="11"/>
        <item x="8"/>
        <item x="4"/>
        <item x="24"/>
        <item x="17"/>
        <item x="12"/>
        <item x="23"/>
        <item x="5"/>
        <item x="6"/>
        <item x="25"/>
        <item x="13"/>
        <item x="15"/>
        <item x="16"/>
        <item x="0"/>
        <item x="14"/>
        <item x="1"/>
        <item x="45"/>
        <item x="69"/>
        <item x="35"/>
        <item x="36"/>
        <item x="37"/>
        <item x="38"/>
        <item x="39"/>
        <item x="40"/>
        <item x="41"/>
        <item x="42"/>
        <item x="43"/>
        <item x="65"/>
        <item x="58"/>
        <item x="60"/>
        <item x="57"/>
        <item x="63"/>
        <item x="55"/>
        <item x="56"/>
        <item x="51"/>
        <item x="52"/>
        <item x="61"/>
        <item x="62"/>
        <item x="64"/>
        <item x="59"/>
        <item x="53"/>
        <item x="54"/>
        <item x="50"/>
        <item x="49"/>
        <item x="66"/>
        <item t="default"/>
      </items>
    </pivotField>
    <pivotField dataField="1" numFmtId="44" showAll="0"/>
    <pivotField axis="axisPage" multipleItemSelectionAllowed="1" showAll="0">
      <items count="3">
        <item x="1"/>
        <item h="1"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44" showAll="0"/>
    <pivotField dataField="1" numFmtId="44" showAll="0"/>
    <pivotField dataField="1" numFmtId="44" showAll="0"/>
    <pivotField dataField="1" numFmtId="44" showAll="0"/>
    <pivotField dataField="1" numFmtId="44" showAll="0"/>
    <pivotField dataField="1" numFmtId="44" showAll="0"/>
    <pivotField dataField="1" numFmtId="44" showAll="0"/>
    <pivotField dataField="1" numFmtId="44" showAll="0"/>
    <pivotField dataField="1" numFmtId="44" showAll="0"/>
    <pivotField dataField="1" numFmtId="44" showAll="0"/>
    <pivotField dataField="1" numFmtId="44" showAll="0"/>
    <pivotField dataField="1" numFmtId="44" showAll="0"/>
    <pivotField numFmtId="44" showAll="0"/>
    <pivotField showAll="0"/>
  </pivotFields>
  <rowFields count="1">
    <field x="13"/>
  </rowFields>
  <rowItems count="5">
    <i>
      <x v="55"/>
    </i>
    <i>
      <x v="56"/>
    </i>
    <i>
      <x v="62"/>
    </i>
    <i>
      <x v="65"/>
    </i>
    <i t="grand">
      <x/>
    </i>
  </rowItems>
  <colFields count="1">
    <field x="-2"/>
  </colFields>
  <colItems count="13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</colItems>
  <pageFields count="4">
    <pageField fld="6" hier="-1"/>
    <pageField fld="9" hier="-1"/>
    <pageField fld="10" hier="-1"/>
    <pageField fld="15" hier="-1"/>
  </pageFields>
  <dataFields count="13">
    <dataField name="Enero " fld="44" baseField="13" baseItem="2" numFmtId="2"/>
    <dataField name="febrero " fld="45" baseField="13" baseItem="2" numFmtId="2"/>
    <dataField name="marzo " fld="46" baseField="13" baseItem="2" numFmtId="2"/>
    <dataField name="abril " fld="47" baseField="13" baseItem="2" numFmtId="2"/>
    <dataField name="mayo " fld="48" baseField="13" baseItem="2" numFmtId="2"/>
    <dataField name="junio " fld="49" baseField="13" baseItem="2" numFmtId="2"/>
    <dataField name="julio " fld="50" baseField="13" baseItem="2" numFmtId="2"/>
    <dataField name="agosto " fld="51" baseField="13" baseItem="2" numFmtId="2"/>
    <dataField name="septiembre " fld="52" baseField="13" baseItem="2" numFmtId="2"/>
    <dataField name="octubre " fld="53" baseField="13" baseItem="2" numFmtId="2"/>
    <dataField name="noviembre " fld="54" baseField="13" baseItem="2" numFmtId="2"/>
    <dataField name="diciembre " fld="55" baseField="13" baseItem="2" numFmtId="2"/>
    <dataField name="CODIFICADO " fld="14" baseField="13" baseItem="12" numFmtId="4"/>
  </dataFields>
  <formats count="8">
    <format dxfId="27">
      <pivotArea type="all" dataOnly="0" outline="0" fieldPosition="0"/>
    </format>
    <format dxfId="26">
      <pivotArea outline="0" collapsedLevelsAreSubtotals="1" fieldPosition="0"/>
    </format>
    <format dxfId="25">
      <pivotArea field="13" type="button" dataOnly="0" labelOnly="1" outline="0" axis="axisRow" fieldPosition="0"/>
    </format>
    <format dxfId="24">
      <pivotArea dataOnly="0" labelOnly="1" fieldPosition="0">
        <references count="1">
          <reference field="1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3">
      <pivotArea dataOnly="0" labelOnly="1" fieldPosition="0">
        <references count="1">
          <reference field="13" count="2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</reference>
        </references>
      </pivotArea>
    </format>
    <format dxfId="22">
      <pivotArea dataOnly="0" labelOnly="1" grandRow="1" outline="0" fieldPosition="0"/>
    </format>
    <format dxfId="21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0">
      <pivotArea outline="0" fieldPosition="0">
        <references count="1">
          <reference field="4294967294" count="1">
            <x v="12"/>
          </reference>
        </references>
      </pivotArea>
    </format>
  </formats>
  <pivotTableStyleInfo name="PivotStyleDark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name="TablaDinámica1" cacheId="3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M10" firstHeaderRow="0" firstDataRow="1" firstDataCol="1"/>
  <pivotFields count="58">
    <pivotField showAll="0"/>
    <pivotField axis="axisRow" showAll="0">
      <items count="7">
        <item x="0"/>
        <item x="4"/>
        <item x="1"/>
        <item x="5"/>
        <item x="2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4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44" showAll="0"/>
    <pivotField dataField="1" numFmtId="44" showAll="0"/>
    <pivotField dataField="1" numFmtId="44" showAll="0"/>
    <pivotField dataField="1" numFmtId="44" showAll="0"/>
    <pivotField dataField="1" numFmtId="44" showAll="0"/>
    <pivotField dataField="1" numFmtId="44" showAll="0"/>
    <pivotField dataField="1" numFmtId="44" showAll="0"/>
    <pivotField dataField="1" numFmtId="44" showAll="0"/>
    <pivotField dataField="1" numFmtId="44" showAll="0"/>
    <pivotField dataField="1" numFmtId="44" showAll="0"/>
    <pivotField dataField="1" numFmtId="44" showAll="0"/>
    <pivotField dataField="1" numFmtId="44" showAll="0"/>
    <pivotField numFmtId="44" showAll="0"/>
    <pivotField showAll="0"/>
  </pivotFields>
  <rowFields count="1">
    <field x="1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dataFields count="12">
    <dataField name="MES  1" fld="44" baseField="0" baseItem="0"/>
    <dataField name="MES  2" fld="45" baseField="0" baseItem="0"/>
    <dataField name="MES  3" fld="46" baseField="0" baseItem="0"/>
    <dataField name="MES  4" fld="47" baseField="0" baseItem="0"/>
    <dataField name="MES  5" fld="48" baseField="0" baseItem="0"/>
    <dataField name="MES  6" fld="49" baseField="0" baseItem="0"/>
    <dataField name="MES  7" fld="50" baseField="0" baseItem="0"/>
    <dataField name="MES  8" fld="51" baseField="0" baseItem="0"/>
    <dataField name="MES  9" fld="52" baseField="0" baseItem="0"/>
    <dataField name="MES  10" fld="53" baseField="0" baseItem="0"/>
    <dataField name="MES  11" fld="54" baseField="0" baseItem="0"/>
    <dataField name="MES  12" fld="55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P104"/>
  <sheetViews>
    <sheetView showGridLines="0" topLeftCell="D1" zoomScale="90" zoomScaleNormal="90" workbookViewId="0">
      <pane ySplit="9" topLeftCell="A99" activePane="bottomLeft" state="frozen"/>
      <selection activeCell="C1" sqref="C1"/>
      <selection pane="bottomLeft" activeCell="D100" sqref="D100"/>
    </sheetView>
  </sheetViews>
  <sheetFormatPr baseColWidth="10" defaultColWidth="11.42578125" defaultRowHeight="15" x14ac:dyDescent="0.25"/>
  <cols>
    <col min="1" max="1" width="39.140625" style="2" bestFit="1" customWidth="1"/>
    <col min="2" max="2" width="32.85546875" style="2" bestFit="1" customWidth="1"/>
    <col min="3" max="3" width="34" style="2" bestFit="1" customWidth="1"/>
    <col min="4" max="4" width="44.85546875" style="2" customWidth="1"/>
    <col min="5" max="5" width="41.28515625" style="2" bestFit="1" customWidth="1"/>
    <col min="6" max="6" width="24.85546875" style="2" bestFit="1" customWidth="1"/>
    <col min="7" max="7" width="32.28515625" style="2" customWidth="1"/>
    <col min="8" max="8" width="10.28515625" style="2" bestFit="1" customWidth="1"/>
    <col min="9" max="9" width="25.7109375" style="2" bestFit="1" customWidth="1"/>
    <col min="10" max="10" width="12.42578125" style="1" bestFit="1" customWidth="1"/>
    <col min="11" max="11" width="11.5703125" style="1" bestFit="1" customWidth="1"/>
    <col min="12" max="12" width="47" style="1" customWidth="1"/>
    <col min="13" max="13" width="15.5703125" style="11" bestFit="1" customWidth="1"/>
    <col min="14" max="14" width="19.5703125" style="12" bestFit="1" customWidth="1"/>
    <col min="15" max="15" width="14.5703125" style="11" bestFit="1" customWidth="1"/>
    <col min="16" max="16" width="14.5703125" style="1" bestFit="1" customWidth="1"/>
    <col min="17" max="16384" width="11.42578125" style="1"/>
  </cols>
  <sheetData>
    <row r="1" spans="1:16" ht="18.75" x14ac:dyDescent="0.3">
      <c r="A1" s="123" t="s">
        <v>0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</row>
    <row r="2" spans="1:16" ht="18.75" x14ac:dyDescent="0.3"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</row>
    <row r="3" spans="1:16" ht="18.75" x14ac:dyDescent="0.3">
      <c r="A3" s="3" t="s">
        <v>1</v>
      </c>
      <c r="B3" s="4" t="s">
        <v>2</v>
      </c>
      <c r="C3" s="4"/>
      <c r="D3" s="4"/>
      <c r="E3" s="4"/>
      <c r="F3" s="4"/>
      <c r="G3" s="5"/>
      <c r="J3" s="6"/>
      <c r="K3" s="6"/>
      <c r="L3" s="6"/>
      <c r="M3" s="7"/>
      <c r="N3" s="8"/>
      <c r="O3" s="7"/>
    </row>
    <row r="5" spans="1:16" ht="30" x14ac:dyDescent="0.25">
      <c r="A5" s="9" t="s">
        <v>3</v>
      </c>
      <c r="B5" s="10" t="s">
        <v>4</v>
      </c>
      <c r="C5" s="4"/>
      <c r="D5" s="4"/>
      <c r="E5" s="4"/>
      <c r="F5" s="4"/>
      <c r="G5" s="5"/>
    </row>
    <row r="7" spans="1:16" x14ac:dyDescent="0.25">
      <c r="A7" s="124" t="s">
        <v>5</v>
      </c>
      <c r="B7" s="124" t="s">
        <v>6</v>
      </c>
      <c r="C7" s="124" t="s">
        <v>7</v>
      </c>
      <c r="D7" s="127" t="s">
        <v>8</v>
      </c>
      <c r="E7" s="127" t="s">
        <v>9</v>
      </c>
      <c r="F7" s="127" t="s">
        <v>10</v>
      </c>
      <c r="G7" s="127" t="s">
        <v>11</v>
      </c>
      <c r="H7" s="127" t="s">
        <v>12</v>
      </c>
      <c r="I7" s="127" t="s">
        <v>13</v>
      </c>
      <c r="J7" s="127" t="s">
        <v>14</v>
      </c>
      <c r="K7" s="127" t="s">
        <v>15</v>
      </c>
      <c r="L7" s="127" t="s">
        <v>16</v>
      </c>
      <c r="M7" s="130" t="s">
        <v>17</v>
      </c>
      <c r="N7" s="130"/>
      <c r="O7" s="130"/>
      <c r="P7" s="122" t="s">
        <v>18</v>
      </c>
    </row>
    <row r="8" spans="1:16" x14ac:dyDescent="0.25">
      <c r="A8" s="125"/>
      <c r="B8" s="125"/>
      <c r="C8" s="125"/>
      <c r="D8" s="128"/>
      <c r="E8" s="128"/>
      <c r="F8" s="128"/>
      <c r="G8" s="128"/>
      <c r="H8" s="128"/>
      <c r="I8" s="128"/>
      <c r="J8" s="128"/>
      <c r="K8" s="128"/>
      <c r="L8" s="128"/>
      <c r="M8" s="13" t="s">
        <v>19</v>
      </c>
      <c r="N8" s="14" t="s">
        <v>20</v>
      </c>
      <c r="O8" s="15" t="s">
        <v>21</v>
      </c>
      <c r="P8" s="122"/>
    </row>
    <row r="9" spans="1:16" x14ac:dyDescent="0.25">
      <c r="A9" s="126"/>
      <c r="B9" s="126"/>
      <c r="C9" s="126"/>
      <c r="D9" s="129"/>
      <c r="E9" s="129"/>
      <c r="F9" s="129"/>
      <c r="G9" s="129"/>
      <c r="H9" s="129"/>
      <c r="I9" s="129"/>
      <c r="J9" s="129"/>
      <c r="K9" s="129"/>
      <c r="L9" s="129"/>
      <c r="M9" s="13" t="s">
        <v>19</v>
      </c>
      <c r="N9" s="14" t="s">
        <v>20</v>
      </c>
      <c r="O9" s="15" t="s">
        <v>21</v>
      </c>
      <c r="P9" s="122"/>
    </row>
    <row r="10" spans="1:16" x14ac:dyDescent="0.25">
      <c r="A10" s="16" t="s">
        <v>5</v>
      </c>
      <c r="B10" s="16" t="s">
        <v>6</v>
      </c>
      <c r="C10" s="16" t="s">
        <v>7</v>
      </c>
      <c r="D10" s="17" t="s">
        <v>8</v>
      </c>
      <c r="E10" s="17" t="s">
        <v>9</v>
      </c>
      <c r="F10" s="17" t="s">
        <v>10</v>
      </c>
      <c r="G10" s="17" t="s">
        <v>11</v>
      </c>
      <c r="H10" s="17" t="s">
        <v>12</v>
      </c>
      <c r="I10" s="17" t="s">
        <v>13</v>
      </c>
      <c r="J10" s="17" t="s">
        <v>14</v>
      </c>
      <c r="K10" s="17" t="s">
        <v>15</v>
      </c>
      <c r="L10" s="17" t="s">
        <v>16</v>
      </c>
      <c r="M10" s="13" t="s">
        <v>19</v>
      </c>
      <c r="N10" s="14" t="s">
        <v>20</v>
      </c>
      <c r="O10" s="15" t="s">
        <v>21</v>
      </c>
      <c r="P10" s="18"/>
    </row>
    <row r="11" spans="1:16" ht="60" x14ac:dyDescent="0.25">
      <c r="A11" s="19" t="s">
        <v>22</v>
      </c>
      <c r="B11" s="19" t="s">
        <v>23</v>
      </c>
      <c r="C11" s="20" t="s">
        <v>24</v>
      </c>
      <c r="D11" s="21" t="s">
        <v>25</v>
      </c>
      <c r="E11" s="21" t="s">
        <v>26</v>
      </c>
      <c r="F11" s="19" t="s">
        <v>27</v>
      </c>
      <c r="G11" s="19" t="s">
        <v>28</v>
      </c>
      <c r="H11" s="18" t="s">
        <v>29</v>
      </c>
      <c r="I11" s="19" t="s">
        <v>30</v>
      </c>
      <c r="J11" s="22">
        <v>44197</v>
      </c>
      <c r="K11" s="22">
        <v>44561</v>
      </c>
      <c r="L11" s="19" t="s">
        <v>31</v>
      </c>
      <c r="M11" s="23"/>
      <c r="N11" s="23"/>
      <c r="O11" s="24">
        <v>8595.99</v>
      </c>
      <c r="P11" s="25">
        <f t="shared" ref="P11:P74" si="0">M11+N11+O11</f>
        <v>8595.99</v>
      </c>
    </row>
    <row r="12" spans="1:16" ht="60" x14ac:dyDescent="0.25">
      <c r="A12" s="19" t="s">
        <v>22</v>
      </c>
      <c r="B12" s="19" t="s">
        <v>23</v>
      </c>
      <c r="C12" s="19" t="s">
        <v>24</v>
      </c>
      <c r="D12" s="21" t="s">
        <v>25</v>
      </c>
      <c r="E12" s="21" t="s">
        <v>26</v>
      </c>
      <c r="F12" s="19" t="s">
        <v>27</v>
      </c>
      <c r="G12" s="19" t="s">
        <v>28</v>
      </c>
      <c r="H12" s="18" t="s">
        <v>29</v>
      </c>
      <c r="I12" s="19" t="s">
        <v>30</v>
      </c>
      <c r="J12" s="22">
        <v>44197</v>
      </c>
      <c r="K12" s="22">
        <v>44561</v>
      </c>
      <c r="L12" s="19" t="s">
        <v>32</v>
      </c>
      <c r="M12" s="23"/>
      <c r="N12" s="23"/>
      <c r="O12" s="24">
        <v>21280</v>
      </c>
      <c r="P12" s="25">
        <f t="shared" si="0"/>
        <v>21280</v>
      </c>
    </row>
    <row r="13" spans="1:16" ht="60" x14ac:dyDescent="0.25">
      <c r="A13" s="19" t="s">
        <v>22</v>
      </c>
      <c r="B13" s="19" t="s">
        <v>23</v>
      </c>
      <c r="C13" s="19" t="s">
        <v>24</v>
      </c>
      <c r="D13" s="21" t="s">
        <v>25</v>
      </c>
      <c r="E13" s="21" t="s">
        <v>26</v>
      </c>
      <c r="F13" s="19" t="s">
        <v>27</v>
      </c>
      <c r="G13" s="19" t="s">
        <v>28</v>
      </c>
      <c r="H13" s="18" t="s">
        <v>29</v>
      </c>
      <c r="I13" s="19" t="s">
        <v>30</v>
      </c>
      <c r="J13" s="22">
        <v>44197</v>
      </c>
      <c r="K13" s="22">
        <v>44561</v>
      </c>
      <c r="L13" s="19" t="s">
        <v>33</v>
      </c>
      <c r="M13" s="23"/>
      <c r="N13" s="23"/>
      <c r="O13" s="24">
        <v>12387.2</v>
      </c>
      <c r="P13" s="25">
        <f t="shared" si="0"/>
        <v>12387.2</v>
      </c>
    </row>
    <row r="14" spans="1:16" ht="60" x14ac:dyDescent="0.25">
      <c r="A14" s="19" t="s">
        <v>22</v>
      </c>
      <c r="B14" s="19" t="s">
        <v>23</v>
      </c>
      <c r="C14" s="19" t="s">
        <v>24</v>
      </c>
      <c r="D14" s="21" t="s">
        <v>25</v>
      </c>
      <c r="E14" s="21" t="s">
        <v>26</v>
      </c>
      <c r="F14" s="19" t="s">
        <v>27</v>
      </c>
      <c r="G14" s="19" t="s">
        <v>28</v>
      </c>
      <c r="H14" s="18" t="s">
        <v>29</v>
      </c>
      <c r="I14" s="19" t="s">
        <v>30</v>
      </c>
      <c r="J14" s="22">
        <v>44197</v>
      </c>
      <c r="K14" s="22">
        <v>44561</v>
      </c>
      <c r="L14" s="19" t="s">
        <v>34</v>
      </c>
      <c r="M14" s="23"/>
      <c r="N14" s="23"/>
      <c r="O14" s="24">
        <v>230228.32</v>
      </c>
      <c r="P14" s="25">
        <f t="shared" si="0"/>
        <v>230228.32</v>
      </c>
    </row>
    <row r="15" spans="1:16" ht="60" x14ac:dyDescent="0.25">
      <c r="A15" s="19" t="s">
        <v>22</v>
      </c>
      <c r="B15" s="19" t="s">
        <v>23</v>
      </c>
      <c r="C15" s="19" t="s">
        <v>24</v>
      </c>
      <c r="D15" s="21" t="s">
        <v>25</v>
      </c>
      <c r="E15" s="21" t="s">
        <v>26</v>
      </c>
      <c r="F15" s="19" t="s">
        <v>27</v>
      </c>
      <c r="G15" s="19" t="s">
        <v>28</v>
      </c>
      <c r="H15" s="18" t="s">
        <v>29</v>
      </c>
      <c r="I15" s="19" t="s">
        <v>30</v>
      </c>
      <c r="J15" s="22">
        <v>44197</v>
      </c>
      <c r="K15" s="22">
        <v>44561</v>
      </c>
      <c r="L15" s="19" t="s">
        <v>35</v>
      </c>
      <c r="M15" s="23"/>
      <c r="N15" s="23"/>
      <c r="O15" s="24">
        <v>112413.61</v>
      </c>
      <c r="P15" s="25">
        <f t="shared" si="0"/>
        <v>112413.61</v>
      </c>
    </row>
    <row r="16" spans="1:16" ht="60" x14ac:dyDescent="0.25">
      <c r="A16" s="19" t="s">
        <v>22</v>
      </c>
      <c r="B16" s="19" t="s">
        <v>23</v>
      </c>
      <c r="C16" s="19" t="s">
        <v>24</v>
      </c>
      <c r="D16" s="21" t="s">
        <v>25</v>
      </c>
      <c r="E16" s="21" t="s">
        <v>26</v>
      </c>
      <c r="F16" s="19" t="s">
        <v>27</v>
      </c>
      <c r="G16" s="19" t="s">
        <v>28</v>
      </c>
      <c r="H16" s="18" t="s">
        <v>29</v>
      </c>
      <c r="I16" s="19" t="s">
        <v>30</v>
      </c>
      <c r="J16" s="22">
        <v>44197</v>
      </c>
      <c r="K16" s="22">
        <v>44561</v>
      </c>
      <c r="L16" s="19" t="s">
        <v>36</v>
      </c>
      <c r="M16" s="23"/>
      <c r="N16" s="23"/>
      <c r="O16" s="24">
        <v>29120</v>
      </c>
      <c r="P16" s="25">
        <f t="shared" si="0"/>
        <v>29120</v>
      </c>
    </row>
    <row r="17" spans="1:16" ht="60" x14ac:dyDescent="0.25">
      <c r="A17" s="19" t="s">
        <v>22</v>
      </c>
      <c r="B17" s="19" t="s">
        <v>23</v>
      </c>
      <c r="C17" s="19" t="s">
        <v>24</v>
      </c>
      <c r="D17" s="21" t="s">
        <v>25</v>
      </c>
      <c r="E17" s="21" t="s">
        <v>26</v>
      </c>
      <c r="F17" s="19" t="s">
        <v>27</v>
      </c>
      <c r="G17" s="19" t="s">
        <v>28</v>
      </c>
      <c r="H17" s="18" t="s">
        <v>29</v>
      </c>
      <c r="I17" s="19" t="s">
        <v>30</v>
      </c>
      <c r="J17" s="22">
        <v>44197</v>
      </c>
      <c r="K17" s="22">
        <v>44561</v>
      </c>
      <c r="L17" s="19" t="s">
        <v>37</v>
      </c>
      <c r="M17" s="23"/>
      <c r="N17" s="23"/>
      <c r="O17" s="24">
        <v>1120</v>
      </c>
      <c r="P17" s="25">
        <f t="shared" si="0"/>
        <v>1120</v>
      </c>
    </row>
    <row r="18" spans="1:16" ht="60" x14ac:dyDescent="0.25">
      <c r="A18" s="19" t="s">
        <v>22</v>
      </c>
      <c r="B18" s="19" t="s">
        <v>23</v>
      </c>
      <c r="C18" s="19" t="s">
        <v>24</v>
      </c>
      <c r="D18" s="21" t="s">
        <v>25</v>
      </c>
      <c r="E18" s="21" t="s">
        <v>26</v>
      </c>
      <c r="F18" s="19" t="s">
        <v>27</v>
      </c>
      <c r="G18" s="19" t="s">
        <v>28</v>
      </c>
      <c r="H18" s="18" t="s">
        <v>29</v>
      </c>
      <c r="I18" s="19" t="s">
        <v>30</v>
      </c>
      <c r="J18" s="22">
        <v>44197</v>
      </c>
      <c r="K18" s="22">
        <v>44561</v>
      </c>
      <c r="L18" s="20" t="s">
        <v>38</v>
      </c>
      <c r="M18" s="23"/>
      <c r="N18" s="23"/>
      <c r="O18" s="24">
        <v>7840</v>
      </c>
      <c r="P18" s="25">
        <f t="shared" si="0"/>
        <v>7840</v>
      </c>
    </row>
    <row r="19" spans="1:16" ht="60" x14ac:dyDescent="0.25">
      <c r="A19" s="19" t="s">
        <v>22</v>
      </c>
      <c r="B19" s="19" t="s">
        <v>23</v>
      </c>
      <c r="C19" s="19" t="s">
        <v>24</v>
      </c>
      <c r="D19" s="21" t="s">
        <v>25</v>
      </c>
      <c r="E19" s="21" t="s">
        <v>26</v>
      </c>
      <c r="F19" s="19" t="s">
        <v>27</v>
      </c>
      <c r="G19" s="19" t="s">
        <v>39</v>
      </c>
      <c r="H19" s="18" t="s">
        <v>29</v>
      </c>
      <c r="I19" s="19" t="s">
        <v>40</v>
      </c>
      <c r="J19" s="22">
        <v>44197</v>
      </c>
      <c r="K19" s="22">
        <v>44561</v>
      </c>
      <c r="L19" s="19" t="s">
        <v>41</v>
      </c>
      <c r="M19" s="23"/>
      <c r="N19" s="23"/>
      <c r="O19" s="24">
        <v>62000</v>
      </c>
      <c r="P19" s="25">
        <f t="shared" si="0"/>
        <v>62000</v>
      </c>
    </row>
    <row r="20" spans="1:16" ht="60" x14ac:dyDescent="0.25">
      <c r="A20" s="19" t="s">
        <v>22</v>
      </c>
      <c r="B20" s="19" t="s">
        <v>23</v>
      </c>
      <c r="C20" s="19" t="s">
        <v>24</v>
      </c>
      <c r="D20" s="21" t="s">
        <v>25</v>
      </c>
      <c r="E20" s="21" t="s">
        <v>26</v>
      </c>
      <c r="F20" s="19" t="s">
        <v>27</v>
      </c>
      <c r="G20" s="19" t="s">
        <v>39</v>
      </c>
      <c r="H20" s="18" t="s">
        <v>29</v>
      </c>
      <c r="I20" s="19" t="s">
        <v>40</v>
      </c>
      <c r="J20" s="22">
        <v>44197</v>
      </c>
      <c r="K20" s="22">
        <v>44561</v>
      </c>
      <c r="L20" s="19" t="s">
        <v>31</v>
      </c>
      <c r="M20" s="23"/>
      <c r="N20" s="23"/>
      <c r="O20" s="24">
        <v>13586.72</v>
      </c>
      <c r="P20" s="25">
        <f t="shared" si="0"/>
        <v>13586.72</v>
      </c>
    </row>
    <row r="21" spans="1:16" ht="90" x14ac:dyDescent="0.25">
      <c r="A21" s="19" t="s">
        <v>22</v>
      </c>
      <c r="B21" s="19" t="s">
        <v>23</v>
      </c>
      <c r="C21" s="19" t="s">
        <v>24</v>
      </c>
      <c r="D21" s="21" t="s">
        <v>25</v>
      </c>
      <c r="E21" s="21" t="s">
        <v>26</v>
      </c>
      <c r="F21" s="19" t="s">
        <v>27</v>
      </c>
      <c r="G21" s="19" t="s">
        <v>39</v>
      </c>
      <c r="H21" s="18" t="s">
        <v>29</v>
      </c>
      <c r="I21" s="19" t="s">
        <v>40</v>
      </c>
      <c r="J21" s="22">
        <v>44197</v>
      </c>
      <c r="K21" s="22">
        <v>44561</v>
      </c>
      <c r="L21" s="19" t="s">
        <v>42</v>
      </c>
      <c r="M21" s="23"/>
      <c r="N21" s="23"/>
      <c r="O21" s="24">
        <v>13000</v>
      </c>
      <c r="P21" s="25">
        <f t="shared" si="0"/>
        <v>13000</v>
      </c>
    </row>
    <row r="22" spans="1:16" ht="90" x14ac:dyDescent="0.25">
      <c r="A22" s="19" t="s">
        <v>22</v>
      </c>
      <c r="B22" s="19" t="s">
        <v>23</v>
      </c>
      <c r="C22" s="19" t="s">
        <v>24</v>
      </c>
      <c r="D22" s="21" t="s">
        <v>25</v>
      </c>
      <c r="E22" s="21" t="s">
        <v>26</v>
      </c>
      <c r="F22" s="19" t="s">
        <v>27</v>
      </c>
      <c r="G22" s="19" t="s">
        <v>39</v>
      </c>
      <c r="H22" s="18" t="s">
        <v>29</v>
      </c>
      <c r="I22" s="19" t="s">
        <v>40</v>
      </c>
      <c r="J22" s="22">
        <v>44197</v>
      </c>
      <c r="K22" s="22">
        <v>44561</v>
      </c>
      <c r="L22" s="19" t="s">
        <v>43</v>
      </c>
      <c r="M22" s="23"/>
      <c r="N22" s="23"/>
      <c r="O22" s="24">
        <v>65102.400000000001</v>
      </c>
      <c r="P22" s="25">
        <f t="shared" si="0"/>
        <v>65102.400000000001</v>
      </c>
    </row>
    <row r="23" spans="1:16" ht="60" x14ac:dyDescent="0.25">
      <c r="A23" s="19" t="s">
        <v>22</v>
      </c>
      <c r="B23" s="19" t="s">
        <v>23</v>
      </c>
      <c r="C23" s="19" t="s">
        <v>24</v>
      </c>
      <c r="D23" s="21" t="s">
        <v>25</v>
      </c>
      <c r="E23" s="21" t="s">
        <v>26</v>
      </c>
      <c r="F23" s="19" t="s">
        <v>27</v>
      </c>
      <c r="G23" s="19" t="s">
        <v>39</v>
      </c>
      <c r="H23" s="18" t="s">
        <v>29</v>
      </c>
      <c r="I23" s="19" t="s">
        <v>40</v>
      </c>
      <c r="J23" s="22">
        <v>44197</v>
      </c>
      <c r="K23" s="22">
        <v>44561</v>
      </c>
      <c r="L23" s="19" t="s">
        <v>44</v>
      </c>
      <c r="M23" s="23"/>
      <c r="N23" s="23"/>
      <c r="O23" s="24">
        <v>1650.4</v>
      </c>
      <c r="P23" s="25">
        <f t="shared" si="0"/>
        <v>1650.4</v>
      </c>
    </row>
    <row r="24" spans="1:16" ht="60" x14ac:dyDescent="0.25">
      <c r="A24" s="19" t="s">
        <v>22</v>
      </c>
      <c r="B24" s="19" t="s">
        <v>23</v>
      </c>
      <c r="C24" s="19" t="s">
        <v>24</v>
      </c>
      <c r="D24" s="21" t="s">
        <v>25</v>
      </c>
      <c r="E24" s="21" t="s">
        <v>26</v>
      </c>
      <c r="F24" s="19" t="s">
        <v>27</v>
      </c>
      <c r="G24" s="19" t="s">
        <v>39</v>
      </c>
      <c r="H24" s="18" t="s">
        <v>29</v>
      </c>
      <c r="I24" s="19" t="s">
        <v>40</v>
      </c>
      <c r="J24" s="22">
        <v>44197</v>
      </c>
      <c r="K24" s="22">
        <v>44561</v>
      </c>
      <c r="L24" s="19" t="s">
        <v>45</v>
      </c>
      <c r="M24" s="23"/>
      <c r="N24" s="23"/>
      <c r="O24" s="24">
        <v>7000</v>
      </c>
      <c r="P24" s="25">
        <f t="shared" si="0"/>
        <v>7000</v>
      </c>
    </row>
    <row r="25" spans="1:16" ht="60" x14ac:dyDescent="0.25">
      <c r="A25" s="19" t="s">
        <v>22</v>
      </c>
      <c r="B25" s="19" t="s">
        <v>23</v>
      </c>
      <c r="C25" s="19" t="s">
        <v>24</v>
      </c>
      <c r="D25" s="21" t="s">
        <v>25</v>
      </c>
      <c r="E25" s="21" t="s">
        <v>26</v>
      </c>
      <c r="F25" s="19" t="s">
        <v>27</v>
      </c>
      <c r="G25" s="19" t="s">
        <v>39</v>
      </c>
      <c r="H25" s="18" t="s">
        <v>29</v>
      </c>
      <c r="I25" s="19" t="s">
        <v>40</v>
      </c>
      <c r="J25" s="22">
        <v>44197</v>
      </c>
      <c r="K25" s="22">
        <v>44561</v>
      </c>
      <c r="L25" s="19" t="s">
        <v>35</v>
      </c>
      <c r="M25" s="23"/>
      <c r="N25" s="23"/>
      <c r="O25" s="24">
        <v>20000</v>
      </c>
      <c r="P25" s="25">
        <f t="shared" si="0"/>
        <v>20000</v>
      </c>
    </row>
    <row r="26" spans="1:16" ht="60" x14ac:dyDescent="0.25">
      <c r="A26" s="19" t="s">
        <v>22</v>
      </c>
      <c r="B26" s="19" t="s">
        <v>23</v>
      </c>
      <c r="C26" s="19" t="s">
        <v>24</v>
      </c>
      <c r="D26" s="21" t="s">
        <v>25</v>
      </c>
      <c r="E26" s="21" t="s">
        <v>26</v>
      </c>
      <c r="F26" s="19" t="s">
        <v>27</v>
      </c>
      <c r="G26" s="19" t="s">
        <v>39</v>
      </c>
      <c r="H26" s="18" t="s">
        <v>29</v>
      </c>
      <c r="I26" s="19" t="s">
        <v>40</v>
      </c>
      <c r="J26" s="22">
        <v>44197</v>
      </c>
      <c r="K26" s="22">
        <v>44561</v>
      </c>
      <c r="L26" s="19" t="s">
        <v>36</v>
      </c>
      <c r="M26" s="23"/>
      <c r="N26" s="23"/>
      <c r="O26" s="24">
        <v>851.2</v>
      </c>
      <c r="P26" s="25">
        <f t="shared" si="0"/>
        <v>851.2</v>
      </c>
    </row>
    <row r="27" spans="1:16" ht="60" x14ac:dyDescent="0.25">
      <c r="A27" s="19" t="s">
        <v>22</v>
      </c>
      <c r="B27" s="19" t="s">
        <v>23</v>
      </c>
      <c r="C27" s="19" t="s">
        <v>24</v>
      </c>
      <c r="D27" s="21" t="s">
        <v>25</v>
      </c>
      <c r="E27" s="21" t="s">
        <v>26</v>
      </c>
      <c r="F27" s="19" t="s">
        <v>27</v>
      </c>
      <c r="G27" s="19" t="s">
        <v>39</v>
      </c>
      <c r="H27" s="18" t="s">
        <v>29</v>
      </c>
      <c r="I27" s="19" t="s">
        <v>40</v>
      </c>
      <c r="J27" s="22">
        <v>44197</v>
      </c>
      <c r="K27" s="22">
        <v>44561</v>
      </c>
      <c r="L27" s="19" t="s">
        <v>46</v>
      </c>
      <c r="M27" s="23"/>
      <c r="N27" s="23"/>
      <c r="O27" s="24">
        <v>83575.740000000005</v>
      </c>
      <c r="P27" s="25">
        <f t="shared" si="0"/>
        <v>83575.740000000005</v>
      </c>
    </row>
    <row r="28" spans="1:16" ht="60" x14ac:dyDescent="0.25">
      <c r="A28" s="19" t="s">
        <v>22</v>
      </c>
      <c r="B28" s="19" t="s">
        <v>23</v>
      </c>
      <c r="C28" s="19" t="s">
        <v>24</v>
      </c>
      <c r="D28" s="21" t="s">
        <v>25</v>
      </c>
      <c r="E28" s="21" t="s">
        <v>26</v>
      </c>
      <c r="F28" s="19" t="s">
        <v>27</v>
      </c>
      <c r="G28" s="19" t="s">
        <v>39</v>
      </c>
      <c r="H28" s="18" t="s">
        <v>29</v>
      </c>
      <c r="I28" s="19" t="s">
        <v>40</v>
      </c>
      <c r="J28" s="22">
        <v>44197</v>
      </c>
      <c r="K28" s="22">
        <v>44561</v>
      </c>
      <c r="L28" s="19" t="s">
        <v>47</v>
      </c>
      <c r="M28" s="23"/>
      <c r="N28" s="23"/>
      <c r="O28" s="24">
        <v>1206525.3600000001</v>
      </c>
      <c r="P28" s="25">
        <f t="shared" si="0"/>
        <v>1206525.3600000001</v>
      </c>
    </row>
    <row r="29" spans="1:16" ht="60" x14ac:dyDescent="0.25">
      <c r="A29" s="19" t="s">
        <v>22</v>
      </c>
      <c r="B29" s="19" t="s">
        <v>23</v>
      </c>
      <c r="C29" s="19" t="s">
        <v>24</v>
      </c>
      <c r="D29" s="21" t="s">
        <v>25</v>
      </c>
      <c r="E29" s="21" t="s">
        <v>26</v>
      </c>
      <c r="F29" s="19" t="s">
        <v>27</v>
      </c>
      <c r="G29" s="19" t="s">
        <v>39</v>
      </c>
      <c r="H29" s="18" t="s">
        <v>29</v>
      </c>
      <c r="I29" s="19" t="s">
        <v>40</v>
      </c>
      <c r="J29" s="22">
        <v>44197</v>
      </c>
      <c r="K29" s="22">
        <v>44561</v>
      </c>
      <c r="L29" s="19" t="s">
        <v>48</v>
      </c>
      <c r="M29" s="23"/>
      <c r="N29" s="23"/>
      <c r="O29" s="24">
        <v>2000</v>
      </c>
      <c r="P29" s="25">
        <f t="shared" si="0"/>
        <v>2000</v>
      </c>
    </row>
    <row r="30" spans="1:16" ht="60" x14ac:dyDescent="0.25">
      <c r="A30" s="19" t="s">
        <v>22</v>
      </c>
      <c r="B30" s="19" t="s">
        <v>23</v>
      </c>
      <c r="C30" s="19" t="s">
        <v>24</v>
      </c>
      <c r="D30" s="21" t="s">
        <v>25</v>
      </c>
      <c r="E30" s="21" t="s">
        <v>26</v>
      </c>
      <c r="F30" s="19" t="s">
        <v>27</v>
      </c>
      <c r="G30" s="19" t="s">
        <v>39</v>
      </c>
      <c r="H30" s="18" t="s">
        <v>29</v>
      </c>
      <c r="I30" s="19" t="s">
        <v>49</v>
      </c>
      <c r="J30" s="22">
        <v>44197</v>
      </c>
      <c r="K30" s="22">
        <v>44561</v>
      </c>
      <c r="L30" s="19" t="s">
        <v>50</v>
      </c>
      <c r="M30" s="23"/>
      <c r="N30" s="23"/>
      <c r="O30" s="24">
        <v>12.17</v>
      </c>
      <c r="P30" s="25">
        <f t="shared" si="0"/>
        <v>12.17</v>
      </c>
    </row>
    <row r="31" spans="1:16" ht="90" x14ac:dyDescent="0.25">
      <c r="A31" s="19" t="s">
        <v>22</v>
      </c>
      <c r="B31" s="19" t="s">
        <v>23</v>
      </c>
      <c r="C31" s="19" t="s">
        <v>24</v>
      </c>
      <c r="D31" s="21" t="s">
        <v>25</v>
      </c>
      <c r="E31" s="21" t="s">
        <v>26</v>
      </c>
      <c r="F31" s="19" t="s">
        <v>27</v>
      </c>
      <c r="G31" s="19" t="s">
        <v>39</v>
      </c>
      <c r="H31" s="18" t="s">
        <v>29</v>
      </c>
      <c r="I31" s="19" t="s">
        <v>49</v>
      </c>
      <c r="J31" s="22">
        <v>44197</v>
      </c>
      <c r="K31" s="22">
        <v>44561</v>
      </c>
      <c r="L31" s="19" t="s">
        <v>42</v>
      </c>
      <c r="M31" s="23"/>
      <c r="N31" s="23"/>
      <c r="O31" s="24">
        <v>1885.75</v>
      </c>
      <c r="P31" s="25">
        <f t="shared" si="0"/>
        <v>1885.75</v>
      </c>
    </row>
    <row r="32" spans="1:16" ht="60" x14ac:dyDescent="0.25">
      <c r="A32" s="19" t="s">
        <v>22</v>
      </c>
      <c r="B32" s="19" t="s">
        <v>23</v>
      </c>
      <c r="C32" s="19" t="s">
        <v>24</v>
      </c>
      <c r="D32" s="21" t="s">
        <v>25</v>
      </c>
      <c r="E32" s="21" t="s">
        <v>26</v>
      </c>
      <c r="F32" s="19" t="s">
        <v>27</v>
      </c>
      <c r="G32" s="19" t="s">
        <v>39</v>
      </c>
      <c r="H32" s="18" t="s">
        <v>29</v>
      </c>
      <c r="I32" s="19" t="s">
        <v>49</v>
      </c>
      <c r="J32" s="22">
        <v>44197</v>
      </c>
      <c r="K32" s="22">
        <v>44561</v>
      </c>
      <c r="L32" s="19" t="s">
        <v>51</v>
      </c>
      <c r="M32" s="23"/>
      <c r="N32" s="23"/>
      <c r="O32" s="24">
        <v>540.96</v>
      </c>
      <c r="P32" s="25">
        <f t="shared" si="0"/>
        <v>540.96</v>
      </c>
    </row>
    <row r="33" spans="1:16" ht="60" x14ac:dyDescent="0.25">
      <c r="A33" s="19" t="s">
        <v>22</v>
      </c>
      <c r="B33" s="19" t="s">
        <v>23</v>
      </c>
      <c r="C33" s="19" t="s">
        <v>24</v>
      </c>
      <c r="D33" s="21" t="s">
        <v>25</v>
      </c>
      <c r="E33" s="21" t="s">
        <v>26</v>
      </c>
      <c r="F33" s="19" t="s">
        <v>27</v>
      </c>
      <c r="G33" s="19" t="s">
        <v>39</v>
      </c>
      <c r="H33" s="18" t="s">
        <v>29</v>
      </c>
      <c r="I33" s="19" t="s">
        <v>49</v>
      </c>
      <c r="J33" s="22">
        <v>44197</v>
      </c>
      <c r="K33" s="22">
        <v>44561</v>
      </c>
      <c r="L33" s="19" t="s">
        <v>52</v>
      </c>
      <c r="M33" s="23"/>
      <c r="N33" s="23"/>
      <c r="O33" s="24">
        <v>2600</v>
      </c>
      <c r="P33" s="25">
        <f t="shared" si="0"/>
        <v>2600</v>
      </c>
    </row>
    <row r="34" spans="1:16" ht="60" x14ac:dyDescent="0.25">
      <c r="A34" s="19" t="s">
        <v>22</v>
      </c>
      <c r="B34" s="19" t="s">
        <v>23</v>
      </c>
      <c r="C34" s="19" t="s">
        <v>24</v>
      </c>
      <c r="D34" s="21" t="s">
        <v>25</v>
      </c>
      <c r="E34" s="21" t="s">
        <v>26</v>
      </c>
      <c r="F34" s="19" t="s">
        <v>27</v>
      </c>
      <c r="G34" s="19" t="s">
        <v>39</v>
      </c>
      <c r="H34" s="18" t="s">
        <v>29</v>
      </c>
      <c r="I34" s="19" t="s">
        <v>49</v>
      </c>
      <c r="J34" s="22">
        <v>44197</v>
      </c>
      <c r="K34" s="22">
        <v>44561</v>
      </c>
      <c r="L34" s="19" t="s">
        <v>36</v>
      </c>
      <c r="M34" s="23"/>
      <c r="N34" s="23"/>
      <c r="O34" s="24">
        <v>2840.01</v>
      </c>
      <c r="P34" s="25">
        <f t="shared" si="0"/>
        <v>2840.01</v>
      </c>
    </row>
    <row r="35" spans="1:16" ht="60" x14ac:dyDescent="0.25">
      <c r="A35" s="19" t="s">
        <v>22</v>
      </c>
      <c r="B35" s="19" t="s">
        <v>23</v>
      </c>
      <c r="C35" s="19" t="s">
        <v>24</v>
      </c>
      <c r="D35" s="21" t="s">
        <v>25</v>
      </c>
      <c r="E35" s="21" t="s">
        <v>26</v>
      </c>
      <c r="F35" s="19" t="s">
        <v>27</v>
      </c>
      <c r="G35" s="19" t="s">
        <v>39</v>
      </c>
      <c r="H35" s="18" t="s">
        <v>29</v>
      </c>
      <c r="I35" s="19" t="s">
        <v>49</v>
      </c>
      <c r="J35" s="22">
        <v>44197</v>
      </c>
      <c r="K35" s="22">
        <v>44561</v>
      </c>
      <c r="L35" s="19" t="s">
        <v>53</v>
      </c>
      <c r="M35" s="23"/>
      <c r="N35" s="23"/>
      <c r="O35" s="24">
        <v>2000</v>
      </c>
      <c r="P35" s="25">
        <f t="shared" si="0"/>
        <v>2000</v>
      </c>
    </row>
    <row r="36" spans="1:16" ht="60" x14ac:dyDescent="0.25">
      <c r="A36" s="19" t="s">
        <v>22</v>
      </c>
      <c r="B36" s="19" t="s">
        <v>23</v>
      </c>
      <c r="C36" s="19" t="s">
        <v>24</v>
      </c>
      <c r="D36" s="21" t="s">
        <v>25</v>
      </c>
      <c r="E36" s="21" t="s">
        <v>26</v>
      </c>
      <c r="F36" s="19" t="s">
        <v>27</v>
      </c>
      <c r="G36" s="19" t="s">
        <v>39</v>
      </c>
      <c r="H36" s="18" t="s">
        <v>29</v>
      </c>
      <c r="I36" s="19" t="s">
        <v>49</v>
      </c>
      <c r="J36" s="22">
        <v>44197</v>
      </c>
      <c r="K36" s="22">
        <v>44561</v>
      </c>
      <c r="L36" s="19" t="s">
        <v>54</v>
      </c>
      <c r="M36" s="23"/>
      <c r="N36" s="23"/>
      <c r="O36" s="24">
        <v>83473.13</v>
      </c>
      <c r="P36" s="25">
        <f t="shared" si="0"/>
        <v>83473.13</v>
      </c>
    </row>
    <row r="37" spans="1:16" ht="60" x14ac:dyDescent="0.25">
      <c r="A37" s="19" t="s">
        <v>22</v>
      </c>
      <c r="B37" s="19" t="s">
        <v>23</v>
      </c>
      <c r="C37" s="19" t="s">
        <v>24</v>
      </c>
      <c r="D37" s="21" t="s">
        <v>25</v>
      </c>
      <c r="E37" s="21" t="s">
        <v>26</v>
      </c>
      <c r="F37" s="19" t="s">
        <v>27</v>
      </c>
      <c r="G37" s="19" t="s">
        <v>55</v>
      </c>
      <c r="H37" s="18" t="s">
        <v>29</v>
      </c>
      <c r="I37" s="19" t="s">
        <v>56</v>
      </c>
      <c r="J37" s="22">
        <v>44197</v>
      </c>
      <c r="K37" s="22">
        <v>44286</v>
      </c>
      <c r="L37" s="19" t="s">
        <v>31</v>
      </c>
      <c r="M37" s="23"/>
      <c r="N37" s="23"/>
      <c r="O37" s="24">
        <v>199.66</v>
      </c>
      <c r="P37" s="25">
        <f t="shared" si="0"/>
        <v>199.66</v>
      </c>
    </row>
    <row r="38" spans="1:16" ht="90" x14ac:dyDescent="0.25">
      <c r="A38" s="19" t="s">
        <v>22</v>
      </c>
      <c r="B38" s="19" t="s">
        <v>23</v>
      </c>
      <c r="C38" s="19" t="s">
        <v>24</v>
      </c>
      <c r="D38" s="21" t="s">
        <v>25</v>
      </c>
      <c r="E38" s="21" t="s">
        <v>26</v>
      </c>
      <c r="F38" s="19" t="s">
        <v>27</v>
      </c>
      <c r="G38" s="19" t="s">
        <v>55</v>
      </c>
      <c r="H38" s="18" t="s">
        <v>29</v>
      </c>
      <c r="I38" s="19" t="s">
        <v>56</v>
      </c>
      <c r="J38" s="22">
        <v>44197</v>
      </c>
      <c r="K38" s="22">
        <v>44286</v>
      </c>
      <c r="L38" s="19" t="s">
        <v>43</v>
      </c>
      <c r="M38" s="23"/>
      <c r="N38" s="23"/>
      <c r="O38" s="24">
        <v>24108.46</v>
      </c>
      <c r="P38" s="25">
        <f t="shared" si="0"/>
        <v>24108.46</v>
      </c>
    </row>
    <row r="39" spans="1:16" ht="60" x14ac:dyDescent="0.25">
      <c r="A39" s="19" t="s">
        <v>22</v>
      </c>
      <c r="B39" s="19" t="s">
        <v>23</v>
      </c>
      <c r="C39" s="19" t="s">
        <v>24</v>
      </c>
      <c r="D39" s="21" t="s">
        <v>25</v>
      </c>
      <c r="E39" s="21" t="s">
        <v>26</v>
      </c>
      <c r="F39" s="19" t="s">
        <v>27</v>
      </c>
      <c r="G39" s="19" t="s">
        <v>55</v>
      </c>
      <c r="H39" s="18" t="s">
        <v>29</v>
      </c>
      <c r="I39" s="19" t="s">
        <v>56</v>
      </c>
      <c r="J39" s="22">
        <v>44197</v>
      </c>
      <c r="K39" s="22">
        <v>44286</v>
      </c>
      <c r="L39" s="19" t="s">
        <v>32</v>
      </c>
      <c r="M39" s="23"/>
      <c r="N39" s="23"/>
      <c r="O39" s="24">
        <v>560</v>
      </c>
      <c r="P39" s="25">
        <f t="shared" si="0"/>
        <v>560</v>
      </c>
    </row>
    <row r="40" spans="1:16" ht="60" x14ac:dyDescent="0.25">
      <c r="A40" s="19" t="s">
        <v>22</v>
      </c>
      <c r="B40" s="19" t="s">
        <v>23</v>
      </c>
      <c r="C40" s="19" t="s">
        <v>24</v>
      </c>
      <c r="D40" s="21" t="s">
        <v>25</v>
      </c>
      <c r="E40" s="21" t="s">
        <v>26</v>
      </c>
      <c r="F40" s="19" t="s">
        <v>27</v>
      </c>
      <c r="G40" s="19" t="s">
        <v>55</v>
      </c>
      <c r="H40" s="18" t="s">
        <v>29</v>
      </c>
      <c r="I40" s="19" t="s">
        <v>56</v>
      </c>
      <c r="J40" s="22">
        <v>44197</v>
      </c>
      <c r="K40" s="22">
        <v>44286</v>
      </c>
      <c r="L40" s="19" t="s">
        <v>57</v>
      </c>
      <c r="M40" s="23"/>
      <c r="N40" s="23"/>
      <c r="O40" s="24">
        <v>20160</v>
      </c>
      <c r="P40" s="25">
        <f t="shared" si="0"/>
        <v>20160</v>
      </c>
    </row>
    <row r="41" spans="1:16" ht="60" x14ac:dyDescent="0.25">
      <c r="A41" s="19" t="s">
        <v>22</v>
      </c>
      <c r="B41" s="19" t="s">
        <v>23</v>
      </c>
      <c r="C41" s="19" t="s">
        <v>24</v>
      </c>
      <c r="D41" s="21" t="s">
        <v>25</v>
      </c>
      <c r="E41" s="21" t="s">
        <v>26</v>
      </c>
      <c r="F41" s="19" t="s">
        <v>27</v>
      </c>
      <c r="G41" s="19" t="s">
        <v>55</v>
      </c>
      <c r="H41" s="18" t="s">
        <v>29</v>
      </c>
      <c r="I41" s="19" t="s">
        <v>56</v>
      </c>
      <c r="J41" s="22">
        <v>44197</v>
      </c>
      <c r="K41" s="22">
        <v>44286</v>
      </c>
      <c r="L41" s="19" t="s">
        <v>34</v>
      </c>
      <c r="M41" s="23"/>
      <c r="N41" s="23"/>
      <c r="O41" s="24">
        <v>3988.32</v>
      </c>
      <c r="P41" s="25">
        <f t="shared" si="0"/>
        <v>3988.32</v>
      </c>
    </row>
    <row r="42" spans="1:16" ht="60" x14ac:dyDescent="0.25">
      <c r="A42" s="19" t="s">
        <v>22</v>
      </c>
      <c r="B42" s="19" t="s">
        <v>23</v>
      </c>
      <c r="C42" s="19" t="s">
        <v>24</v>
      </c>
      <c r="D42" s="21" t="s">
        <v>25</v>
      </c>
      <c r="E42" s="21" t="s">
        <v>26</v>
      </c>
      <c r="F42" s="19" t="s">
        <v>27</v>
      </c>
      <c r="G42" s="19" t="s">
        <v>55</v>
      </c>
      <c r="H42" s="18" t="s">
        <v>29</v>
      </c>
      <c r="I42" s="19" t="s">
        <v>56</v>
      </c>
      <c r="J42" s="22">
        <v>44197</v>
      </c>
      <c r="K42" s="22">
        <v>44286</v>
      </c>
      <c r="L42" s="19" t="s">
        <v>45</v>
      </c>
      <c r="M42" s="23"/>
      <c r="N42" s="23"/>
      <c r="O42" s="24">
        <v>201.6</v>
      </c>
      <c r="P42" s="25">
        <f t="shared" si="0"/>
        <v>201.6</v>
      </c>
    </row>
    <row r="43" spans="1:16" ht="60" x14ac:dyDescent="0.25">
      <c r="A43" s="19" t="s">
        <v>22</v>
      </c>
      <c r="B43" s="19" t="s">
        <v>23</v>
      </c>
      <c r="C43" s="19" t="s">
        <v>24</v>
      </c>
      <c r="D43" s="21" t="s">
        <v>25</v>
      </c>
      <c r="E43" s="21" t="s">
        <v>58</v>
      </c>
      <c r="F43" s="19" t="s">
        <v>59</v>
      </c>
      <c r="G43" s="19" t="s">
        <v>60</v>
      </c>
      <c r="H43" s="18" t="s">
        <v>29</v>
      </c>
      <c r="I43" s="21" t="s">
        <v>61</v>
      </c>
      <c r="J43" s="22">
        <v>44197</v>
      </c>
      <c r="K43" s="22">
        <v>44561</v>
      </c>
      <c r="L43" s="19" t="s">
        <v>62</v>
      </c>
      <c r="M43" s="23"/>
      <c r="N43" s="23"/>
      <c r="O43" s="24">
        <v>777145.25</v>
      </c>
      <c r="P43" s="25">
        <f t="shared" si="0"/>
        <v>777145.25</v>
      </c>
    </row>
    <row r="44" spans="1:16" ht="60" x14ac:dyDescent="0.25">
      <c r="A44" s="19" t="s">
        <v>22</v>
      </c>
      <c r="B44" s="19" t="s">
        <v>23</v>
      </c>
      <c r="C44" s="19" t="s">
        <v>24</v>
      </c>
      <c r="D44" s="21" t="s">
        <v>25</v>
      </c>
      <c r="E44" s="21" t="s">
        <v>58</v>
      </c>
      <c r="F44" s="19" t="s">
        <v>59</v>
      </c>
      <c r="G44" s="19" t="s">
        <v>60</v>
      </c>
      <c r="H44" s="18" t="s">
        <v>29</v>
      </c>
      <c r="I44" s="21" t="s">
        <v>61</v>
      </c>
      <c r="J44" s="22">
        <v>44197</v>
      </c>
      <c r="K44" s="22">
        <v>44561</v>
      </c>
      <c r="L44" s="19" t="s">
        <v>63</v>
      </c>
      <c r="M44" s="23"/>
      <c r="N44" s="23"/>
      <c r="O44" s="24">
        <v>43333.33</v>
      </c>
      <c r="P44" s="25">
        <f t="shared" si="0"/>
        <v>43333.33</v>
      </c>
    </row>
    <row r="45" spans="1:16" ht="60" x14ac:dyDescent="0.25">
      <c r="A45" s="19" t="s">
        <v>22</v>
      </c>
      <c r="B45" s="19" t="s">
        <v>23</v>
      </c>
      <c r="C45" s="19" t="s">
        <v>24</v>
      </c>
      <c r="D45" s="21" t="s">
        <v>25</v>
      </c>
      <c r="E45" s="21" t="s">
        <v>58</v>
      </c>
      <c r="F45" s="19" t="s">
        <v>59</v>
      </c>
      <c r="G45" s="19" t="s">
        <v>60</v>
      </c>
      <c r="H45" s="18" t="s">
        <v>29</v>
      </c>
      <c r="I45" s="21" t="s">
        <v>64</v>
      </c>
      <c r="J45" s="22">
        <v>44197</v>
      </c>
      <c r="K45" s="22">
        <v>44561</v>
      </c>
      <c r="L45" s="19" t="s">
        <v>65</v>
      </c>
      <c r="M45" s="23"/>
      <c r="N45" s="23"/>
      <c r="O45" s="24">
        <v>1680</v>
      </c>
      <c r="P45" s="25">
        <f t="shared" si="0"/>
        <v>1680</v>
      </c>
    </row>
    <row r="46" spans="1:16" ht="60" x14ac:dyDescent="0.25">
      <c r="A46" s="19" t="s">
        <v>22</v>
      </c>
      <c r="B46" s="19" t="s">
        <v>23</v>
      </c>
      <c r="C46" s="19" t="s">
        <v>24</v>
      </c>
      <c r="D46" s="21" t="s">
        <v>25</v>
      </c>
      <c r="E46" s="21" t="s">
        <v>58</v>
      </c>
      <c r="F46" s="19" t="s">
        <v>59</v>
      </c>
      <c r="G46" s="19" t="s">
        <v>60</v>
      </c>
      <c r="H46" s="18" t="s">
        <v>29</v>
      </c>
      <c r="I46" s="21" t="s">
        <v>64</v>
      </c>
      <c r="J46" s="22">
        <v>44197</v>
      </c>
      <c r="K46" s="22">
        <v>44561</v>
      </c>
      <c r="L46" s="19" t="s">
        <v>66</v>
      </c>
      <c r="M46" s="23"/>
      <c r="N46" s="23"/>
      <c r="O46" s="24">
        <v>100200</v>
      </c>
      <c r="P46" s="25">
        <f t="shared" si="0"/>
        <v>100200</v>
      </c>
    </row>
    <row r="47" spans="1:16" ht="60" x14ac:dyDescent="0.25">
      <c r="A47" s="19" t="s">
        <v>22</v>
      </c>
      <c r="B47" s="19" t="s">
        <v>23</v>
      </c>
      <c r="C47" s="19" t="s">
        <v>24</v>
      </c>
      <c r="D47" s="21" t="s">
        <v>25</v>
      </c>
      <c r="E47" s="21" t="s">
        <v>58</v>
      </c>
      <c r="F47" s="19" t="s">
        <v>59</v>
      </c>
      <c r="G47" s="19" t="s">
        <v>60</v>
      </c>
      <c r="H47" s="18" t="s">
        <v>29</v>
      </c>
      <c r="I47" s="21" t="s">
        <v>64</v>
      </c>
      <c r="J47" s="22">
        <v>44197</v>
      </c>
      <c r="K47" s="22">
        <v>44561</v>
      </c>
      <c r="L47" s="20" t="s">
        <v>67</v>
      </c>
      <c r="M47" s="23"/>
      <c r="N47" s="23"/>
      <c r="O47" s="24">
        <v>5000</v>
      </c>
      <c r="P47" s="25">
        <f t="shared" si="0"/>
        <v>5000</v>
      </c>
    </row>
    <row r="48" spans="1:16" ht="60" x14ac:dyDescent="0.25">
      <c r="A48" s="19" t="s">
        <v>22</v>
      </c>
      <c r="B48" s="19" t="s">
        <v>23</v>
      </c>
      <c r="C48" s="19" t="s">
        <v>24</v>
      </c>
      <c r="D48" s="21" t="s">
        <v>25</v>
      </c>
      <c r="E48" s="21" t="s">
        <v>58</v>
      </c>
      <c r="F48" s="19" t="s">
        <v>59</v>
      </c>
      <c r="G48" s="19" t="s">
        <v>60</v>
      </c>
      <c r="H48" s="18" t="s">
        <v>29</v>
      </c>
      <c r="I48" s="21" t="s">
        <v>64</v>
      </c>
      <c r="J48" s="22">
        <v>44197</v>
      </c>
      <c r="K48" s="22">
        <v>44561</v>
      </c>
      <c r="L48" s="19" t="s">
        <v>68</v>
      </c>
      <c r="M48" s="23"/>
      <c r="N48" s="23"/>
      <c r="O48" s="24">
        <v>37800</v>
      </c>
      <c r="P48" s="25">
        <f t="shared" si="0"/>
        <v>37800</v>
      </c>
    </row>
    <row r="49" spans="1:16" ht="60" x14ac:dyDescent="0.25">
      <c r="A49" s="19" t="s">
        <v>22</v>
      </c>
      <c r="B49" s="19" t="s">
        <v>23</v>
      </c>
      <c r="C49" s="19" t="s">
        <v>24</v>
      </c>
      <c r="D49" s="21" t="s">
        <v>25</v>
      </c>
      <c r="E49" s="21" t="s">
        <v>58</v>
      </c>
      <c r="F49" s="19" t="s">
        <v>59</v>
      </c>
      <c r="G49" s="19" t="s">
        <v>60</v>
      </c>
      <c r="H49" s="18" t="s">
        <v>29</v>
      </c>
      <c r="I49" s="21" t="s">
        <v>69</v>
      </c>
      <c r="J49" s="22">
        <v>44197</v>
      </c>
      <c r="K49" s="22">
        <v>44561</v>
      </c>
      <c r="L49" s="19" t="s">
        <v>70</v>
      </c>
      <c r="M49" s="23"/>
      <c r="N49" s="23"/>
      <c r="O49" s="24">
        <v>13891176.48</v>
      </c>
      <c r="P49" s="25">
        <f t="shared" si="0"/>
        <v>13891176.48</v>
      </c>
    </row>
    <row r="50" spans="1:16" ht="60" x14ac:dyDescent="0.25">
      <c r="A50" s="19" t="s">
        <v>22</v>
      </c>
      <c r="B50" s="19" t="s">
        <v>23</v>
      </c>
      <c r="C50" s="19" t="s">
        <v>24</v>
      </c>
      <c r="D50" s="21" t="s">
        <v>25</v>
      </c>
      <c r="E50" s="21" t="s">
        <v>58</v>
      </c>
      <c r="F50" s="19" t="s">
        <v>59</v>
      </c>
      <c r="G50" s="19" t="s">
        <v>60</v>
      </c>
      <c r="H50" s="18" t="s">
        <v>29</v>
      </c>
      <c r="I50" s="21" t="s">
        <v>69</v>
      </c>
      <c r="J50" s="22">
        <v>44197</v>
      </c>
      <c r="K50" s="22">
        <v>44561</v>
      </c>
      <c r="L50" s="19" t="s">
        <v>71</v>
      </c>
      <c r="M50" s="23"/>
      <c r="N50" s="23"/>
      <c r="O50" s="24">
        <v>236100.64</v>
      </c>
      <c r="P50" s="25">
        <f t="shared" si="0"/>
        <v>236100.64</v>
      </c>
    </row>
    <row r="51" spans="1:16" ht="60" x14ac:dyDescent="0.25">
      <c r="A51" s="19" t="s">
        <v>22</v>
      </c>
      <c r="B51" s="19" t="s">
        <v>23</v>
      </c>
      <c r="C51" s="19" t="s">
        <v>24</v>
      </c>
      <c r="D51" s="21" t="s">
        <v>25</v>
      </c>
      <c r="E51" s="21" t="s">
        <v>58</v>
      </c>
      <c r="F51" s="19" t="s">
        <v>59</v>
      </c>
      <c r="G51" s="19" t="s">
        <v>60</v>
      </c>
      <c r="H51" s="18" t="s">
        <v>29</v>
      </c>
      <c r="I51" s="21" t="s">
        <v>69</v>
      </c>
      <c r="J51" s="22">
        <v>44197</v>
      </c>
      <c r="K51" s="22">
        <v>44561</v>
      </c>
      <c r="L51" s="19" t="s">
        <v>72</v>
      </c>
      <c r="M51" s="23"/>
      <c r="N51" s="23"/>
      <c r="O51" s="24">
        <v>74704</v>
      </c>
      <c r="P51" s="25">
        <f t="shared" si="0"/>
        <v>74704</v>
      </c>
    </row>
    <row r="52" spans="1:16" ht="60" x14ac:dyDescent="0.25">
      <c r="A52" s="19" t="s">
        <v>22</v>
      </c>
      <c r="B52" s="19" t="s">
        <v>23</v>
      </c>
      <c r="C52" s="19" t="s">
        <v>24</v>
      </c>
      <c r="D52" s="21" t="s">
        <v>25</v>
      </c>
      <c r="E52" s="21" t="s">
        <v>58</v>
      </c>
      <c r="F52" s="19" t="s">
        <v>59</v>
      </c>
      <c r="G52" s="19" t="s">
        <v>60</v>
      </c>
      <c r="H52" s="18" t="s">
        <v>29</v>
      </c>
      <c r="I52" s="21" t="s">
        <v>69</v>
      </c>
      <c r="J52" s="22">
        <v>44197</v>
      </c>
      <c r="K52" s="22">
        <v>44561</v>
      </c>
      <c r="L52" s="19" t="s">
        <v>73</v>
      </c>
      <c r="M52" s="23"/>
      <c r="N52" s="23"/>
      <c r="O52" s="24">
        <v>18960</v>
      </c>
      <c r="P52" s="25">
        <f t="shared" si="0"/>
        <v>18960</v>
      </c>
    </row>
    <row r="53" spans="1:16" ht="60" x14ac:dyDescent="0.25">
      <c r="A53" s="19" t="s">
        <v>22</v>
      </c>
      <c r="B53" s="19" t="s">
        <v>23</v>
      </c>
      <c r="C53" s="19" t="s">
        <v>24</v>
      </c>
      <c r="D53" s="21" t="s">
        <v>25</v>
      </c>
      <c r="E53" s="21" t="s">
        <v>58</v>
      </c>
      <c r="F53" s="19" t="s">
        <v>59</v>
      </c>
      <c r="G53" s="19" t="s">
        <v>60</v>
      </c>
      <c r="H53" s="18" t="s">
        <v>29</v>
      </c>
      <c r="I53" s="21" t="s">
        <v>69</v>
      </c>
      <c r="J53" s="22">
        <v>44197</v>
      </c>
      <c r="K53" s="22">
        <v>44561</v>
      </c>
      <c r="L53" s="19" t="s">
        <v>74</v>
      </c>
      <c r="M53" s="23"/>
      <c r="N53" s="23"/>
      <c r="O53" s="24">
        <v>14182.36</v>
      </c>
      <c r="P53" s="25">
        <f t="shared" si="0"/>
        <v>14182.36</v>
      </c>
    </row>
    <row r="54" spans="1:16" ht="60" x14ac:dyDescent="0.25">
      <c r="A54" s="19" t="s">
        <v>22</v>
      </c>
      <c r="B54" s="19" t="s">
        <v>23</v>
      </c>
      <c r="C54" s="19" t="s">
        <v>24</v>
      </c>
      <c r="D54" s="21" t="s">
        <v>25</v>
      </c>
      <c r="E54" s="21" t="s">
        <v>58</v>
      </c>
      <c r="F54" s="19" t="s">
        <v>59</v>
      </c>
      <c r="G54" s="19" t="s">
        <v>60</v>
      </c>
      <c r="H54" s="18" t="s">
        <v>29</v>
      </c>
      <c r="I54" s="21" t="s">
        <v>69</v>
      </c>
      <c r="J54" s="22">
        <v>44197</v>
      </c>
      <c r="K54" s="22">
        <v>44561</v>
      </c>
      <c r="L54" s="20" t="s">
        <v>75</v>
      </c>
      <c r="M54" s="23"/>
      <c r="N54" s="23"/>
      <c r="O54" s="24">
        <v>13333.33</v>
      </c>
      <c r="P54" s="25">
        <f t="shared" si="0"/>
        <v>13333.33</v>
      </c>
    </row>
    <row r="55" spans="1:16" ht="60" x14ac:dyDescent="0.25">
      <c r="A55" s="19" t="s">
        <v>22</v>
      </c>
      <c r="B55" s="19" t="s">
        <v>23</v>
      </c>
      <c r="C55" s="19" t="s">
        <v>24</v>
      </c>
      <c r="D55" s="21" t="s">
        <v>25</v>
      </c>
      <c r="E55" s="21" t="s">
        <v>58</v>
      </c>
      <c r="F55" s="19" t="s">
        <v>59</v>
      </c>
      <c r="G55" s="19" t="s">
        <v>60</v>
      </c>
      <c r="H55" s="18" t="s">
        <v>29</v>
      </c>
      <c r="I55" s="21" t="s">
        <v>69</v>
      </c>
      <c r="J55" s="22">
        <v>44197</v>
      </c>
      <c r="K55" s="22">
        <v>44561</v>
      </c>
      <c r="L55" s="19" t="s">
        <v>76</v>
      </c>
      <c r="M55" s="23"/>
      <c r="N55" s="23"/>
      <c r="O55" s="24">
        <v>43333.33</v>
      </c>
      <c r="P55" s="25">
        <f t="shared" si="0"/>
        <v>43333.33</v>
      </c>
    </row>
    <row r="56" spans="1:16" ht="60" x14ac:dyDescent="0.25">
      <c r="A56" s="19" t="s">
        <v>22</v>
      </c>
      <c r="B56" s="19" t="s">
        <v>23</v>
      </c>
      <c r="C56" s="19" t="s">
        <v>24</v>
      </c>
      <c r="D56" s="21" t="s">
        <v>25</v>
      </c>
      <c r="E56" s="21" t="s">
        <v>58</v>
      </c>
      <c r="F56" s="19" t="s">
        <v>59</v>
      </c>
      <c r="G56" s="19" t="s">
        <v>60</v>
      </c>
      <c r="H56" s="18" t="s">
        <v>29</v>
      </c>
      <c r="I56" s="21" t="s">
        <v>69</v>
      </c>
      <c r="J56" s="22">
        <v>44197</v>
      </c>
      <c r="K56" s="22">
        <v>44561</v>
      </c>
      <c r="L56" s="20" t="s">
        <v>77</v>
      </c>
      <c r="M56" s="23"/>
      <c r="N56" s="23"/>
      <c r="O56" s="24">
        <v>277638.43</v>
      </c>
      <c r="P56" s="25">
        <f t="shared" si="0"/>
        <v>277638.43</v>
      </c>
    </row>
    <row r="57" spans="1:16" ht="60" x14ac:dyDescent="0.25">
      <c r="A57" s="19" t="s">
        <v>22</v>
      </c>
      <c r="B57" s="19" t="s">
        <v>23</v>
      </c>
      <c r="C57" s="19" t="s">
        <v>24</v>
      </c>
      <c r="D57" s="21" t="s">
        <v>25</v>
      </c>
      <c r="E57" s="21" t="s">
        <v>58</v>
      </c>
      <c r="F57" s="19" t="s">
        <v>59</v>
      </c>
      <c r="G57" s="19" t="s">
        <v>60</v>
      </c>
      <c r="H57" s="18" t="s">
        <v>29</v>
      </c>
      <c r="I57" s="21" t="s">
        <v>69</v>
      </c>
      <c r="J57" s="22">
        <v>44197</v>
      </c>
      <c r="K57" s="22">
        <v>44561</v>
      </c>
      <c r="L57" s="19" t="s">
        <v>78</v>
      </c>
      <c r="M57" s="23"/>
      <c r="N57" s="23"/>
      <c r="O57" s="24">
        <v>236006.2</v>
      </c>
      <c r="P57" s="25">
        <f t="shared" si="0"/>
        <v>236006.2</v>
      </c>
    </row>
    <row r="58" spans="1:16" ht="60" x14ac:dyDescent="0.25">
      <c r="A58" s="19" t="s">
        <v>22</v>
      </c>
      <c r="B58" s="19" t="s">
        <v>23</v>
      </c>
      <c r="C58" s="19" t="s">
        <v>24</v>
      </c>
      <c r="D58" s="21" t="s">
        <v>25</v>
      </c>
      <c r="E58" s="21" t="s">
        <v>58</v>
      </c>
      <c r="F58" s="19" t="s">
        <v>59</v>
      </c>
      <c r="G58" s="19" t="s">
        <v>60</v>
      </c>
      <c r="H58" s="18" t="s">
        <v>29</v>
      </c>
      <c r="I58" s="21" t="s">
        <v>79</v>
      </c>
      <c r="J58" s="22">
        <v>44197</v>
      </c>
      <c r="K58" s="22">
        <v>44561</v>
      </c>
      <c r="L58" s="19" t="s">
        <v>80</v>
      </c>
      <c r="M58" s="23"/>
      <c r="N58" s="23"/>
      <c r="O58" s="26">
        <v>403200</v>
      </c>
      <c r="P58" s="25">
        <f t="shared" si="0"/>
        <v>403200</v>
      </c>
    </row>
    <row r="59" spans="1:16" ht="60" x14ac:dyDescent="0.25">
      <c r="A59" s="19" t="s">
        <v>22</v>
      </c>
      <c r="B59" s="19" t="s">
        <v>23</v>
      </c>
      <c r="C59" s="19" t="s">
        <v>24</v>
      </c>
      <c r="D59" s="21" t="s">
        <v>25</v>
      </c>
      <c r="E59" s="21" t="s">
        <v>58</v>
      </c>
      <c r="F59" s="19" t="s">
        <v>59</v>
      </c>
      <c r="G59" s="19" t="s">
        <v>60</v>
      </c>
      <c r="H59" s="18" t="s">
        <v>29</v>
      </c>
      <c r="I59" s="21" t="s">
        <v>81</v>
      </c>
      <c r="J59" s="22">
        <v>44197</v>
      </c>
      <c r="K59" s="22">
        <v>44561</v>
      </c>
      <c r="L59" s="19" t="s">
        <v>82</v>
      </c>
      <c r="M59" s="23"/>
      <c r="N59" s="23"/>
      <c r="O59" s="24">
        <v>16800</v>
      </c>
      <c r="P59" s="25">
        <f t="shared" si="0"/>
        <v>16800</v>
      </c>
    </row>
    <row r="60" spans="1:16" ht="90" x14ac:dyDescent="0.25">
      <c r="A60" s="19" t="s">
        <v>22</v>
      </c>
      <c r="B60" s="19" t="s">
        <v>23</v>
      </c>
      <c r="C60" s="19" t="s">
        <v>24</v>
      </c>
      <c r="D60" s="21" t="s">
        <v>25</v>
      </c>
      <c r="E60" s="21" t="s">
        <v>58</v>
      </c>
      <c r="F60" s="19" t="s">
        <v>59</v>
      </c>
      <c r="G60" s="19" t="s">
        <v>60</v>
      </c>
      <c r="H60" s="18" t="s">
        <v>29</v>
      </c>
      <c r="I60" s="21" t="s">
        <v>81</v>
      </c>
      <c r="J60" s="22">
        <v>44197</v>
      </c>
      <c r="K60" s="22">
        <v>44561</v>
      </c>
      <c r="L60" s="19" t="s">
        <v>83</v>
      </c>
      <c r="M60" s="23"/>
      <c r="N60" s="23"/>
      <c r="O60" s="24">
        <v>35504</v>
      </c>
      <c r="P60" s="25">
        <f t="shared" si="0"/>
        <v>35504</v>
      </c>
    </row>
    <row r="61" spans="1:16" ht="60" x14ac:dyDescent="0.25">
      <c r="A61" s="19" t="s">
        <v>22</v>
      </c>
      <c r="B61" s="19" t="s">
        <v>23</v>
      </c>
      <c r="C61" s="19" t="s">
        <v>24</v>
      </c>
      <c r="D61" s="21" t="s">
        <v>25</v>
      </c>
      <c r="E61" s="21" t="s">
        <v>58</v>
      </c>
      <c r="F61" s="19" t="s">
        <v>59</v>
      </c>
      <c r="G61" s="19" t="s">
        <v>60</v>
      </c>
      <c r="H61" s="18" t="s">
        <v>29</v>
      </c>
      <c r="I61" s="21" t="s">
        <v>81</v>
      </c>
      <c r="J61" s="22">
        <v>44197</v>
      </c>
      <c r="K61" s="22">
        <v>44561</v>
      </c>
      <c r="L61" s="20" t="s">
        <v>84</v>
      </c>
      <c r="M61" s="23"/>
      <c r="N61" s="23"/>
      <c r="O61" s="24">
        <v>136307.35999999999</v>
      </c>
      <c r="P61" s="25">
        <f t="shared" si="0"/>
        <v>136307.35999999999</v>
      </c>
    </row>
    <row r="62" spans="1:16" ht="60" x14ac:dyDescent="0.25">
      <c r="A62" s="19" t="s">
        <v>22</v>
      </c>
      <c r="B62" s="19" t="s">
        <v>23</v>
      </c>
      <c r="C62" s="19" t="s">
        <v>24</v>
      </c>
      <c r="D62" s="21" t="s">
        <v>25</v>
      </c>
      <c r="E62" s="21" t="s">
        <v>58</v>
      </c>
      <c r="F62" s="19" t="s">
        <v>59</v>
      </c>
      <c r="G62" s="19" t="s">
        <v>60</v>
      </c>
      <c r="H62" s="18" t="s">
        <v>29</v>
      </c>
      <c r="I62" s="21" t="s">
        <v>81</v>
      </c>
      <c r="J62" s="22">
        <v>44197</v>
      </c>
      <c r="K62" s="22">
        <v>44561</v>
      </c>
      <c r="L62" s="20" t="s">
        <v>52</v>
      </c>
      <c r="M62" s="23"/>
      <c r="N62" s="23"/>
      <c r="O62" s="24">
        <v>5600</v>
      </c>
      <c r="P62" s="25">
        <f t="shared" si="0"/>
        <v>5600</v>
      </c>
    </row>
    <row r="63" spans="1:16" ht="60" x14ac:dyDescent="0.25">
      <c r="A63" s="19" t="s">
        <v>22</v>
      </c>
      <c r="B63" s="19" t="s">
        <v>23</v>
      </c>
      <c r="C63" s="19" t="s">
        <v>24</v>
      </c>
      <c r="D63" s="21" t="s">
        <v>25</v>
      </c>
      <c r="E63" s="21" t="s">
        <v>58</v>
      </c>
      <c r="F63" s="19" t="s">
        <v>59</v>
      </c>
      <c r="G63" s="19" t="s">
        <v>55</v>
      </c>
      <c r="H63" s="18" t="s">
        <v>29</v>
      </c>
      <c r="I63" s="21" t="s">
        <v>56</v>
      </c>
      <c r="J63" s="22">
        <v>44197</v>
      </c>
      <c r="K63" s="22">
        <v>44286</v>
      </c>
      <c r="L63" s="19" t="s">
        <v>85</v>
      </c>
      <c r="M63" s="23"/>
      <c r="N63" s="23"/>
      <c r="O63" s="26">
        <v>56000</v>
      </c>
      <c r="P63" s="25">
        <f t="shared" si="0"/>
        <v>56000</v>
      </c>
    </row>
    <row r="64" spans="1:16" ht="75" x14ac:dyDescent="0.25">
      <c r="A64" s="19" t="s">
        <v>22</v>
      </c>
      <c r="B64" s="19" t="s">
        <v>23</v>
      </c>
      <c r="C64" s="19" t="s">
        <v>24</v>
      </c>
      <c r="D64" s="21" t="s">
        <v>86</v>
      </c>
      <c r="E64" s="21" t="s">
        <v>87</v>
      </c>
      <c r="F64" s="19" t="s">
        <v>88</v>
      </c>
      <c r="G64" s="19" t="s">
        <v>89</v>
      </c>
      <c r="H64" s="18" t="s">
        <v>29</v>
      </c>
      <c r="I64" s="21" t="s">
        <v>90</v>
      </c>
      <c r="J64" s="22">
        <v>44197</v>
      </c>
      <c r="K64" s="22">
        <v>44561</v>
      </c>
      <c r="L64" s="19" t="s">
        <v>91</v>
      </c>
      <c r="M64" s="23"/>
      <c r="N64" s="23">
        <v>1174593.8999999999</v>
      </c>
      <c r="O64" s="24"/>
      <c r="P64" s="25">
        <f t="shared" si="0"/>
        <v>1174593.8999999999</v>
      </c>
    </row>
    <row r="65" spans="1:16" ht="75" x14ac:dyDescent="0.25">
      <c r="A65" s="19" t="s">
        <v>22</v>
      </c>
      <c r="B65" s="19" t="s">
        <v>23</v>
      </c>
      <c r="C65" s="19" t="s">
        <v>24</v>
      </c>
      <c r="D65" s="21" t="s">
        <v>86</v>
      </c>
      <c r="E65" s="21" t="s">
        <v>87</v>
      </c>
      <c r="F65" s="20" t="s">
        <v>88</v>
      </c>
      <c r="G65" s="19" t="s">
        <v>89</v>
      </c>
      <c r="H65" s="18" t="s">
        <v>29</v>
      </c>
      <c r="I65" s="21" t="s">
        <v>90</v>
      </c>
      <c r="J65" s="22">
        <v>44197</v>
      </c>
      <c r="K65" s="22">
        <v>44561</v>
      </c>
      <c r="L65" s="27" t="s">
        <v>92</v>
      </c>
      <c r="M65" s="23"/>
      <c r="N65" s="23">
        <v>542537.8833333333</v>
      </c>
      <c r="O65" s="28"/>
      <c r="P65" s="25">
        <f t="shared" si="0"/>
        <v>542537.8833333333</v>
      </c>
    </row>
    <row r="66" spans="1:16" ht="75" x14ac:dyDescent="0.25">
      <c r="A66" s="19" t="s">
        <v>22</v>
      </c>
      <c r="B66" s="19" t="s">
        <v>23</v>
      </c>
      <c r="C66" s="19" t="s">
        <v>24</v>
      </c>
      <c r="D66" s="21" t="s">
        <v>86</v>
      </c>
      <c r="E66" s="21" t="s">
        <v>87</v>
      </c>
      <c r="F66" s="19" t="s">
        <v>88</v>
      </c>
      <c r="G66" s="19" t="s">
        <v>89</v>
      </c>
      <c r="H66" s="18" t="s">
        <v>29</v>
      </c>
      <c r="I66" s="21" t="s">
        <v>90</v>
      </c>
      <c r="J66" s="22">
        <v>44197</v>
      </c>
      <c r="K66" s="22">
        <v>44561</v>
      </c>
      <c r="L66" s="19" t="s">
        <v>93</v>
      </c>
      <c r="M66" s="23"/>
      <c r="N66" s="23">
        <v>269651.66666666669</v>
      </c>
      <c r="O66" s="24"/>
      <c r="P66" s="25">
        <f t="shared" si="0"/>
        <v>269651.66666666669</v>
      </c>
    </row>
    <row r="67" spans="1:16" ht="75" x14ac:dyDescent="0.25">
      <c r="A67" s="19" t="s">
        <v>22</v>
      </c>
      <c r="B67" s="19" t="s">
        <v>23</v>
      </c>
      <c r="C67" s="19" t="s">
        <v>24</v>
      </c>
      <c r="D67" s="21" t="s">
        <v>86</v>
      </c>
      <c r="E67" s="21" t="s">
        <v>87</v>
      </c>
      <c r="F67" s="19" t="s">
        <v>88</v>
      </c>
      <c r="G67" s="19" t="s">
        <v>89</v>
      </c>
      <c r="H67" s="18" t="s">
        <v>29</v>
      </c>
      <c r="I67" s="21" t="s">
        <v>90</v>
      </c>
      <c r="J67" s="22">
        <v>44197</v>
      </c>
      <c r="K67" s="22">
        <v>44561</v>
      </c>
      <c r="L67" s="19" t="s">
        <v>94</v>
      </c>
      <c r="M67" s="23"/>
      <c r="N67" s="23">
        <v>79150</v>
      </c>
      <c r="O67" s="24"/>
      <c r="P67" s="25">
        <f t="shared" si="0"/>
        <v>79150</v>
      </c>
    </row>
    <row r="68" spans="1:16" ht="75" x14ac:dyDescent="0.25">
      <c r="A68" s="19" t="s">
        <v>22</v>
      </c>
      <c r="B68" s="19" t="s">
        <v>23</v>
      </c>
      <c r="C68" s="19" t="s">
        <v>24</v>
      </c>
      <c r="D68" s="21" t="s">
        <v>86</v>
      </c>
      <c r="E68" s="21" t="s">
        <v>87</v>
      </c>
      <c r="F68" s="19" t="s">
        <v>88</v>
      </c>
      <c r="G68" s="19" t="s">
        <v>89</v>
      </c>
      <c r="H68" s="18" t="s">
        <v>29</v>
      </c>
      <c r="I68" s="21" t="s">
        <v>90</v>
      </c>
      <c r="J68" s="22">
        <v>44197</v>
      </c>
      <c r="K68" s="22">
        <v>44561</v>
      </c>
      <c r="L68" s="19" t="s">
        <v>95</v>
      </c>
      <c r="M68" s="23"/>
      <c r="N68" s="23">
        <v>600000</v>
      </c>
      <c r="O68" s="24"/>
      <c r="P68" s="25">
        <f t="shared" si="0"/>
        <v>600000</v>
      </c>
    </row>
    <row r="69" spans="1:16" ht="75" x14ac:dyDescent="0.25">
      <c r="A69" s="19" t="s">
        <v>22</v>
      </c>
      <c r="B69" s="19" t="s">
        <v>23</v>
      </c>
      <c r="C69" s="19" t="s">
        <v>24</v>
      </c>
      <c r="D69" s="21" t="s">
        <v>86</v>
      </c>
      <c r="E69" s="21" t="s">
        <v>87</v>
      </c>
      <c r="F69" s="19" t="s">
        <v>88</v>
      </c>
      <c r="G69" s="19" t="s">
        <v>89</v>
      </c>
      <c r="H69" s="18" t="s">
        <v>29</v>
      </c>
      <c r="I69" s="21" t="s">
        <v>90</v>
      </c>
      <c r="J69" s="22">
        <v>44197</v>
      </c>
      <c r="K69" s="22">
        <v>44561</v>
      </c>
      <c r="L69" s="19" t="s">
        <v>96</v>
      </c>
      <c r="M69" s="23"/>
      <c r="N69" s="23">
        <v>14900.200000000003</v>
      </c>
      <c r="O69" s="24"/>
      <c r="P69" s="25">
        <f t="shared" si="0"/>
        <v>14900.200000000003</v>
      </c>
    </row>
    <row r="70" spans="1:16" ht="75" x14ac:dyDescent="0.25">
      <c r="A70" s="19" t="s">
        <v>22</v>
      </c>
      <c r="B70" s="19" t="s">
        <v>23</v>
      </c>
      <c r="C70" s="19" t="s">
        <v>24</v>
      </c>
      <c r="D70" s="21" t="s">
        <v>86</v>
      </c>
      <c r="E70" s="21" t="s">
        <v>87</v>
      </c>
      <c r="F70" s="19" t="s">
        <v>88</v>
      </c>
      <c r="G70" s="19" t="s">
        <v>89</v>
      </c>
      <c r="H70" s="18" t="s">
        <v>29</v>
      </c>
      <c r="I70" s="21" t="s">
        <v>90</v>
      </c>
      <c r="J70" s="22">
        <v>44197</v>
      </c>
      <c r="K70" s="22">
        <v>44561</v>
      </c>
      <c r="L70" s="19" t="s">
        <v>97</v>
      </c>
      <c r="M70" s="23"/>
      <c r="N70" s="23">
        <v>118612.71666666667</v>
      </c>
      <c r="O70" s="24"/>
      <c r="P70" s="25">
        <f t="shared" si="0"/>
        <v>118612.71666666667</v>
      </c>
    </row>
    <row r="71" spans="1:16" ht="75" x14ac:dyDescent="0.25">
      <c r="A71" s="19" t="s">
        <v>22</v>
      </c>
      <c r="B71" s="19" t="s">
        <v>23</v>
      </c>
      <c r="C71" s="19" t="s">
        <v>24</v>
      </c>
      <c r="D71" s="21" t="s">
        <v>86</v>
      </c>
      <c r="E71" s="21" t="s">
        <v>87</v>
      </c>
      <c r="F71" s="19" t="s">
        <v>88</v>
      </c>
      <c r="G71" s="19" t="s">
        <v>89</v>
      </c>
      <c r="H71" s="18" t="s">
        <v>29</v>
      </c>
      <c r="I71" s="21" t="s">
        <v>90</v>
      </c>
      <c r="J71" s="22">
        <v>44197</v>
      </c>
      <c r="K71" s="22">
        <v>44561</v>
      </c>
      <c r="L71" s="19" t="s">
        <v>98</v>
      </c>
      <c r="M71" s="23"/>
      <c r="N71" s="23">
        <v>722464.375</v>
      </c>
      <c r="O71" s="24"/>
      <c r="P71" s="25">
        <f t="shared" si="0"/>
        <v>722464.375</v>
      </c>
    </row>
    <row r="72" spans="1:16" ht="75" x14ac:dyDescent="0.25">
      <c r="A72" s="19" t="s">
        <v>22</v>
      </c>
      <c r="B72" s="19" t="s">
        <v>23</v>
      </c>
      <c r="C72" s="19" t="s">
        <v>24</v>
      </c>
      <c r="D72" s="21" t="s">
        <v>86</v>
      </c>
      <c r="E72" s="21" t="s">
        <v>87</v>
      </c>
      <c r="F72" s="19" t="s">
        <v>88</v>
      </c>
      <c r="G72" s="19" t="s">
        <v>89</v>
      </c>
      <c r="H72" s="18" t="s">
        <v>29</v>
      </c>
      <c r="I72" s="21" t="s">
        <v>90</v>
      </c>
      <c r="J72" s="22">
        <v>44197</v>
      </c>
      <c r="K72" s="22">
        <v>44561</v>
      </c>
      <c r="L72" s="19" t="s">
        <v>99</v>
      </c>
      <c r="M72" s="23"/>
      <c r="N72" s="23">
        <v>775219.3208333333</v>
      </c>
      <c r="O72" s="24"/>
      <c r="P72" s="25">
        <f t="shared" si="0"/>
        <v>775219.3208333333</v>
      </c>
    </row>
    <row r="73" spans="1:16" ht="75" x14ac:dyDescent="0.25">
      <c r="A73" s="19" t="s">
        <v>22</v>
      </c>
      <c r="B73" s="19" t="s">
        <v>23</v>
      </c>
      <c r="C73" s="19" t="s">
        <v>24</v>
      </c>
      <c r="D73" s="21" t="s">
        <v>86</v>
      </c>
      <c r="E73" s="21" t="s">
        <v>87</v>
      </c>
      <c r="F73" s="19" t="s">
        <v>88</v>
      </c>
      <c r="G73" s="19" t="s">
        <v>89</v>
      </c>
      <c r="H73" s="18" t="s">
        <v>29</v>
      </c>
      <c r="I73" s="21" t="s">
        <v>90</v>
      </c>
      <c r="J73" s="22">
        <v>44197</v>
      </c>
      <c r="K73" s="22">
        <v>44561</v>
      </c>
      <c r="L73" s="19" t="s">
        <v>100</v>
      </c>
      <c r="M73" s="23"/>
      <c r="N73" s="23">
        <v>542320.8666666667</v>
      </c>
      <c r="O73" s="24"/>
      <c r="P73" s="25">
        <f t="shared" si="0"/>
        <v>542320.8666666667</v>
      </c>
    </row>
    <row r="74" spans="1:16" ht="75" x14ac:dyDescent="0.25">
      <c r="A74" s="19" t="s">
        <v>22</v>
      </c>
      <c r="B74" s="19" t="s">
        <v>23</v>
      </c>
      <c r="C74" s="19" t="s">
        <v>24</v>
      </c>
      <c r="D74" s="21" t="s">
        <v>86</v>
      </c>
      <c r="E74" s="21" t="s">
        <v>87</v>
      </c>
      <c r="F74" s="19" t="s">
        <v>88</v>
      </c>
      <c r="G74" s="19" t="s">
        <v>89</v>
      </c>
      <c r="H74" s="18" t="s">
        <v>29</v>
      </c>
      <c r="I74" s="34" t="s">
        <v>101</v>
      </c>
      <c r="J74" s="22">
        <v>44197</v>
      </c>
      <c r="K74" s="22">
        <v>44561</v>
      </c>
      <c r="L74" s="20" t="s">
        <v>102</v>
      </c>
      <c r="M74" s="23"/>
      <c r="N74" s="23">
        <v>504</v>
      </c>
      <c r="O74" s="24"/>
      <c r="P74" s="25">
        <f t="shared" si="0"/>
        <v>504</v>
      </c>
    </row>
    <row r="75" spans="1:16" ht="75" x14ac:dyDescent="0.25">
      <c r="A75" s="19" t="s">
        <v>22</v>
      </c>
      <c r="B75" s="19" t="s">
        <v>23</v>
      </c>
      <c r="C75" s="19" t="s">
        <v>24</v>
      </c>
      <c r="D75" s="21" t="s">
        <v>86</v>
      </c>
      <c r="E75" s="21" t="s">
        <v>87</v>
      </c>
      <c r="F75" s="19" t="s">
        <v>88</v>
      </c>
      <c r="G75" s="19" t="s">
        <v>89</v>
      </c>
      <c r="H75" s="18" t="s">
        <v>29</v>
      </c>
      <c r="I75" s="34" t="s">
        <v>101</v>
      </c>
      <c r="J75" s="22">
        <v>44197</v>
      </c>
      <c r="K75" s="22">
        <v>44561</v>
      </c>
      <c r="L75" s="19" t="s">
        <v>103</v>
      </c>
      <c r="M75" s="23"/>
      <c r="N75" s="23">
        <v>137306.905</v>
      </c>
      <c r="O75" s="24">
        <v>188035.63</v>
      </c>
      <c r="P75" s="25">
        <f t="shared" ref="P75:P93" si="1">M75+N75+O75</f>
        <v>325342.53500000003</v>
      </c>
    </row>
    <row r="76" spans="1:16" ht="75" x14ac:dyDescent="0.25">
      <c r="A76" s="19" t="s">
        <v>22</v>
      </c>
      <c r="B76" s="19" t="s">
        <v>23</v>
      </c>
      <c r="C76" s="19" t="s">
        <v>24</v>
      </c>
      <c r="D76" s="21" t="s">
        <v>86</v>
      </c>
      <c r="E76" s="21" t="s">
        <v>87</v>
      </c>
      <c r="F76" s="19" t="s">
        <v>88</v>
      </c>
      <c r="G76" s="19" t="s">
        <v>89</v>
      </c>
      <c r="H76" s="18" t="s">
        <v>29</v>
      </c>
      <c r="I76" s="34" t="s">
        <v>101</v>
      </c>
      <c r="J76" s="22">
        <v>44197</v>
      </c>
      <c r="K76" s="22">
        <v>44561</v>
      </c>
      <c r="L76" s="19" t="s">
        <v>104</v>
      </c>
      <c r="M76" s="23"/>
      <c r="N76" s="23">
        <v>7385.54</v>
      </c>
      <c r="O76" s="24"/>
      <c r="P76" s="25">
        <f t="shared" si="1"/>
        <v>7385.54</v>
      </c>
    </row>
    <row r="77" spans="1:16" ht="75" x14ac:dyDescent="0.25">
      <c r="A77" s="19" t="s">
        <v>22</v>
      </c>
      <c r="B77" s="19" t="s">
        <v>23</v>
      </c>
      <c r="C77" s="19" t="s">
        <v>24</v>
      </c>
      <c r="D77" s="21" t="s">
        <v>86</v>
      </c>
      <c r="E77" s="21" t="s">
        <v>87</v>
      </c>
      <c r="F77" s="19" t="s">
        <v>88</v>
      </c>
      <c r="G77" s="19" t="s">
        <v>89</v>
      </c>
      <c r="H77" s="18" t="s">
        <v>29</v>
      </c>
      <c r="I77" s="34" t="s">
        <v>101</v>
      </c>
      <c r="J77" s="22">
        <v>44197</v>
      </c>
      <c r="K77" s="22">
        <v>44561</v>
      </c>
      <c r="L77" s="19" t="s">
        <v>105</v>
      </c>
      <c r="M77" s="23"/>
      <c r="N77" s="23">
        <v>20000</v>
      </c>
      <c r="O77" s="24"/>
      <c r="P77" s="25">
        <f t="shared" si="1"/>
        <v>20000</v>
      </c>
    </row>
    <row r="78" spans="1:16" ht="75" x14ac:dyDescent="0.25">
      <c r="A78" s="19" t="s">
        <v>22</v>
      </c>
      <c r="B78" s="19" t="s">
        <v>23</v>
      </c>
      <c r="C78" s="19" t="s">
        <v>24</v>
      </c>
      <c r="D78" s="21" t="s">
        <v>86</v>
      </c>
      <c r="E78" s="21" t="s">
        <v>87</v>
      </c>
      <c r="F78" s="19" t="s">
        <v>88</v>
      </c>
      <c r="G78" s="19" t="s">
        <v>89</v>
      </c>
      <c r="H78" s="18" t="s">
        <v>29</v>
      </c>
      <c r="I78" s="34" t="s">
        <v>101</v>
      </c>
      <c r="J78" s="22">
        <v>44197</v>
      </c>
      <c r="K78" s="22">
        <v>44561</v>
      </c>
      <c r="L78" s="19" t="s">
        <v>106</v>
      </c>
      <c r="M78" s="23"/>
      <c r="N78" s="23">
        <v>100000</v>
      </c>
      <c r="O78" s="24"/>
      <c r="P78" s="25">
        <f t="shared" si="1"/>
        <v>100000</v>
      </c>
    </row>
    <row r="79" spans="1:16" ht="75" x14ac:dyDescent="0.25">
      <c r="A79" s="19" t="s">
        <v>22</v>
      </c>
      <c r="B79" s="19" t="s">
        <v>23</v>
      </c>
      <c r="C79" s="19" t="s">
        <v>24</v>
      </c>
      <c r="D79" s="21" t="s">
        <v>86</v>
      </c>
      <c r="E79" s="21" t="s">
        <v>87</v>
      </c>
      <c r="F79" s="19" t="s">
        <v>88</v>
      </c>
      <c r="G79" s="19" t="s">
        <v>89</v>
      </c>
      <c r="H79" s="18" t="s">
        <v>29</v>
      </c>
      <c r="I79" s="34" t="s">
        <v>101</v>
      </c>
      <c r="J79" s="22">
        <v>44197</v>
      </c>
      <c r="K79" s="22">
        <v>44561</v>
      </c>
      <c r="L79" s="19" t="s">
        <v>107</v>
      </c>
      <c r="M79" s="23"/>
      <c r="N79" s="23">
        <v>6070253.2000000002</v>
      </c>
      <c r="O79" s="24"/>
      <c r="P79" s="25">
        <f t="shared" si="1"/>
        <v>6070253.2000000002</v>
      </c>
    </row>
    <row r="80" spans="1:16" ht="90" x14ac:dyDescent="0.25">
      <c r="A80" s="19" t="s">
        <v>22</v>
      </c>
      <c r="B80" s="19" t="s">
        <v>23</v>
      </c>
      <c r="C80" s="19" t="s">
        <v>24</v>
      </c>
      <c r="D80" s="21" t="s">
        <v>86</v>
      </c>
      <c r="E80" s="21" t="s">
        <v>87</v>
      </c>
      <c r="F80" s="19" t="s">
        <v>88</v>
      </c>
      <c r="G80" s="19" t="s">
        <v>89</v>
      </c>
      <c r="H80" s="18" t="s">
        <v>29</v>
      </c>
      <c r="I80" s="34" t="s">
        <v>101</v>
      </c>
      <c r="J80" s="22">
        <v>44197</v>
      </c>
      <c r="K80" s="22">
        <v>44561</v>
      </c>
      <c r="L80" s="19" t="s">
        <v>108</v>
      </c>
      <c r="M80" s="23"/>
      <c r="N80" s="23"/>
      <c r="O80" s="24">
        <v>1989810.96</v>
      </c>
      <c r="P80" s="25">
        <f t="shared" si="1"/>
        <v>1989810.96</v>
      </c>
    </row>
    <row r="81" spans="1:16" ht="75" x14ac:dyDescent="0.25">
      <c r="A81" s="19" t="s">
        <v>22</v>
      </c>
      <c r="B81" s="19" t="s">
        <v>23</v>
      </c>
      <c r="C81" s="19" t="s">
        <v>24</v>
      </c>
      <c r="D81" s="21" t="s">
        <v>86</v>
      </c>
      <c r="E81" s="21" t="s">
        <v>87</v>
      </c>
      <c r="F81" s="19" t="s">
        <v>88</v>
      </c>
      <c r="G81" s="19" t="s">
        <v>89</v>
      </c>
      <c r="H81" s="18" t="s">
        <v>29</v>
      </c>
      <c r="I81" s="34" t="s">
        <v>101</v>
      </c>
      <c r="J81" s="22">
        <v>44197</v>
      </c>
      <c r="K81" s="22">
        <v>44561</v>
      </c>
      <c r="L81" s="19" t="s">
        <v>109</v>
      </c>
      <c r="M81" s="23"/>
      <c r="N81" s="23">
        <v>129283.15000000001</v>
      </c>
      <c r="O81" s="24"/>
      <c r="P81" s="25">
        <f t="shared" si="1"/>
        <v>129283.15000000001</v>
      </c>
    </row>
    <row r="82" spans="1:16" ht="75" x14ac:dyDescent="0.25">
      <c r="A82" s="19" t="s">
        <v>22</v>
      </c>
      <c r="B82" s="19" t="s">
        <v>23</v>
      </c>
      <c r="C82" s="19" t="s">
        <v>24</v>
      </c>
      <c r="D82" s="21" t="s">
        <v>86</v>
      </c>
      <c r="E82" s="21" t="s">
        <v>87</v>
      </c>
      <c r="F82" s="19" t="s">
        <v>88</v>
      </c>
      <c r="G82" s="19" t="s">
        <v>89</v>
      </c>
      <c r="H82" s="18" t="s">
        <v>29</v>
      </c>
      <c r="I82" s="34" t="s">
        <v>101</v>
      </c>
      <c r="J82" s="22">
        <v>44197</v>
      </c>
      <c r="K82" s="22">
        <v>44561</v>
      </c>
      <c r="L82" s="19" t="s">
        <v>110</v>
      </c>
      <c r="M82" s="23"/>
      <c r="N82" s="23">
        <v>493213.39</v>
      </c>
      <c r="O82" s="24"/>
      <c r="P82" s="25">
        <f t="shared" si="1"/>
        <v>493213.39</v>
      </c>
    </row>
    <row r="83" spans="1:16" ht="75" x14ac:dyDescent="0.25">
      <c r="A83" s="19" t="s">
        <v>22</v>
      </c>
      <c r="B83" s="19" t="s">
        <v>23</v>
      </c>
      <c r="C83" s="19" t="s">
        <v>24</v>
      </c>
      <c r="D83" s="21" t="s">
        <v>86</v>
      </c>
      <c r="E83" s="21" t="s">
        <v>87</v>
      </c>
      <c r="F83" s="19" t="s">
        <v>88</v>
      </c>
      <c r="G83" s="19" t="s">
        <v>89</v>
      </c>
      <c r="H83" s="18" t="s">
        <v>29</v>
      </c>
      <c r="I83" s="34" t="s">
        <v>101</v>
      </c>
      <c r="J83" s="22">
        <v>44197</v>
      </c>
      <c r="K83" s="22">
        <v>44561</v>
      </c>
      <c r="L83" s="19" t="s">
        <v>111</v>
      </c>
      <c r="M83" s="23"/>
      <c r="N83" s="23">
        <v>5000</v>
      </c>
      <c r="O83" s="24"/>
      <c r="P83" s="25">
        <f t="shared" si="1"/>
        <v>5000</v>
      </c>
    </row>
    <row r="84" spans="1:16" ht="75" x14ac:dyDescent="0.25">
      <c r="A84" s="19" t="s">
        <v>22</v>
      </c>
      <c r="B84" s="19" t="s">
        <v>23</v>
      </c>
      <c r="C84" s="19" t="s">
        <v>24</v>
      </c>
      <c r="D84" s="21" t="s">
        <v>86</v>
      </c>
      <c r="E84" s="21" t="s">
        <v>87</v>
      </c>
      <c r="F84" s="19" t="s">
        <v>88</v>
      </c>
      <c r="G84" s="19" t="s">
        <v>89</v>
      </c>
      <c r="H84" s="18" t="s">
        <v>29</v>
      </c>
      <c r="I84" s="34" t="s">
        <v>101</v>
      </c>
      <c r="J84" s="22">
        <v>44197</v>
      </c>
      <c r="K84" s="22">
        <v>44561</v>
      </c>
      <c r="L84" s="19" t="s">
        <v>112</v>
      </c>
      <c r="M84" s="23"/>
      <c r="N84" s="23">
        <v>2185227.44</v>
      </c>
      <c r="O84" s="24"/>
      <c r="P84" s="25">
        <f t="shared" si="1"/>
        <v>2185227.44</v>
      </c>
    </row>
    <row r="85" spans="1:16" ht="75" x14ac:dyDescent="0.25">
      <c r="A85" s="19" t="s">
        <v>22</v>
      </c>
      <c r="B85" s="19" t="s">
        <v>23</v>
      </c>
      <c r="C85" s="19" t="s">
        <v>24</v>
      </c>
      <c r="D85" s="21" t="s">
        <v>86</v>
      </c>
      <c r="E85" s="21" t="s">
        <v>87</v>
      </c>
      <c r="F85" s="19" t="s">
        <v>88</v>
      </c>
      <c r="G85" s="19" t="s">
        <v>89</v>
      </c>
      <c r="H85" s="18" t="s">
        <v>29</v>
      </c>
      <c r="I85" s="34" t="s">
        <v>101</v>
      </c>
      <c r="J85" s="22">
        <v>44197</v>
      </c>
      <c r="K85" s="22">
        <v>44561</v>
      </c>
      <c r="L85" s="19" t="s">
        <v>113</v>
      </c>
      <c r="M85" s="23"/>
      <c r="N85" s="23">
        <v>96477.6</v>
      </c>
      <c r="O85" s="24"/>
      <c r="P85" s="25">
        <f t="shared" si="1"/>
        <v>96477.6</v>
      </c>
    </row>
    <row r="86" spans="1:16" ht="75" x14ac:dyDescent="0.25">
      <c r="A86" s="19" t="s">
        <v>22</v>
      </c>
      <c r="B86" s="19" t="s">
        <v>23</v>
      </c>
      <c r="C86" s="19" t="s">
        <v>24</v>
      </c>
      <c r="D86" s="21" t="s">
        <v>86</v>
      </c>
      <c r="E86" s="21" t="s">
        <v>87</v>
      </c>
      <c r="F86" s="19" t="s">
        <v>88</v>
      </c>
      <c r="G86" s="19" t="s">
        <v>89</v>
      </c>
      <c r="H86" s="18" t="s">
        <v>29</v>
      </c>
      <c r="I86" s="34" t="s">
        <v>101</v>
      </c>
      <c r="J86" s="22">
        <v>44197</v>
      </c>
      <c r="K86" s="22">
        <v>44561</v>
      </c>
      <c r="L86" s="19" t="s">
        <v>114</v>
      </c>
      <c r="M86" s="23"/>
      <c r="N86" s="23">
        <v>3550728.6790167014</v>
      </c>
      <c r="O86" s="24"/>
      <c r="P86" s="25">
        <f t="shared" si="1"/>
        <v>3550728.6790167014</v>
      </c>
    </row>
    <row r="87" spans="1:16" ht="75" x14ac:dyDescent="0.25">
      <c r="A87" s="19" t="s">
        <v>22</v>
      </c>
      <c r="B87" s="19" t="s">
        <v>23</v>
      </c>
      <c r="C87" s="19" t="s">
        <v>24</v>
      </c>
      <c r="D87" s="21" t="s">
        <v>86</v>
      </c>
      <c r="E87" s="21" t="s">
        <v>87</v>
      </c>
      <c r="F87" s="19" t="s">
        <v>88</v>
      </c>
      <c r="G87" s="19" t="s">
        <v>89</v>
      </c>
      <c r="H87" s="18" t="s">
        <v>29</v>
      </c>
      <c r="I87" s="34" t="s">
        <v>101</v>
      </c>
      <c r="J87" s="22">
        <v>44197</v>
      </c>
      <c r="K87" s="22">
        <v>44561</v>
      </c>
      <c r="L87" s="19" t="s">
        <v>115</v>
      </c>
      <c r="M87" s="23"/>
      <c r="N87" s="23">
        <v>9144.58</v>
      </c>
      <c r="O87" s="24"/>
      <c r="P87" s="25">
        <f t="shared" si="1"/>
        <v>9144.58</v>
      </c>
    </row>
    <row r="88" spans="1:16" ht="75" x14ac:dyDescent="0.25">
      <c r="A88" s="19" t="s">
        <v>22</v>
      </c>
      <c r="B88" s="19" t="s">
        <v>23</v>
      </c>
      <c r="C88" s="19" t="s">
        <v>24</v>
      </c>
      <c r="D88" s="21" t="s">
        <v>86</v>
      </c>
      <c r="E88" s="21" t="s">
        <v>87</v>
      </c>
      <c r="F88" s="19" t="s">
        <v>88</v>
      </c>
      <c r="G88" s="19" t="s">
        <v>55</v>
      </c>
      <c r="H88" s="18" t="s">
        <v>29</v>
      </c>
      <c r="I88" s="21" t="s">
        <v>56</v>
      </c>
      <c r="J88" s="22">
        <v>44197</v>
      </c>
      <c r="K88" s="22">
        <v>44286</v>
      </c>
      <c r="L88" s="19" t="s">
        <v>104</v>
      </c>
      <c r="M88" s="23"/>
      <c r="N88" s="23">
        <v>7666.69</v>
      </c>
      <c r="O88" s="24"/>
      <c r="P88" s="25">
        <f t="shared" si="1"/>
        <v>7666.69</v>
      </c>
    </row>
    <row r="89" spans="1:16" ht="75" x14ac:dyDescent="0.25">
      <c r="A89" s="19" t="s">
        <v>22</v>
      </c>
      <c r="B89" s="19" t="s">
        <v>23</v>
      </c>
      <c r="C89" s="19" t="s">
        <v>24</v>
      </c>
      <c r="D89" s="21" t="s">
        <v>86</v>
      </c>
      <c r="E89" s="21" t="s">
        <v>87</v>
      </c>
      <c r="F89" s="19" t="s">
        <v>88</v>
      </c>
      <c r="G89" s="19" t="s">
        <v>55</v>
      </c>
      <c r="H89" s="18" t="s">
        <v>29</v>
      </c>
      <c r="I89" s="21" t="s">
        <v>56</v>
      </c>
      <c r="J89" s="22">
        <v>44197</v>
      </c>
      <c r="K89" s="22">
        <v>44286</v>
      </c>
      <c r="L89" s="19" t="s">
        <v>105</v>
      </c>
      <c r="M89" s="23"/>
      <c r="N89" s="23">
        <v>43067.61</v>
      </c>
      <c r="O89" s="24"/>
      <c r="P89" s="25">
        <f t="shared" si="1"/>
        <v>43067.61</v>
      </c>
    </row>
    <row r="90" spans="1:16" ht="75" x14ac:dyDescent="0.25">
      <c r="A90" s="19" t="s">
        <v>22</v>
      </c>
      <c r="B90" s="19" t="s">
        <v>23</v>
      </c>
      <c r="C90" s="19" t="s">
        <v>24</v>
      </c>
      <c r="D90" s="21" t="s">
        <v>86</v>
      </c>
      <c r="E90" s="21" t="s">
        <v>87</v>
      </c>
      <c r="F90" s="19" t="s">
        <v>88</v>
      </c>
      <c r="G90" s="19" t="s">
        <v>55</v>
      </c>
      <c r="H90" s="18" t="s">
        <v>29</v>
      </c>
      <c r="I90" s="21" t="s">
        <v>56</v>
      </c>
      <c r="J90" s="22">
        <v>44197</v>
      </c>
      <c r="K90" s="22">
        <v>44286</v>
      </c>
      <c r="L90" s="19" t="s">
        <v>106</v>
      </c>
      <c r="M90" s="23"/>
      <c r="N90" s="23">
        <v>404686.8</v>
      </c>
      <c r="O90" s="24"/>
      <c r="P90" s="25">
        <f t="shared" si="1"/>
        <v>404686.8</v>
      </c>
    </row>
    <row r="91" spans="1:16" ht="75" x14ac:dyDescent="0.25">
      <c r="A91" s="19" t="s">
        <v>22</v>
      </c>
      <c r="B91" s="19" t="s">
        <v>23</v>
      </c>
      <c r="C91" s="19" t="s">
        <v>24</v>
      </c>
      <c r="D91" s="21" t="s">
        <v>86</v>
      </c>
      <c r="E91" s="21" t="s">
        <v>87</v>
      </c>
      <c r="F91" s="19" t="s">
        <v>88</v>
      </c>
      <c r="G91" s="19" t="s">
        <v>55</v>
      </c>
      <c r="H91" s="18" t="s">
        <v>29</v>
      </c>
      <c r="I91" s="21" t="s">
        <v>56</v>
      </c>
      <c r="J91" s="22">
        <v>44197</v>
      </c>
      <c r="K91" s="22">
        <v>44286</v>
      </c>
      <c r="L91" s="19" t="s">
        <v>116</v>
      </c>
      <c r="M91" s="23"/>
      <c r="N91" s="23">
        <v>66739.47</v>
      </c>
      <c r="O91" s="24"/>
      <c r="P91" s="25">
        <f t="shared" si="1"/>
        <v>66739.47</v>
      </c>
    </row>
    <row r="92" spans="1:16" ht="75" x14ac:dyDescent="0.25">
      <c r="A92" s="19" t="s">
        <v>22</v>
      </c>
      <c r="B92" s="19" t="s">
        <v>23</v>
      </c>
      <c r="C92" s="19" t="s">
        <v>24</v>
      </c>
      <c r="D92" s="21" t="s">
        <v>86</v>
      </c>
      <c r="E92" s="21" t="s">
        <v>87</v>
      </c>
      <c r="F92" s="19" t="s">
        <v>88</v>
      </c>
      <c r="G92" s="19" t="s">
        <v>55</v>
      </c>
      <c r="H92" s="18" t="s">
        <v>29</v>
      </c>
      <c r="I92" s="21" t="s">
        <v>56</v>
      </c>
      <c r="J92" s="22">
        <v>44197</v>
      </c>
      <c r="K92" s="22">
        <v>44286</v>
      </c>
      <c r="L92" s="19" t="s">
        <v>117</v>
      </c>
      <c r="M92" s="23"/>
      <c r="N92" s="23">
        <v>960118.83999999973</v>
      </c>
      <c r="O92" s="24"/>
      <c r="P92" s="25">
        <f t="shared" si="1"/>
        <v>960118.83999999973</v>
      </c>
    </row>
    <row r="93" spans="1:16" ht="75" x14ac:dyDescent="0.25">
      <c r="A93" s="19" t="s">
        <v>22</v>
      </c>
      <c r="B93" s="19" t="s">
        <v>23</v>
      </c>
      <c r="C93" s="19" t="s">
        <v>24</v>
      </c>
      <c r="D93" s="21" t="s">
        <v>86</v>
      </c>
      <c r="E93" s="21" t="s">
        <v>87</v>
      </c>
      <c r="F93" s="19" t="s">
        <v>88</v>
      </c>
      <c r="G93" s="19" t="s">
        <v>55</v>
      </c>
      <c r="H93" s="18" t="s">
        <v>29</v>
      </c>
      <c r="I93" s="21" t="s">
        <v>56</v>
      </c>
      <c r="J93" s="22">
        <v>44197</v>
      </c>
      <c r="K93" s="22">
        <v>44286</v>
      </c>
      <c r="L93" s="19" t="s">
        <v>112</v>
      </c>
      <c r="M93" s="23"/>
      <c r="N93" s="23">
        <v>873745.18</v>
      </c>
      <c r="O93" s="24"/>
      <c r="P93" s="25">
        <f t="shared" si="1"/>
        <v>873745.18</v>
      </c>
    </row>
    <row r="94" spans="1:16" ht="60" x14ac:dyDescent="0.25">
      <c r="A94" s="19" t="s">
        <v>22</v>
      </c>
      <c r="B94" s="19" t="s">
        <v>23</v>
      </c>
      <c r="C94" s="19" t="s">
        <v>24</v>
      </c>
      <c r="D94" s="21" t="s">
        <v>25</v>
      </c>
      <c r="E94" s="21" t="s">
        <v>26</v>
      </c>
      <c r="F94" s="19" t="s">
        <v>27</v>
      </c>
      <c r="G94" s="19" t="s">
        <v>39</v>
      </c>
      <c r="H94" s="29" t="s">
        <v>29</v>
      </c>
      <c r="I94" s="21" t="s">
        <v>118</v>
      </c>
      <c r="J94" s="22">
        <v>44197</v>
      </c>
      <c r="K94" s="22">
        <v>44561</v>
      </c>
      <c r="L94" s="20" t="s">
        <v>119</v>
      </c>
      <c r="M94" s="23">
        <v>0</v>
      </c>
      <c r="N94" s="23">
        <v>0</v>
      </c>
      <c r="O94" s="24">
        <v>0</v>
      </c>
      <c r="P94" s="25"/>
    </row>
    <row r="95" spans="1:16" ht="60" x14ac:dyDescent="0.25">
      <c r="A95" s="19" t="s">
        <v>22</v>
      </c>
      <c r="B95" s="19" t="s">
        <v>23</v>
      </c>
      <c r="C95" s="19" t="s">
        <v>24</v>
      </c>
      <c r="D95" s="21" t="s">
        <v>25</v>
      </c>
      <c r="E95" s="21" t="s">
        <v>58</v>
      </c>
      <c r="F95" s="19" t="s">
        <v>59</v>
      </c>
      <c r="G95" s="19" t="s">
        <v>60</v>
      </c>
      <c r="H95" s="18" t="s">
        <v>29</v>
      </c>
      <c r="I95" s="21" t="s">
        <v>120</v>
      </c>
      <c r="J95" s="22">
        <v>44256</v>
      </c>
      <c r="K95" s="22">
        <v>44561</v>
      </c>
      <c r="L95" s="20" t="s">
        <v>121</v>
      </c>
      <c r="M95" s="23">
        <v>0</v>
      </c>
      <c r="N95" s="23">
        <v>0</v>
      </c>
      <c r="O95" s="24">
        <v>0</v>
      </c>
      <c r="P95" s="25"/>
    </row>
    <row r="96" spans="1:16" ht="75" x14ac:dyDescent="0.25">
      <c r="A96" s="19" t="s">
        <v>22</v>
      </c>
      <c r="B96" s="19" t="s">
        <v>23</v>
      </c>
      <c r="C96" s="19" t="s">
        <v>24</v>
      </c>
      <c r="D96" s="21" t="s">
        <v>86</v>
      </c>
      <c r="E96" s="21" t="s">
        <v>87</v>
      </c>
      <c r="F96" s="19" t="s">
        <v>88</v>
      </c>
      <c r="G96" s="19" t="s">
        <v>89</v>
      </c>
      <c r="H96" s="29" t="s">
        <v>29</v>
      </c>
      <c r="I96" s="21" t="s">
        <v>122</v>
      </c>
      <c r="J96" s="22">
        <v>44197</v>
      </c>
      <c r="K96" s="22">
        <v>44286</v>
      </c>
      <c r="L96" s="20" t="s">
        <v>117</v>
      </c>
      <c r="M96" s="23">
        <v>0</v>
      </c>
      <c r="N96" s="23">
        <v>0</v>
      </c>
      <c r="O96" s="24">
        <v>0</v>
      </c>
      <c r="P96" s="25"/>
    </row>
    <row r="97" spans="1:16" ht="75" x14ac:dyDescent="0.25">
      <c r="A97" s="19" t="s">
        <v>22</v>
      </c>
      <c r="B97" s="19" t="s">
        <v>23</v>
      </c>
      <c r="C97" s="19" t="s">
        <v>24</v>
      </c>
      <c r="D97" s="21" t="s">
        <v>86</v>
      </c>
      <c r="E97" s="21" t="s">
        <v>87</v>
      </c>
      <c r="F97" s="19" t="s">
        <v>88</v>
      </c>
      <c r="G97" s="20" t="s">
        <v>123</v>
      </c>
      <c r="H97" s="29" t="s">
        <v>29</v>
      </c>
      <c r="I97" s="34" t="s">
        <v>124</v>
      </c>
      <c r="J97" s="22">
        <v>44256</v>
      </c>
      <c r="K97" s="22">
        <v>44561</v>
      </c>
      <c r="L97" s="23" t="s">
        <v>125</v>
      </c>
      <c r="M97" s="23">
        <v>0</v>
      </c>
      <c r="N97" s="23">
        <v>0</v>
      </c>
      <c r="O97" s="24">
        <v>0</v>
      </c>
      <c r="P97" s="25"/>
    </row>
    <row r="98" spans="1:16" ht="60" x14ac:dyDescent="0.25">
      <c r="A98" s="19" t="s">
        <v>22</v>
      </c>
      <c r="B98" s="19" t="s">
        <v>23</v>
      </c>
      <c r="C98" s="19" t="s">
        <v>24</v>
      </c>
      <c r="D98" s="21" t="s">
        <v>86</v>
      </c>
      <c r="E98" s="21" t="s">
        <v>126</v>
      </c>
      <c r="F98" s="33" t="s">
        <v>136</v>
      </c>
      <c r="G98" s="20" t="s">
        <v>127</v>
      </c>
      <c r="H98" s="29" t="s">
        <v>29</v>
      </c>
      <c r="I98" s="34" t="s">
        <v>128</v>
      </c>
      <c r="J98" s="22">
        <v>44348</v>
      </c>
      <c r="K98" s="22">
        <v>44561</v>
      </c>
      <c r="L98" s="23" t="s">
        <v>129</v>
      </c>
      <c r="M98" s="23">
        <v>0</v>
      </c>
      <c r="N98" s="23">
        <v>0</v>
      </c>
      <c r="O98" s="24">
        <v>0</v>
      </c>
      <c r="P98" s="25"/>
    </row>
    <row r="99" spans="1:16" ht="60" x14ac:dyDescent="0.25">
      <c r="A99" s="19" t="s">
        <v>22</v>
      </c>
      <c r="B99" s="19" t="s">
        <v>23</v>
      </c>
      <c r="C99" s="19" t="s">
        <v>24</v>
      </c>
      <c r="D99" s="21" t="s">
        <v>86</v>
      </c>
      <c r="E99" s="21" t="s">
        <v>126</v>
      </c>
      <c r="F99" s="33" t="s">
        <v>136</v>
      </c>
      <c r="G99" s="20" t="s">
        <v>127</v>
      </c>
      <c r="H99" s="29" t="s">
        <v>29</v>
      </c>
      <c r="I99" s="21" t="s">
        <v>130</v>
      </c>
      <c r="J99" s="22">
        <v>44470</v>
      </c>
      <c r="K99" s="22">
        <v>44561</v>
      </c>
      <c r="L99" s="23" t="s">
        <v>131</v>
      </c>
      <c r="M99" s="23">
        <v>0</v>
      </c>
      <c r="N99" s="23">
        <v>0</v>
      </c>
      <c r="O99" s="24">
        <v>0</v>
      </c>
      <c r="P99" s="25"/>
    </row>
    <row r="100" spans="1:16" ht="60" x14ac:dyDescent="0.25">
      <c r="A100" s="19" t="s">
        <v>22</v>
      </c>
      <c r="B100" s="19" t="s">
        <v>23</v>
      </c>
      <c r="C100" s="19" t="s">
        <v>24</v>
      </c>
      <c r="D100" s="21" t="s">
        <v>86</v>
      </c>
      <c r="E100" s="21" t="s">
        <v>126</v>
      </c>
      <c r="F100" s="33" t="s">
        <v>137</v>
      </c>
      <c r="G100" s="20" t="s">
        <v>132</v>
      </c>
      <c r="H100" s="29" t="s">
        <v>29</v>
      </c>
      <c r="I100" s="34" t="s">
        <v>133</v>
      </c>
      <c r="J100" s="22">
        <v>44348</v>
      </c>
      <c r="K100" s="22">
        <v>44561</v>
      </c>
      <c r="L100" s="23" t="s">
        <v>125</v>
      </c>
      <c r="M100" s="23">
        <v>0</v>
      </c>
      <c r="N100" s="23">
        <v>0</v>
      </c>
      <c r="O100" s="24">
        <v>0</v>
      </c>
      <c r="P100" s="25"/>
    </row>
    <row r="101" spans="1:16" ht="60" x14ac:dyDescent="0.25">
      <c r="A101" s="19" t="s">
        <v>22</v>
      </c>
      <c r="B101" s="19" t="s">
        <v>23</v>
      </c>
      <c r="C101" s="19" t="s">
        <v>24</v>
      </c>
      <c r="D101" s="21" t="s">
        <v>86</v>
      </c>
      <c r="E101" s="21" t="s">
        <v>126</v>
      </c>
      <c r="F101" s="33" t="s">
        <v>137</v>
      </c>
      <c r="G101" s="20" t="s">
        <v>132</v>
      </c>
      <c r="H101" s="29" t="s">
        <v>29</v>
      </c>
      <c r="I101" s="34" t="s">
        <v>134</v>
      </c>
      <c r="J101" s="22">
        <v>44348</v>
      </c>
      <c r="K101" s="22">
        <v>44561</v>
      </c>
      <c r="L101" s="23" t="s">
        <v>135</v>
      </c>
      <c r="M101" s="23">
        <v>0</v>
      </c>
      <c r="N101" s="23">
        <v>0</v>
      </c>
      <c r="O101" s="24">
        <v>0</v>
      </c>
      <c r="P101" s="25"/>
    </row>
    <row r="102" spans="1:16" ht="15.75" thickBot="1" x14ac:dyDescent="0.3">
      <c r="M102" s="30">
        <f>SUM(M11:M93)</f>
        <v>0</v>
      </c>
      <c r="N102" s="30">
        <f>SUM(N11:N93)</f>
        <v>20000000.003183365</v>
      </c>
      <c r="O102" s="30">
        <f>SUM(O11:O93)</f>
        <v>20642698.299999997</v>
      </c>
    </row>
    <row r="104" spans="1:16" x14ac:dyDescent="0.25">
      <c r="N104" s="31">
        <v>40642698.303183392</v>
      </c>
      <c r="O104" s="32">
        <f>M102+N102+O102</f>
        <v>40642698.303183362</v>
      </c>
      <c r="P104" s="1" t="b">
        <f>N104=O104</f>
        <v>1</v>
      </c>
    </row>
  </sheetData>
  <autoFilter ref="A7:P102">
    <filterColumn colId="12" showButton="0"/>
    <filterColumn colId="13" showButton="0"/>
  </autoFilter>
  <mergeCells count="16">
    <mergeCell ref="P7:P9"/>
    <mergeCell ref="A1:O1"/>
    <mergeCell ref="D2:O2"/>
    <mergeCell ref="A7:A9"/>
    <mergeCell ref="B7:B9"/>
    <mergeCell ref="C7:C9"/>
    <mergeCell ref="D7:D9"/>
    <mergeCell ref="E7:E9"/>
    <mergeCell ref="F7:F9"/>
    <mergeCell ref="G7:G9"/>
    <mergeCell ref="H7:H9"/>
    <mergeCell ref="I7:I9"/>
    <mergeCell ref="J7:J9"/>
    <mergeCell ref="K7:K9"/>
    <mergeCell ref="L7:L9"/>
    <mergeCell ref="M7:O7"/>
  </mergeCells>
  <conditionalFormatting sqref="P11:P101">
    <cfRule type="cellIs" dxfId="55" priority="1" operator="equal">
      <formula>0</formula>
    </cfRule>
  </conditionalFormatting>
  <dataValidations count="1">
    <dataValidation type="list" allowBlank="1" showInputMessage="1" showErrorMessage="1" sqref="I94 L97">
      <formula1>INDIRECT(H94)</formula1>
    </dataValidation>
  </dataValidations>
  <pageMargins left="0.35433070866141736" right="0.31496062992125984" top="0.31496062992125984" bottom="0.31496062992125984" header="0.31496062992125984" footer="0.31496062992125984"/>
  <pageSetup paperSize="9" scale="34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105"/>
  <sheetViews>
    <sheetView showGridLines="0" topLeftCell="G1" zoomScale="90" zoomScaleNormal="90" workbookViewId="0">
      <pane ySplit="9" topLeftCell="A84" activePane="bottomLeft" state="frozen"/>
      <selection activeCell="C1" sqref="C1"/>
      <selection pane="bottomLeft" activeCell="N84" sqref="N84"/>
    </sheetView>
  </sheetViews>
  <sheetFormatPr baseColWidth="10" defaultColWidth="11.42578125" defaultRowHeight="15" x14ac:dyDescent="0.25"/>
  <cols>
    <col min="1" max="1" width="39.140625" style="2" customWidth="1"/>
    <col min="2" max="2" width="32.85546875" style="2" customWidth="1"/>
    <col min="3" max="3" width="34" style="2" customWidth="1"/>
    <col min="4" max="4" width="44.85546875" style="2" customWidth="1"/>
    <col min="5" max="5" width="41.28515625" style="2" bestFit="1" customWidth="1"/>
    <col min="6" max="6" width="24.85546875" style="2" bestFit="1" customWidth="1"/>
    <col min="7" max="7" width="32.28515625" style="2" customWidth="1"/>
    <col min="8" max="8" width="10.28515625" style="2" bestFit="1" customWidth="1"/>
    <col min="9" max="9" width="25.7109375" style="2" bestFit="1" customWidth="1"/>
    <col min="10" max="10" width="12.42578125" style="1" bestFit="1" customWidth="1"/>
    <col min="11" max="11" width="11.5703125" style="1" bestFit="1" customWidth="1"/>
    <col min="12" max="12" width="47" style="1" customWidth="1"/>
    <col min="13" max="13" width="15.5703125" style="11" bestFit="1" customWidth="1"/>
    <col min="14" max="14" width="19.5703125" style="12" bestFit="1" customWidth="1"/>
    <col min="15" max="15" width="14.5703125" style="11" bestFit="1" customWidth="1"/>
    <col min="16" max="16384" width="11.42578125" style="1"/>
  </cols>
  <sheetData>
    <row r="1" spans="1:15" ht="18.75" x14ac:dyDescent="0.3">
      <c r="A1" s="123" t="s">
        <v>0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</row>
    <row r="2" spans="1:15" ht="18.75" x14ac:dyDescent="0.3"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</row>
    <row r="3" spans="1:15" ht="18.75" x14ac:dyDescent="0.3">
      <c r="A3" s="3" t="s">
        <v>1</v>
      </c>
      <c r="B3" s="4" t="s">
        <v>2</v>
      </c>
      <c r="C3" s="4"/>
      <c r="D3" s="4"/>
      <c r="E3" s="4"/>
      <c r="F3" s="4"/>
      <c r="G3" s="5"/>
      <c r="J3" s="35"/>
      <c r="K3" s="35"/>
      <c r="L3" s="35"/>
      <c r="M3" s="7"/>
      <c r="N3" s="8"/>
      <c r="O3" s="7"/>
    </row>
    <row r="5" spans="1:15" ht="30" x14ac:dyDescent="0.25">
      <c r="A5" s="9" t="s">
        <v>3</v>
      </c>
      <c r="B5" s="10" t="s">
        <v>4</v>
      </c>
      <c r="C5" s="4"/>
      <c r="D5" s="4"/>
      <c r="E5" s="4"/>
      <c r="F5" s="4"/>
      <c r="G5" s="5"/>
    </row>
    <row r="7" spans="1:15" x14ac:dyDescent="0.25">
      <c r="A7" s="124" t="s">
        <v>5</v>
      </c>
      <c r="B7" s="124" t="s">
        <v>6</v>
      </c>
      <c r="C7" s="124" t="s">
        <v>7</v>
      </c>
      <c r="D7" s="127" t="s">
        <v>8</v>
      </c>
      <c r="E7" s="127" t="s">
        <v>9</v>
      </c>
      <c r="F7" s="127" t="s">
        <v>10</v>
      </c>
      <c r="G7" s="127" t="s">
        <v>11</v>
      </c>
      <c r="H7" s="127" t="s">
        <v>12</v>
      </c>
      <c r="I7" s="127" t="s">
        <v>13</v>
      </c>
      <c r="J7" s="127" t="s">
        <v>14</v>
      </c>
      <c r="K7" s="127" t="s">
        <v>15</v>
      </c>
      <c r="L7" s="127" t="s">
        <v>16</v>
      </c>
      <c r="M7" s="130" t="s">
        <v>17</v>
      </c>
      <c r="N7" s="130"/>
      <c r="O7" s="130"/>
    </row>
    <row r="8" spans="1:15" x14ac:dyDescent="0.25">
      <c r="A8" s="125"/>
      <c r="B8" s="125"/>
      <c r="C8" s="125"/>
      <c r="D8" s="128"/>
      <c r="E8" s="128"/>
      <c r="F8" s="128"/>
      <c r="G8" s="128"/>
      <c r="H8" s="128"/>
      <c r="I8" s="128"/>
      <c r="J8" s="128"/>
      <c r="K8" s="128"/>
      <c r="L8" s="128"/>
      <c r="M8" s="13" t="s">
        <v>19</v>
      </c>
      <c r="N8" s="14" t="s">
        <v>20</v>
      </c>
      <c r="O8" s="15" t="s">
        <v>21</v>
      </c>
    </row>
    <row r="9" spans="1:15" x14ac:dyDescent="0.25">
      <c r="A9" s="126"/>
      <c r="B9" s="126"/>
      <c r="C9" s="126"/>
      <c r="D9" s="129"/>
      <c r="E9" s="129"/>
      <c r="F9" s="129"/>
      <c r="G9" s="129"/>
      <c r="H9" s="129"/>
      <c r="I9" s="129"/>
      <c r="J9" s="129"/>
      <c r="K9" s="129"/>
      <c r="L9" s="129"/>
      <c r="M9" s="13" t="s">
        <v>19</v>
      </c>
      <c r="N9" s="14" t="s">
        <v>20</v>
      </c>
      <c r="O9" s="15" t="s">
        <v>21</v>
      </c>
    </row>
    <row r="10" spans="1:15" x14ac:dyDescent="0.25">
      <c r="A10" s="36" t="s">
        <v>5</v>
      </c>
      <c r="B10" s="36" t="s">
        <v>6</v>
      </c>
      <c r="C10" s="36" t="s">
        <v>7</v>
      </c>
      <c r="D10" s="37" t="s">
        <v>8</v>
      </c>
      <c r="E10" s="37" t="s">
        <v>9</v>
      </c>
      <c r="F10" s="37" t="s">
        <v>10</v>
      </c>
      <c r="G10" s="37" t="s">
        <v>11</v>
      </c>
      <c r="H10" s="37" t="s">
        <v>12</v>
      </c>
      <c r="I10" s="37" t="s">
        <v>13</v>
      </c>
      <c r="J10" s="37" t="s">
        <v>14</v>
      </c>
      <c r="K10" s="37" t="s">
        <v>15</v>
      </c>
      <c r="L10" s="37" t="s">
        <v>16</v>
      </c>
      <c r="M10" s="13" t="s">
        <v>19</v>
      </c>
      <c r="N10" s="14" t="s">
        <v>20</v>
      </c>
      <c r="O10" s="15" t="s">
        <v>21</v>
      </c>
    </row>
    <row r="11" spans="1:15" ht="60" x14ac:dyDescent="0.25">
      <c r="A11" s="19" t="s">
        <v>22</v>
      </c>
      <c r="B11" s="19" t="s">
        <v>23</v>
      </c>
      <c r="C11" s="20" t="s">
        <v>24</v>
      </c>
      <c r="D11" s="45" t="s">
        <v>139</v>
      </c>
      <c r="E11" s="45" t="s">
        <v>138</v>
      </c>
      <c r="F11" s="19" t="s">
        <v>27</v>
      </c>
      <c r="G11" s="38" t="s">
        <v>140</v>
      </c>
      <c r="H11" s="44" t="s">
        <v>29</v>
      </c>
      <c r="I11" s="38" t="s">
        <v>30</v>
      </c>
      <c r="J11" s="46">
        <v>44197</v>
      </c>
      <c r="K11" s="46">
        <v>44561</v>
      </c>
      <c r="L11" s="38" t="s">
        <v>31</v>
      </c>
      <c r="M11" s="40"/>
      <c r="N11" s="40"/>
      <c r="O11" s="47">
        <v>8595.99</v>
      </c>
    </row>
    <row r="12" spans="1:15" ht="60" x14ac:dyDescent="0.25">
      <c r="A12" s="19" t="s">
        <v>22</v>
      </c>
      <c r="B12" s="19" t="s">
        <v>23</v>
      </c>
      <c r="C12" s="19" t="s">
        <v>24</v>
      </c>
      <c r="D12" s="45" t="s">
        <v>139</v>
      </c>
      <c r="E12" s="45" t="s">
        <v>138</v>
      </c>
      <c r="F12" s="19" t="s">
        <v>27</v>
      </c>
      <c r="G12" s="38" t="s">
        <v>140</v>
      </c>
      <c r="H12" s="44" t="s">
        <v>29</v>
      </c>
      <c r="I12" s="38" t="s">
        <v>30</v>
      </c>
      <c r="J12" s="46">
        <v>44197</v>
      </c>
      <c r="K12" s="46">
        <v>44561</v>
      </c>
      <c r="L12" s="38" t="s">
        <v>38</v>
      </c>
      <c r="M12" s="40"/>
      <c r="N12" s="40"/>
      <c r="O12" s="47">
        <v>7840</v>
      </c>
    </row>
    <row r="13" spans="1:15" ht="60" x14ac:dyDescent="0.25">
      <c r="A13" s="19" t="s">
        <v>22</v>
      </c>
      <c r="B13" s="19" t="s">
        <v>23</v>
      </c>
      <c r="C13" s="19" t="s">
        <v>24</v>
      </c>
      <c r="D13" s="45" t="s">
        <v>139</v>
      </c>
      <c r="E13" s="45" t="s">
        <v>138</v>
      </c>
      <c r="F13" s="19" t="s">
        <v>27</v>
      </c>
      <c r="G13" s="38" t="s">
        <v>140</v>
      </c>
      <c r="H13" s="44" t="s">
        <v>29</v>
      </c>
      <c r="I13" s="38" t="s">
        <v>30</v>
      </c>
      <c r="J13" s="46">
        <v>44197</v>
      </c>
      <c r="K13" s="46">
        <v>44561</v>
      </c>
      <c r="L13" s="38" t="s">
        <v>32</v>
      </c>
      <c r="M13" s="40"/>
      <c r="N13" s="40"/>
      <c r="O13" s="47">
        <v>21280</v>
      </c>
    </row>
    <row r="14" spans="1:15" ht="60" x14ac:dyDescent="0.25">
      <c r="A14" s="19" t="s">
        <v>22</v>
      </c>
      <c r="B14" s="19" t="s">
        <v>23</v>
      </c>
      <c r="C14" s="19" t="s">
        <v>24</v>
      </c>
      <c r="D14" s="45" t="s">
        <v>139</v>
      </c>
      <c r="E14" s="45" t="s">
        <v>138</v>
      </c>
      <c r="F14" s="19" t="s">
        <v>27</v>
      </c>
      <c r="G14" s="38" t="s">
        <v>140</v>
      </c>
      <c r="H14" s="44" t="s">
        <v>29</v>
      </c>
      <c r="I14" s="38" t="s">
        <v>30</v>
      </c>
      <c r="J14" s="46">
        <v>44197</v>
      </c>
      <c r="K14" s="46">
        <v>44561</v>
      </c>
      <c r="L14" s="38" t="s">
        <v>141</v>
      </c>
      <c r="M14" s="40"/>
      <c r="N14" s="40"/>
      <c r="O14" s="47">
        <v>12387.2</v>
      </c>
    </row>
    <row r="15" spans="1:15" ht="60" x14ac:dyDescent="0.25">
      <c r="A15" s="19" t="s">
        <v>22</v>
      </c>
      <c r="B15" s="19" t="s">
        <v>23</v>
      </c>
      <c r="C15" s="19" t="s">
        <v>24</v>
      </c>
      <c r="D15" s="45" t="s">
        <v>139</v>
      </c>
      <c r="E15" s="45" t="s">
        <v>138</v>
      </c>
      <c r="F15" s="19" t="s">
        <v>27</v>
      </c>
      <c r="G15" s="38" t="s">
        <v>140</v>
      </c>
      <c r="H15" s="44" t="s">
        <v>29</v>
      </c>
      <c r="I15" s="38" t="s">
        <v>30</v>
      </c>
      <c r="J15" s="46">
        <v>44197</v>
      </c>
      <c r="K15" s="46">
        <v>44561</v>
      </c>
      <c r="L15" s="38" t="s">
        <v>34</v>
      </c>
      <c r="M15" s="40"/>
      <c r="N15" s="40"/>
      <c r="O15" s="47">
        <v>230228.32</v>
      </c>
    </row>
    <row r="16" spans="1:15" ht="60" x14ac:dyDescent="0.25">
      <c r="A16" s="19" t="s">
        <v>22</v>
      </c>
      <c r="B16" s="19" t="s">
        <v>23</v>
      </c>
      <c r="C16" s="19" t="s">
        <v>24</v>
      </c>
      <c r="D16" s="45" t="s">
        <v>139</v>
      </c>
      <c r="E16" s="45" t="s">
        <v>138</v>
      </c>
      <c r="F16" s="19" t="s">
        <v>27</v>
      </c>
      <c r="G16" s="38" t="s">
        <v>140</v>
      </c>
      <c r="H16" s="44" t="s">
        <v>29</v>
      </c>
      <c r="I16" s="38" t="s">
        <v>30</v>
      </c>
      <c r="J16" s="46">
        <v>44197</v>
      </c>
      <c r="K16" s="46">
        <v>44561</v>
      </c>
      <c r="L16" s="38" t="s">
        <v>35</v>
      </c>
      <c r="M16" s="40"/>
      <c r="N16" s="40"/>
      <c r="O16" s="47">
        <v>112413.61</v>
      </c>
    </row>
    <row r="17" spans="1:15" ht="60" x14ac:dyDescent="0.25">
      <c r="A17" s="19" t="s">
        <v>22</v>
      </c>
      <c r="B17" s="19" t="s">
        <v>23</v>
      </c>
      <c r="C17" s="19" t="s">
        <v>24</v>
      </c>
      <c r="D17" s="45" t="s">
        <v>139</v>
      </c>
      <c r="E17" s="45" t="s">
        <v>138</v>
      </c>
      <c r="F17" s="19" t="s">
        <v>27</v>
      </c>
      <c r="G17" s="38" t="s">
        <v>140</v>
      </c>
      <c r="H17" s="44" t="s">
        <v>29</v>
      </c>
      <c r="I17" s="38" t="s">
        <v>30</v>
      </c>
      <c r="J17" s="46">
        <v>44197</v>
      </c>
      <c r="K17" s="46">
        <v>44561</v>
      </c>
      <c r="L17" s="38" t="s">
        <v>36</v>
      </c>
      <c r="M17" s="40"/>
      <c r="N17" s="40"/>
      <c r="O17" s="47">
        <v>29120</v>
      </c>
    </row>
    <row r="18" spans="1:15" ht="60" x14ac:dyDescent="0.25">
      <c r="A18" s="19" t="s">
        <v>22</v>
      </c>
      <c r="B18" s="19" t="s">
        <v>23</v>
      </c>
      <c r="C18" s="19" t="s">
        <v>24</v>
      </c>
      <c r="D18" s="45" t="s">
        <v>139</v>
      </c>
      <c r="E18" s="45" t="s">
        <v>138</v>
      </c>
      <c r="F18" s="19" t="s">
        <v>27</v>
      </c>
      <c r="G18" s="38" t="s">
        <v>140</v>
      </c>
      <c r="H18" s="44" t="s">
        <v>29</v>
      </c>
      <c r="I18" s="38" t="s">
        <v>30</v>
      </c>
      <c r="J18" s="46">
        <v>44197</v>
      </c>
      <c r="K18" s="46">
        <v>44561</v>
      </c>
      <c r="L18" s="42" t="s">
        <v>37</v>
      </c>
      <c r="M18" s="40"/>
      <c r="N18" s="40"/>
      <c r="O18" s="47">
        <v>1120</v>
      </c>
    </row>
    <row r="19" spans="1:15" ht="60" x14ac:dyDescent="0.25">
      <c r="A19" s="19" t="s">
        <v>22</v>
      </c>
      <c r="B19" s="19" t="s">
        <v>23</v>
      </c>
      <c r="C19" s="19" t="s">
        <v>24</v>
      </c>
      <c r="D19" s="45" t="s">
        <v>139</v>
      </c>
      <c r="E19" s="45" t="s">
        <v>138</v>
      </c>
      <c r="F19" s="19" t="s">
        <v>27</v>
      </c>
      <c r="G19" s="38" t="s">
        <v>142</v>
      </c>
      <c r="H19" s="44" t="s">
        <v>29</v>
      </c>
      <c r="I19" s="38" t="s">
        <v>40</v>
      </c>
      <c r="J19" s="46">
        <v>44197</v>
      </c>
      <c r="K19" s="46">
        <v>44561</v>
      </c>
      <c r="L19" s="38" t="s">
        <v>41</v>
      </c>
      <c r="M19" s="40"/>
      <c r="N19" s="40"/>
      <c r="O19" s="41">
        <v>62000</v>
      </c>
    </row>
    <row r="20" spans="1:15" ht="60" x14ac:dyDescent="0.25">
      <c r="A20" s="19" t="s">
        <v>22</v>
      </c>
      <c r="B20" s="19" t="s">
        <v>23</v>
      </c>
      <c r="C20" s="19" t="s">
        <v>24</v>
      </c>
      <c r="D20" s="45" t="s">
        <v>139</v>
      </c>
      <c r="E20" s="45" t="s">
        <v>138</v>
      </c>
      <c r="F20" s="19" t="s">
        <v>27</v>
      </c>
      <c r="G20" s="38" t="s">
        <v>142</v>
      </c>
      <c r="H20" s="44" t="s">
        <v>29</v>
      </c>
      <c r="I20" s="38" t="s">
        <v>40</v>
      </c>
      <c r="J20" s="46">
        <v>44197</v>
      </c>
      <c r="K20" s="46">
        <v>44561</v>
      </c>
      <c r="L20" s="38" t="s">
        <v>31</v>
      </c>
      <c r="M20" s="40"/>
      <c r="N20" s="40"/>
      <c r="O20" s="41">
        <v>13586.72</v>
      </c>
    </row>
    <row r="21" spans="1:15" ht="90" x14ac:dyDescent="0.25">
      <c r="A21" s="19" t="s">
        <v>22</v>
      </c>
      <c r="B21" s="19" t="s">
        <v>23</v>
      </c>
      <c r="C21" s="19" t="s">
        <v>24</v>
      </c>
      <c r="D21" s="45" t="s">
        <v>139</v>
      </c>
      <c r="E21" s="45" t="s">
        <v>138</v>
      </c>
      <c r="F21" s="19" t="s">
        <v>27</v>
      </c>
      <c r="G21" s="38" t="s">
        <v>142</v>
      </c>
      <c r="H21" s="44" t="s">
        <v>29</v>
      </c>
      <c r="I21" s="38" t="s">
        <v>40</v>
      </c>
      <c r="J21" s="46">
        <v>44197</v>
      </c>
      <c r="K21" s="46">
        <v>44561</v>
      </c>
      <c r="L21" s="38" t="s">
        <v>42</v>
      </c>
      <c r="M21" s="40"/>
      <c r="N21" s="40"/>
      <c r="O21" s="41">
        <v>13000</v>
      </c>
    </row>
    <row r="22" spans="1:15" ht="90" x14ac:dyDescent="0.25">
      <c r="A22" s="19" t="s">
        <v>22</v>
      </c>
      <c r="B22" s="19" t="s">
        <v>23</v>
      </c>
      <c r="C22" s="19" t="s">
        <v>24</v>
      </c>
      <c r="D22" s="45" t="s">
        <v>139</v>
      </c>
      <c r="E22" s="45" t="s">
        <v>138</v>
      </c>
      <c r="F22" s="19" t="s">
        <v>27</v>
      </c>
      <c r="G22" s="38" t="s">
        <v>142</v>
      </c>
      <c r="H22" s="44" t="s">
        <v>29</v>
      </c>
      <c r="I22" s="38" t="s">
        <v>40</v>
      </c>
      <c r="J22" s="46">
        <v>44197</v>
      </c>
      <c r="K22" s="46">
        <v>44561</v>
      </c>
      <c r="L22" s="38" t="s">
        <v>43</v>
      </c>
      <c r="M22" s="40"/>
      <c r="N22" s="40"/>
      <c r="O22" s="41">
        <v>89210.86</v>
      </c>
    </row>
    <row r="23" spans="1:15" ht="60" x14ac:dyDescent="0.25">
      <c r="A23" s="19" t="s">
        <v>22</v>
      </c>
      <c r="B23" s="19" t="s">
        <v>23</v>
      </c>
      <c r="C23" s="19" t="s">
        <v>24</v>
      </c>
      <c r="D23" s="45" t="s">
        <v>139</v>
      </c>
      <c r="E23" s="45" t="s">
        <v>138</v>
      </c>
      <c r="F23" s="19" t="s">
        <v>27</v>
      </c>
      <c r="G23" s="38" t="s">
        <v>142</v>
      </c>
      <c r="H23" s="44" t="s">
        <v>29</v>
      </c>
      <c r="I23" s="38" t="s">
        <v>40</v>
      </c>
      <c r="J23" s="46">
        <v>44197</v>
      </c>
      <c r="K23" s="46">
        <v>44561</v>
      </c>
      <c r="L23" s="38" t="s">
        <v>44</v>
      </c>
      <c r="M23" s="40"/>
      <c r="N23" s="40"/>
      <c r="O23" s="41">
        <v>1650.4</v>
      </c>
    </row>
    <row r="24" spans="1:15" ht="60" x14ac:dyDescent="0.25">
      <c r="A24" s="19" t="s">
        <v>22</v>
      </c>
      <c r="B24" s="19" t="s">
        <v>23</v>
      </c>
      <c r="C24" s="19" t="s">
        <v>24</v>
      </c>
      <c r="D24" s="45" t="s">
        <v>139</v>
      </c>
      <c r="E24" s="45" t="s">
        <v>138</v>
      </c>
      <c r="F24" s="19" t="s">
        <v>27</v>
      </c>
      <c r="G24" s="38" t="s">
        <v>142</v>
      </c>
      <c r="H24" s="44" t="s">
        <v>29</v>
      </c>
      <c r="I24" s="38" t="s">
        <v>40</v>
      </c>
      <c r="J24" s="46">
        <v>44197</v>
      </c>
      <c r="K24" s="46">
        <v>44561</v>
      </c>
      <c r="L24" s="38" t="s">
        <v>45</v>
      </c>
      <c r="M24" s="40"/>
      <c r="N24" s="40"/>
      <c r="O24" s="41">
        <v>7000</v>
      </c>
    </row>
    <row r="25" spans="1:15" ht="60" x14ac:dyDescent="0.25">
      <c r="A25" s="19" t="s">
        <v>22</v>
      </c>
      <c r="B25" s="19" t="s">
        <v>23</v>
      </c>
      <c r="C25" s="19" t="s">
        <v>24</v>
      </c>
      <c r="D25" s="45" t="s">
        <v>139</v>
      </c>
      <c r="E25" s="45" t="s">
        <v>138</v>
      </c>
      <c r="F25" s="19" t="s">
        <v>27</v>
      </c>
      <c r="G25" s="38" t="s">
        <v>142</v>
      </c>
      <c r="H25" s="44" t="s">
        <v>29</v>
      </c>
      <c r="I25" s="38" t="s">
        <v>40</v>
      </c>
      <c r="J25" s="46">
        <v>44197</v>
      </c>
      <c r="K25" s="46">
        <v>44561</v>
      </c>
      <c r="L25" s="38" t="s">
        <v>35</v>
      </c>
      <c r="M25" s="40"/>
      <c r="N25" s="40"/>
      <c r="O25" s="41">
        <v>20000</v>
      </c>
    </row>
    <row r="26" spans="1:15" ht="60" x14ac:dyDescent="0.25">
      <c r="A26" s="19" t="s">
        <v>22</v>
      </c>
      <c r="B26" s="19" t="s">
        <v>23</v>
      </c>
      <c r="C26" s="19" t="s">
        <v>24</v>
      </c>
      <c r="D26" s="45" t="s">
        <v>139</v>
      </c>
      <c r="E26" s="45" t="s">
        <v>138</v>
      </c>
      <c r="F26" s="19" t="s">
        <v>27</v>
      </c>
      <c r="G26" s="38" t="s">
        <v>142</v>
      </c>
      <c r="H26" s="44" t="s">
        <v>29</v>
      </c>
      <c r="I26" s="38" t="s">
        <v>40</v>
      </c>
      <c r="J26" s="46">
        <v>44197</v>
      </c>
      <c r="K26" s="46">
        <v>44561</v>
      </c>
      <c r="L26" s="38" t="s">
        <v>36</v>
      </c>
      <c r="M26" s="40"/>
      <c r="N26" s="40"/>
      <c r="O26" s="41">
        <v>851.2</v>
      </c>
    </row>
    <row r="27" spans="1:15" ht="60" x14ac:dyDescent="0.25">
      <c r="A27" s="19" t="s">
        <v>22</v>
      </c>
      <c r="B27" s="19" t="s">
        <v>23</v>
      </c>
      <c r="C27" s="19" t="s">
        <v>24</v>
      </c>
      <c r="D27" s="45" t="s">
        <v>139</v>
      </c>
      <c r="E27" s="45" t="s">
        <v>138</v>
      </c>
      <c r="F27" s="19" t="s">
        <v>27</v>
      </c>
      <c r="G27" s="38" t="s">
        <v>142</v>
      </c>
      <c r="H27" s="44" t="s">
        <v>29</v>
      </c>
      <c r="I27" s="38" t="s">
        <v>40</v>
      </c>
      <c r="J27" s="46">
        <v>44197</v>
      </c>
      <c r="K27" s="46">
        <v>44561</v>
      </c>
      <c r="L27" s="38" t="s">
        <v>46</v>
      </c>
      <c r="M27" s="40"/>
      <c r="N27" s="40"/>
      <c r="O27" s="41">
        <v>83575.739999999991</v>
      </c>
    </row>
    <row r="28" spans="1:15" ht="60" x14ac:dyDescent="0.25">
      <c r="A28" s="19" t="s">
        <v>22</v>
      </c>
      <c r="B28" s="19" t="s">
        <v>23</v>
      </c>
      <c r="C28" s="19" t="s">
        <v>24</v>
      </c>
      <c r="D28" s="45" t="s">
        <v>139</v>
      </c>
      <c r="E28" s="45" t="s">
        <v>138</v>
      </c>
      <c r="F28" s="19" t="s">
        <v>27</v>
      </c>
      <c r="G28" s="38" t="s">
        <v>142</v>
      </c>
      <c r="H28" s="44" t="s">
        <v>29</v>
      </c>
      <c r="I28" s="38" t="s">
        <v>40</v>
      </c>
      <c r="J28" s="46">
        <v>44197</v>
      </c>
      <c r="K28" s="46">
        <v>44561</v>
      </c>
      <c r="L28" s="38" t="s">
        <v>47</v>
      </c>
      <c r="M28" s="40"/>
      <c r="N28" s="40"/>
      <c r="O28" s="41">
        <v>1206525.3600000001</v>
      </c>
    </row>
    <row r="29" spans="1:15" ht="60" x14ac:dyDescent="0.25">
      <c r="A29" s="19" t="s">
        <v>22</v>
      </c>
      <c r="B29" s="19" t="s">
        <v>23</v>
      </c>
      <c r="C29" s="19" t="s">
        <v>24</v>
      </c>
      <c r="D29" s="45" t="s">
        <v>139</v>
      </c>
      <c r="E29" s="45" t="s">
        <v>138</v>
      </c>
      <c r="F29" s="19" t="s">
        <v>27</v>
      </c>
      <c r="G29" s="38" t="s">
        <v>142</v>
      </c>
      <c r="H29" s="44" t="s">
        <v>29</v>
      </c>
      <c r="I29" s="38" t="s">
        <v>40</v>
      </c>
      <c r="J29" s="46">
        <v>44197</v>
      </c>
      <c r="K29" s="46">
        <v>44561</v>
      </c>
      <c r="L29" s="38" t="s">
        <v>48</v>
      </c>
      <c r="M29" s="40"/>
      <c r="N29" s="40"/>
      <c r="O29" s="41">
        <v>2000</v>
      </c>
    </row>
    <row r="30" spans="1:15" ht="60" x14ac:dyDescent="0.25">
      <c r="A30" s="19" t="s">
        <v>22</v>
      </c>
      <c r="B30" s="19" t="s">
        <v>23</v>
      </c>
      <c r="C30" s="19" t="s">
        <v>24</v>
      </c>
      <c r="D30" s="45" t="s">
        <v>139</v>
      </c>
      <c r="E30" s="45" t="s">
        <v>138</v>
      </c>
      <c r="F30" s="19" t="s">
        <v>27</v>
      </c>
      <c r="G30" s="38" t="s">
        <v>142</v>
      </c>
      <c r="H30" s="44" t="s">
        <v>29</v>
      </c>
      <c r="I30" s="38" t="s">
        <v>118</v>
      </c>
      <c r="J30" s="46">
        <v>44197</v>
      </c>
      <c r="K30" s="46">
        <v>44561</v>
      </c>
      <c r="L30" s="38" t="s">
        <v>143</v>
      </c>
      <c r="M30" s="40"/>
      <c r="N30" s="40"/>
      <c r="O30" s="41">
        <v>0</v>
      </c>
    </row>
    <row r="31" spans="1:15" ht="60" x14ac:dyDescent="0.25">
      <c r="A31" s="19" t="s">
        <v>22</v>
      </c>
      <c r="B31" s="19" t="s">
        <v>23</v>
      </c>
      <c r="C31" s="19" t="s">
        <v>24</v>
      </c>
      <c r="D31" s="45" t="s">
        <v>139</v>
      </c>
      <c r="E31" s="45" t="s">
        <v>138</v>
      </c>
      <c r="F31" s="19" t="s">
        <v>27</v>
      </c>
      <c r="G31" s="38" t="s">
        <v>142</v>
      </c>
      <c r="H31" s="44" t="s">
        <v>29</v>
      </c>
      <c r="I31" s="38" t="s">
        <v>49</v>
      </c>
      <c r="J31" s="46">
        <v>44197</v>
      </c>
      <c r="K31" s="46">
        <v>44561</v>
      </c>
      <c r="L31" s="38" t="s">
        <v>50</v>
      </c>
      <c r="M31" s="40"/>
      <c r="N31" s="40"/>
      <c r="O31" s="47">
        <v>12.17</v>
      </c>
    </row>
    <row r="32" spans="1:15" ht="90" x14ac:dyDescent="0.25">
      <c r="A32" s="19" t="s">
        <v>22</v>
      </c>
      <c r="B32" s="19" t="s">
        <v>23</v>
      </c>
      <c r="C32" s="19" t="s">
        <v>24</v>
      </c>
      <c r="D32" s="45" t="s">
        <v>139</v>
      </c>
      <c r="E32" s="45" t="s">
        <v>138</v>
      </c>
      <c r="F32" s="19" t="s">
        <v>27</v>
      </c>
      <c r="G32" s="38" t="s">
        <v>142</v>
      </c>
      <c r="H32" s="44" t="s">
        <v>29</v>
      </c>
      <c r="I32" s="38" t="s">
        <v>49</v>
      </c>
      <c r="J32" s="46">
        <v>44197</v>
      </c>
      <c r="K32" s="46">
        <v>44561</v>
      </c>
      <c r="L32" s="38" t="s">
        <v>42</v>
      </c>
      <c r="M32" s="40"/>
      <c r="N32" s="40"/>
      <c r="O32" s="47">
        <v>1885.75</v>
      </c>
    </row>
    <row r="33" spans="1:15" ht="60" x14ac:dyDescent="0.25">
      <c r="A33" s="19" t="s">
        <v>22</v>
      </c>
      <c r="B33" s="19" t="s">
        <v>23</v>
      </c>
      <c r="C33" s="19" t="s">
        <v>24</v>
      </c>
      <c r="D33" s="45" t="s">
        <v>139</v>
      </c>
      <c r="E33" s="45" t="s">
        <v>138</v>
      </c>
      <c r="F33" s="19" t="s">
        <v>27</v>
      </c>
      <c r="G33" s="38" t="s">
        <v>142</v>
      </c>
      <c r="H33" s="44" t="s">
        <v>29</v>
      </c>
      <c r="I33" s="38" t="s">
        <v>49</v>
      </c>
      <c r="J33" s="46">
        <v>44197</v>
      </c>
      <c r="K33" s="46">
        <v>44561</v>
      </c>
      <c r="L33" s="38" t="s">
        <v>57</v>
      </c>
      <c r="M33" s="40"/>
      <c r="N33" s="40"/>
      <c r="O33" s="47">
        <v>20160</v>
      </c>
    </row>
    <row r="34" spans="1:15" ht="60" x14ac:dyDescent="0.25">
      <c r="A34" s="19" t="s">
        <v>22</v>
      </c>
      <c r="B34" s="19" t="s">
        <v>23</v>
      </c>
      <c r="C34" s="19" t="s">
        <v>24</v>
      </c>
      <c r="D34" s="45" t="s">
        <v>139</v>
      </c>
      <c r="E34" s="45" t="s">
        <v>138</v>
      </c>
      <c r="F34" s="19" t="s">
        <v>27</v>
      </c>
      <c r="G34" s="38" t="s">
        <v>142</v>
      </c>
      <c r="H34" s="44" t="s">
        <v>29</v>
      </c>
      <c r="I34" s="38" t="s">
        <v>49</v>
      </c>
      <c r="J34" s="46">
        <v>44197</v>
      </c>
      <c r="K34" s="46">
        <v>44561</v>
      </c>
      <c r="L34" s="38" t="s">
        <v>51</v>
      </c>
      <c r="M34" s="40"/>
      <c r="N34" s="40"/>
      <c r="O34" s="47">
        <v>540.96</v>
      </c>
    </row>
    <row r="35" spans="1:15" ht="60" x14ac:dyDescent="0.25">
      <c r="A35" s="19" t="s">
        <v>22</v>
      </c>
      <c r="B35" s="19" t="s">
        <v>23</v>
      </c>
      <c r="C35" s="19" t="s">
        <v>24</v>
      </c>
      <c r="D35" s="45" t="s">
        <v>139</v>
      </c>
      <c r="E35" s="45" t="s">
        <v>138</v>
      </c>
      <c r="F35" s="19" t="s">
        <v>27</v>
      </c>
      <c r="G35" s="38" t="s">
        <v>142</v>
      </c>
      <c r="H35" s="44" t="s">
        <v>29</v>
      </c>
      <c r="I35" s="38" t="s">
        <v>49</v>
      </c>
      <c r="J35" s="46">
        <v>44197</v>
      </c>
      <c r="K35" s="46">
        <v>44561</v>
      </c>
      <c r="L35" s="38" t="s">
        <v>52</v>
      </c>
      <c r="M35" s="40"/>
      <c r="N35" s="40"/>
      <c r="O35" s="47">
        <v>2600</v>
      </c>
    </row>
    <row r="36" spans="1:15" ht="60" x14ac:dyDescent="0.25">
      <c r="A36" s="19" t="s">
        <v>22</v>
      </c>
      <c r="B36" s="19" t="s">
        <v>23</v>
      </c>
      <c r="C36" s="19" t="s">
        <v>24</v>
      </c>
      <c r="D36" s="45" t="s">
        <v>139</v>
      </c>
      <c r="E36" s="45" t="s">
        <v>138</v>
      </c>
      <c r="F36" s="19" t="s">
        <v>27</v>
      </c>
      <c r="G36" s="38" t="s">
        <v>142</v>
      </c>
      <c r="H36" s="44" t="s">
        <v>29</v>
      </c>
      <c r="I36" s="38" t="s">
        <v>49</v>
      </c>
      <c r="J36" s="46">
        <v>44197</v>
      </c>
      <c r="K36" s="46">
        <v>44561</v>
      </c>
      <c r="L36" s="38" t="s">
        <v>36</v>
      </c>
      <c r="M36" s="40"/>
      <c r="N36" s="40"/>
      <c r="O36" s="47">
        <v>2840.01</v>
      </c>
    </row>
    <row r="37" spans="1:15" ht="60" x14ac:dyDescent="0.25">
      <c r="A37" s="19" t="s">
        <v>22</v>
      </c>
      <c r="B37" s="19" t="s">
        <v>23</v>
      </c>
      <c r="C37" s="19" t="s">
        <v>24</v>
      </c>
      <c r="D37" s="45" t="s">
        <v>139</v>
      </c>
      <c r="E37" s="45" t="s">
        <v>138</v>
      </c>
      <c r="F37" s="19" t="s">
        <v>27</v>
      </c>
      <c r="G37" s="38" t="s">
        <v>142</v>
      </c>
      <c r="H37" s="44" t="s">
        <v>29</v>
      </c>
      <c r="I37" s="38" t="s">
        <v>49</v>
      </c>
      <c r="J37" s="46">
        <v>44197</v>
      </c>
      <c r="K37" s="46">
        <v>44561</v>
      </c>
      <c r="L37" s="38" t="s">
        <v>53</v>
      </c>
      <c r="M37" s="40"/>
      <c r="N37" s="40"/>
      <c r="O37" s="47">
        <v>2000</v>
      </c>
    </row>
    <row r="38" spans="1:15" ht="60" x14ac:dyDescent="0.25">
      <c r="A38" s="19" t="s">
        <v>22</v>
      </c>
      <c r="B38" s="19" t="s">
        <v>23</v>
      </c>
      <c r="C38" s="19" t="s">
        <v>24</v>
      </c>
      <c r="D38" s="45" t="s">
        <v>139</v>
      </c>
      <c r="E38" s="45" t="s">
        <v>138</v>
      </c>
      <c r="F38" s="19" t="s">
        <v>27</v>
      </c>
      <c r="G38" s="38" t="s">
        <v>142</v>
      </c>
      <c r="H38" s="44" t="s">
        <v>29</v>
      </c>
      <c r="I38" s="38" t="s">
        <v>49</v>
      </c>
      <c r="J38" s="46">
        <v>44197</v>
      </c>
      <c r="K38" s="46">
        <v>44561</v>
      </c>
      <c r="L38" s="38" t="s">
        <v>54</v>
      </c>
      <c r="M38" s="40"/>
      <c r="N38" s="40"/>
      <c r="O38" s="47">
        <v>83473.13</v>
      </c>
    </row>
    <row r="39" spans="1:15" ht="60" x14ac:dyDescent="0.25">
      <c r="A39" s="19" t="s">
        <v>22</v>
      </c>
      <c r="B39" s="19" t="s">
        <v>23</v>
      </c>
      <c r="C39" s="19" t="s">
        <v>24</v>
      </c>
      <c r="D39" s="45" t="s">
        <v>139</v>
      </c>
      <c r="E39" s="45" t="s">
        <v>138</v>
      </c>
      <c r="F39" s="19" t="s">
        <v>27</v>
      </c>
      <c r="G39" s="38" t="s">
        <v>144</v>
      </c>
      <c r="H39" s="44" t="s">
        <v>29</v>
      </c>
      <c r="I39" s="38" t="s">
        <v>56</v>
      </c>
      <c r="J39" s="39">
        <v>44197</v>
      </c>
      <c r="K39" s="39">
        <v>44439</v>
      </c>
      <c r="L39" s="38" t="s">
        <v>31</v>
      </c>
      <c r="M39" s="40"/>
      <c r="N39" s="40"/>
      <c r="O39" s="41">
        <v>199.66</v>
      </c>
    </row>
    <row r="40" spans="1:15" ht="60" x14ac:dyDescent="0.25">
      <c r="A40" s="19" t="s">
        <v>22</v>
      </c>
      <c r="B40" s="19" t="s">
        <v>23</v>
      </c>
      <c r="C40" s="19" t="s">
        <v>24</v>
      </c>
      <c r="D40" s="45" t="s">
        <v>139</v>
      </c>
      <c r="E40" s="45" t="s">
        <v>138</v>
      </c>
      <c r="F40" s="19" t="s">
        <v>27</v>
      </c>
      <c r="G40" s="38" t="s">
        <v>144</v>
      </c>
      <c r="H40" s="44" t="s">
        <v>29</v>
      </c>
      <c r="I40" s="38" t="s">
        <v>56</v>
      </c>
      <c r="J40" s="39">
        <v>44197</v>
      </c>
      <c r="K40" s="39">
        <v>44439</v>
      </c>
      <c r="L40" s="38" t="s">
        <v>32</v>
      </c>
      <c r="M40" s="40"/>
      <c r="N40" s="40"/>
      <c r="O40" s="41">
        <v>560</v>
      </c>
    </row>
    <row r="41" spans="1:15" ht="60" x14ac:dyDescent="0.25">
      <c r="A41" s="19" t="s">
        <v>22</v>
      </c>
      <c r="B41" s="19" t="s">
        <v>23</v>
      </c>
      <c r="C41" s="19" t="s">
        <v>24</v>
      </c>
      <c r="D41" s="45" t="s">
        <v>139</v>
      </c>
      <c r="E41" s="45" t="s">
        <v>138</v>
      </c>
      <c r="F41" s="19" t="s">
        <v>27</v>
      </c>
      <c r="G41" s="38" t="s">
        <v>144</v>
      </c>
      <c r="H41" s="44" t="s">
        <v>29</v>
      </c>
      <c r="I41" s="38" t="s">
        <v>56</v>
      </c>
      <c r="J41" s="39">
        <v>44197</v>
      </c>
      <c r="K41" s="39">
        <v>44439</v>
      </c>
      <c r="L41" s="38" t="s">
        <v>34</v>
      </c>
      <c r="M41" s="40"/>
      <c r="N41" s="40"/>
      <c r="O41" s="41">
        <v>3988.32</v>
      </c>
    </row>
    <row r="42" spans="1:15" ht="60" x14ac:dyDescent="0.25">
      <c r="A42" s="19" t="s">
        <v>22</v>
      </c>
      <c r="B42" s="19" t="s">
        <v>23</v>
      </c>
      <c r="C42" s="19" t="s">
        <v>24</v>
      </c>
      <c r="D42" s="45" t="s">
        <v>139</v>
      </c>
      <c r="E42" s="45" t="s">
        <v>138</v>
      </c>
      <c r="F42" s="19" t="s">
        <v>27</v>
      </c>
      <c r="G42" s="38" t="s">
        <v>144</v>
      </c>
      <c r="H42" s="44" t="s">
        <v>29</v>
      </c>
      <c r="I42" s="38" t="s">
        <v>56</v>
      </c>
      <c r="J42" s="39">
        <v>44197</v>
      </c>
      <c r="K42" s="39">
        <v>44439</v>
      </c>
      <c r="L42" s="38" t="s">
        <v>45</v>
      </c>
      <c r="M42" s="40"/>
      <c r="N42" s="40"/>
      <c r="O42" s="41">
        <v>201.6</v>
      </c>
    </row>
    <row r="43" spans="1:15" ht="60" x14ac:dyDescent="0.25">
      <c r="A43" s="19" t="s">
        <v>22</v>
      </c>
      <c r="B43" s="19" t="s">
        <v>23</v>
      </c>
      <c r="C43" s="19" t="s">
        <v>24</v>
      </c>
      <c r="D43" s="45" t="s">
        <v>139</v>
      </c>
      <c r="E43" s="45" t="s">
        <v>146</v>
      </c>
      <c r="F43" s="45" t="s">
        <v>147</v>
      </c>
      <c r="G43" s="38" t="s">
        <v>145</v>
      </c>
      <c r="H43" s="44" t="s">
        <v>29</v>
      </c>
      <c r="I43" s="38" t="s">
        <v>61</v>
      </c>
      <c r="J43" s="39">
        <v>44197</v>
      </c>
      <c r="K43" s="39">
        <v>44439</v>
      </c>
      <c r="L43" s="38" t="s">
        <v>62</v>
      </c>
      <c r="M43" s="40"/>
      <c r="N43" s="52"/>
      <c r="O43" s="53">
        <v>1241558.33</v>
      </c>
    </row>
    <row r="44" spans="1:15" ht="60" x14ac:dyDescent="0.25">
      <c r="A44" s="19" t="s">
        <v>22</v>
      </c>
      <c r="B44" s="19" t="s">
        <v>23</v>
      </c>
      <c r="C44" s="19" t="s">
        <v>24</v>
      </c>
      <c r="D44" s="45" t="s">
        <v>139</v>
      </c>
      <c r="E44" s="45" t="s">
        <v>146</v>
      </c>
      <c r="F44" s="45" t="s">
        <v>147</v>
      </c>
      <c r="G44" s="38" t="s">
        <v>145</v>
      </c>
      <c r="H44" s="44" t="s">
        <v>29</v>
      </c>
      <c r="I44" s="38" t="s">
        <v>61</v>
      </c>
      <c r="J44" s="39">
        <v>44197</v>
      </c>
      <c r="K44" s="39">
        <v>44439</v>
      </c>
      <c r="L44" s="38" t="s">
        <v>63</v>
      </c>
      <c r="M44" s="40"/>
      <c r="N44" s="52"/>
      <c r="O44" s="41">
        <v>43333.33</v>
      </c>
    </row>
    <row r="45" spans="1:15" ht="90" x14ac:dyDescent="0.25">
      <c r="A45" s="19" t="s">
        <v>22</v>
      </c>
      <c r="B45" s="19" t="s">
        <v>23</v>
      </c>
      <c r="C45" s="19" t="s">
        <v>24</v>
      </c>
      <c r="D45" s="45" t="s">
        <v>139</v>
      </c>
      <c r="E45" s="45" t="s">
        <v>146</v>
      </c>
      <c r="F45" s="45" t="s">
        <v>147</v>
      </c>
      <c r="G45" s="38" t="s">
        <v>145</v>
      </c>
      <c r="H45" s="44" t="s">
        <v>29</v>
      </c>
      <c r="I45" s="38" t="s">
        <v>64</v>
      </c>
      <c r="J45" s="39">
        <v>44228</v>
      </c>
      <c r="K45" s="39">
        <v>44561</v>
      </c>
      <c r="L45" s="38" t="s">
        <v>43</v>
      </c>
      <c r="M45" s="40"/>
      <c r="N45" s="40"/>
      <c r="O45" s="47">
        <v>1680</v>
      </c>
    </row>
    <row r="46" spans="1:15" ht="60" x14ac:dyDescent="0.25">
      <c r="A46" s="19" t="s">
        <v>22</v>
      </c>
      <c r="B46" s="19" t="s">
        <v>23</v>
      </c>
      <c r="C46" s="19" t="s">
        <v>24</v>
      </c>
      <c r="D46" s="45" t="s">
        <v>139</v>
      </c>
      <c r="E46" s="45" t="s">
        <v>146</v>
      </c>
      <c r="F46" s="45" t="s">
        <v>147</v>
      </c>
      <c r="G46" s="38" t="s">
        <v>145</v>
      </c>
      <c r="H46" s="44" t="s">
        <v>29</v>
      </c>
      <c r="I46" s="38" t="s">
        <v>64</v>
      </c>
      <c r="J46" s="39">
        <v>44228</v>
      </c>
      <c r="K46" s="39">
        <v>44561</v>
      </c>
      <c r="L46" s="38" t="s">
        <v>66</v>
      </c>
      <c r="M46" s="40"/>
      <c r="N46" s="40"/>
      <c r="O46" s="47">
        <v>100200</v>
      </c>
    </row>
    <row r="47" spans="1:15" ht="60" x14ac:dyDescent="0.25">
      <c r="A47" s="19" t="s">
        <v>22</v>
      </c>
      <c r="B47" s="19" t="s">
        <v>23</v>
      </c>
      <c r="C47" s="19" t="s">
        <v>24</v>
      </c>
      <c r="D47" s="45" t="s">
        <v>139</v>
      </c>
      <c r="E47" s="45" t="s">
        <v>146</v>
      </c>
      <c r="F47" s="45" t="s">
        <v>147</v>
      </c>
      <c r="G47" s="38" t="s">
        <v>145</v>
      </c>
      <c r="H47" s="44" t="s">
        <v>29</v>
      </c>
      <c r="I47" s="38" t="s">
        <v>64</v>
      </c>
      <c r="J47" s="39">
        <v>44228</v>
      </c>
      <c r="K47" s="39">
        <v>44561</v>
      </c>
      <c r="L47" s="42" t="s">
        <v>67</v>
      </c>
      <c r="M47" s="40"/>
      <c r="N47" s="40"/>
      <c r="O47" s="47">
        <v>5000</v>
      </c>
    </row>
    <row r="48" spans="1:15" ht="60" x14ac:dyDescent="0.25">
      <c r="A48" s="19" t="s">
        <v>22</v>
      </c>
      <c r="B48" s="19" t="s">
        <v>23</v>
      </c>
      <c r="C48" s="19" t="s">
        <v>24</v>
      </c>
      <c r="D48" s="45" t="s">
        <v>139</v>
      </c>
      <c r="E48" s="45" t="s">
        <v>146</v>
      </c>
      <c r="F48" s="45" t="s">
        <v>147</v>
      </c>
      <c r="G48" s="38" t="s">
        <v>145</v>
      </c>
      <c r="H48" s="44" t="s">
        <v>29</v>
      </c>
      <c r="I48" s="38" t="s">
        <v>64</v>
      </c>
      <c r="J48" s="39">
        <v>44228</v>
      </c>
      <c r="K48" s="39">
        <v>44561</v>
      </c>
      <c r="L48" s="38" t="s">
        <v>68</v>
      </c>
      <c r="M48" s="40"/>
      <c r="N48" s="40"/>
      <c r="O48" s="47">
        <v>37800</v>
      </c>
    </row>
    <row r="49" spans="1:15" ht="60" x14ac:dyDescent="0.25">
      <c r="A49" s="19" t="s">
        <v>22</v>
      </c>
      <c r="B49" s="19" t="s">
        <v>23</v>
      </c>
      <c r="C49" s="19" t="s">
        <v>24</v>
      </c>
      <c r="D49" s="45" t="s">
        <v>139</v>
      </c>
      <c r="E49" s="45" t="s">
        <v>146</v>
      </c>
      <c r="F49" s="45" t="s">
        <v>147</v>
      </c>
      <c r="G49" s="38" t="s">
        <v>145</v>
      </c>
      <c r="H49" s="44" t="s">
        <v>29</v>
      </c>
      <c r="I49" s="38" t="s">
        <v>69</v>
      </c>
      <c r="J49" s="39">
        <v>44197</v>
      </c>
      <c r="K49" s="39">
        <v>44561</v>
      </c>
      <c r="L49" s="38" t="s">
        <v>70</v>
      </c>
      <c r="M49" s="40"/>
      <c r="N49" s="47"/>
      <c r="O49" s="47">
        <v>60829.85</v>
      </c>
    </row>
    <row r="50" spans="1:15" ht="60" x14ac:dyDescent="0.25">
      <c r="A50" s="19" t="s">
        <v>22</v>
      </c>
      <c r="B50" s="19" t="s">
        <v>23</v>
      </c>
      <c r="C50" s="19" t="s">
        <v>24</v>
      </c>
      <c r="D50" s="45" t="s">
        <v>139</v>
      </c>
      <c r="E50" s="45" t="s">
        <v>146</v>
      </c>
      <c r="F50" s="45" t="s">
        <v>147</v>
      </c>
      <c r="G50" s="38" t="s">
        <v>145</v>
      </c>
      <c r="H50" s="44" t="s">
        <v>29</v>
      </c>
      <c r="I50" s="38" t="s">
        <v>69</v>
      </c>
      <c r="J50" s="39">
        <v>44197</v>
      </c>
      <c r="K50" s="39">
        <v>44561</v>
      </c>
      <c r="L50" s="38" t="s">
        <v>71</v>
      </c>
      <c r="M50" s="40"/>
      <c r="N50" s="47"/>
      <c r="O50" s="47">
        <v>236100.64</v>
      </c>
    </row>
    <row r="51" spans="1:15" ht="60" x14ac:dyDescent="0.25">
      <c r="A51" s="19" t="s">
        <v>22</v>
      </c>
      <c r="B51" s="19" t="s">
        <v>23</v>
      </c>
      <c r="C51" s="19" t="s">
        <v>24</v>
      </c>
      <c r="D51" s="45" t="s">
        <v>139</v>
      </c>
      <c r="E51" s="45" t="s">
        <v>146</v>
      </c>
      <c r="F51" s="45" t="s">
        <v>147</v>
      </c>
      <c r="G51" s="38" t="s">
        <v>145</v>
      </c>
      <c r="H51" s="44" t="s">
        <v>29</v>
      </c>
      <c r="I51" s="38" t="s">
        <v>69</v>
      </c>
      <c r="J51" s="39">
        <v>44197</v>
      </c>
      <c r="K51" s="39">
        <v>44561</v>
      </c>
      <c r="L51" s="38" t="s">
        <v>72</v>
      </c>
      <c r="M51" s="40"/>
      <c r="N51" s="47"/>
      <c r="O51" s="47">
        <v>74704</v>
      </c>
    </row>
    <row r="52" spans="1:15" ht="60" x14ac:dyDescent="0.25">
      <c r="A52" s="19" t="s">
        <v>22</v>
      </c>
      <c r="B52" s="19" t="s">
        <v>23</v>
      </c>
      <c r="C52" s="19" t="s">
        <v>24</v>
      </c>
      <c r="D52" s="45" t="s">
        <v>139</v>
      </c>
      <c r="E52" s="45" t="s">
        <v>146</v>
      </c>
      <c r="F52" s="45" t="s">
        <v>147</v>
      </c>
      <c r="G52" s="38" t="s">
        <v>145</v>
      </c>
      <c r="H52" s="44" t="s">
        <v>29</v>
      </c>
      <c r="I52" s="38" t="s">
        <v>69</v>
      </c>
      <c r="J52" s="39">
        <v>44197</v>
      </c>
      <c r="K52" s="39">
        <v>44561</v>
      </c>
      <c r="L52" s="38" t="s">
        <v>73</v>
      </c>
      <c r="M52" s="40"/>
      <c r="N52" s="47"/>
      <c r="O52" s="47">
        <v>18960</v>
      </c>
    </row>
    <row r="53" spans="1:15" ht="60" x14ac:dyDescent="0.25">
      <c r="A53" s="19" t="s">
        <v>22</v>
      </c>
      <c r="B53" s="19" t="s">
        <v>23</v>
      </c>
      <c r="C53" s="19" t="s">
        <v>24</v>
      </c>
      <c r="D53" s="45" t="s">
        <v>139</v>
      </c>
      <c r="E53" s="45" t="s">
        <v>146</v>
      </c>
      <c r="F53" s="45" t="s">
        <v>147</v>
      </c>
      <c r="G53" s="38" t="s">
        <v>145</v>
      </c>
      <c r="H53" s="44" t="s">
        <v>29</v>
      </c>
      <c r="I53" s="38" t="s">
        <v>69</v>
      </c>
      <c r="J53" s="39">
        <v>44197</v>
      </c>
      <c r="K53" s="39">
        <v>44561</v>
      </c>
      <c r="L53" s="38" t="s">
        <v>74</v>
      </c>
      <c r="M53" s="40"/>
      <c r="N53" s="47"/>
      <c r="O53" s="47">
        <v>14182.36</v>
      </c>
    </row>
    <row r="54" spans="1:15" ht="60" x14ac:dyDescent="0.25">
      <c r="A54" s="19" t="s">
        <v>22</v>
      </c>
      <c r="B54" s="19" t="s">
        <v>23</v>
      </c>
      <c r="C54" s="19" t="s">
        <v>24</v>
      </c>
      <c r="D54" s="45" t="s">
        <v>139</v>
      </c>
      <c r="E54" s="45" t="s">
        <v>146</v>
      </c>
      <c r="F54" s="45" t="s">
        <v>147</v>
      </c>
      <c r="G54" s="38" t="s">
        <v>145</v>
      </c>
      <c r="H54" s="44" t="s">
        <v>29</v>
      </c>
      <c r="I54" s="38" t="s">
        <v>69</v>
      </c>
      <c r="J54" s="39">
        <v>44197</v>
      </c>
      <c r="K54" s="39">
        <v>44561</v>
      </c>
      <c r="L54" s="38" t="s">
        <v>75</v>
      </c>
      <c r="M54" s="40"/>
      <c r="N54" s="47"/>
      <c r="O54" s="47">
        <v>13333.33</v>
      </c>
    </row>
    <row r="55" spans="1:15" ht="60" x14ac:dyDescent="0.25">
      <c r="A55" s="19" t="s">
        <v>22</v>
      </c>
      <c r="B55" s="19" t="s">
        <v>23</v>
      </c>
      <c r="C55" s="19" t="s">
        <v>24</v>
      </c>
      <c r="D55" s="45" t="s">
        <v>139</v>
      </c>
      <c r="E55" s="45" t="s">
        <v>146</v>
      </c>
      <c r="F55" s="45" t="s">
        <v>147</v>
      </c>
      <c r="G55" s="38" t="s">
        <v>145</v>
      </c>
      <c r="H55" s="44" t="s">
        <v>29</v>
      </c>
      <c r="I55" s="38" t="s">
        <v>69</v>
      </c>
      <c r="J55" s="39">
        <v>44197</v>
      </c>
      <c r="K55" s="39">
        <v>44561</v>
      </c>
      <c r="L55" s="38" t="s">
        <v>76</v>
      </c>
      <c r="M55" s="40"/>
      <c r="N55" s="47"/>
      <c r="O55" s="47">
        <v>43333.33</v>
      </c>
    </row>
    <row r="56" spans="1:15" ht="60" x14ac:dyDescent="0.25">
      <c r="A56" s="19" t="s">
        <v>22</v>
      </c>
      <c r="B56" s="19" t="s">
        <v>23</v>
      </c>
      <c r="C56" s="19" t="s">
        <v>24</v>
      </c>
      <c r="D56" s="45" t="s">
        <v>139</v>
      </c>
      <c r="E56" s="45" t="s">
        <v>146</v>
      </c>
      <c r="F56" s="45" t="s">
        <v>147</v>
      </c>
      <c r="G56" s="38" t="s">
        <v>145</v>
      </c>
      <c r="H56" s="44" t="s">
        <v>29</v>
      </c>
      <c r="I56" s="38" t="s">
        <v>69</v>
      </c>
      <c r="J56" s="39">
        <v>44197</v>
      </c>
      <c r="K56" s="39">
        <v>44561</v>
      </c>
      <c r="L56" s="38" t="s">
        <v>77</v>
      </c>
      <c r="M56" s="40"/>
      <c r="N56" s="47"/>
      <c r="O56" s="47">
        <v>277638.43</v>
      </c>
    </row>
    <row r="57" spans="1:15" ht="60" x14ac:dyDescent="0.25">
      <c r="A57" s="19" t="s">
        <v>22</v>
      </c>
      <c r="B57" s="19" t="s">
        <v>23</v>
      </c>
      <c r="C57" s="19" t="s">
        <v>24</v>
      </c>
      <c r="D57" s="45" t="s">
        <v>139</v>
      </c>
      <c r="E57" s="45" t="s">
        <v>146</v>
      </c>
      <c r="F57" s="45" t="s">
        <v>147</v>
      </c>
      <c r="G57" s="38" t="s">
        <v>145</v>
      </c>
      <c r="H57" s="44" t="s">
        <v>29</v>
      </c>
      <c r="I57" s="38" t="s">
        <v>69</v>
      </c>
      <c r="J57" s="39">
        <v>44197</v>
      </c>
      <c r="K57" s="39">
        <v>44561</v>
      </c>
      <c r="L57" s="38" t="s">
        <v>78</v>
      </c>
      <c r="M57" s="40"/>
      <c r="N57" s="47"/>
      <c r="O57" s="47">
        <v>236006.2</v>
      </c>
    </row>
    <row r="58" spans="1:15" ht="60" x14ac:dyDescent="0.25">
      <c r="A58" s="19" t="s">
        <v>22</v>
      </c>
      <c r="B58" s="19" t="s">
        <v>23</v>
      </c>
      <c r="C58" s="19" t="s">
        <v>24</v>
      </c>
      <c r="D58" s="45" t="s">
        <v>139</v>
      </c>
      <c r="E58" s="45" t="s">
        <v>146</v>
      </c>
      <c r="F58" s="45" t="s">
        <v>147</v>
      </c>
      <c r="G58" s="38" t="s">
        <v>145</v>
      </c>
      <c r="H58" s="44" t="s">
        <v>29</v>
      </c>
      <c r="I58" s="38" t="s">
        <v>79</v>
      </c>
      <c r="J58" s="39">
        <v>44197</v>
      </c>
      <c r="K58" s="39">
        <v>44561</v>
      </c>
      <c r="L58" s="38" t="s">
        <v>80</v>
      </c>
      <c r="M58" s="40"/>
      <c r="N58" s="40"/>
      <c r="O58" s="47">
        <v>403200</v>
      </c>
    </row>
    <row r="59" spans="1:15" ht="60" x14ac:dyDescent="0.25">
      <c r="A59" s="19" t="s">
        <v>22</v>
      </c>
      <c r="B59" s="19" t="s">
        <v>23</v>
      </c>
      <c r="C59" s="19" t="s">
        <v>24</v>
      </c>
      <c r="D59" s="45" t="s">
        <v>139</v>
      </c>
      <c r="E59" s="45" t="s">
        <v>146</v>
      </c>
      <c r="F59" s="45" t="s">
        <v>147</v>
      </c>
      <c r="G59" s="38" t="s">
        <v>145</v>
      </c>
      <c r="H59" s="44" t="s">
        <v>29</v>
      </c>
      <c r="I59" s="38" t="s">
        <v>81</v>
      </c>
      <c r="J59" s="39">
        <v>44256</v>
      </c>
      <c r="K59" s="39">
        <v>44561</v>
      </c>
      <c r="L59" s="38" t="s">
        <v>82</v>
      </c>
      <c r="M59" s="40"/>
      <c r="N59" s="40"/>
      <c r="O59" s="47">
        <v>16800</v>
      </c>
    </row>
    <row r="60" spans="1:15" ht="90" x14ac:dyDescent="0.25">
      <c r="A60" s="19" t="s">
        <v>22</v>
      </c>
      <c r="B60" s="19" t="s">
        <v>23</v>
      </c>
      <c r="C60" s="19" t="s">
        <v>24</v>
      </c>
      <c r="D60" s="45" t="s">
        <v>139</v>
      </c>
      <c r="E60" s="45" t="s">
        <v>146</v>
      </c>
      <c r="F60" s="45" t="s">
        <v>147</v>
      </c>
      <c r="G60" s="38" t="s">
        <v>145</v>
      </c>
      <c r="H60" s="44" t="s">
        <v>29</v>
      </c>
      <c r="I60" s="38" t="s">
        <v>81</v>
      </c>
      <c r="J60" s="39">
        <v>44256</v>
      </c>
      <c r="K60" s="39">
        <v>44561</v>
      </c>
      <c r="L60" s="38" t="s">
        <v>43</v>
      </c>
      <c r="M60" s="40"/>
      <c r="N60" s="40"/>
      <c r="O60" s="47">
        <v>35504</v>
      </c>
    </row>
    <row r="61" spans="1:15" ht="60" x14ac:dyDescent="0.25">
      <c r="A61" s="19" t="s">
        <v>22</v>
      </c>
      <c r="B61" s="19" t="s">
        <v>23</v>
      </c>
      <c r="C61" s="19" t="s">
        <v>24</v>
      </c>
      <c r="D61" s="45" t="s">
        <v>139</v>
      </c>
      <c r="E61" s="45" t="s">
        <v>146</v>
      </c>
      <c r="F61" s="45" t="s">
        <v>147</v>
      </c>
      <c r="G61" s="38" t="s">
        <v>145</v>
      </c>
      <c r="H61" s="44" t="s">
        <v>29</v>
      </c>
      <c r="I61" s="38" t="s">
        <v>81</v>
      </c>
      <c r="J61" s="39">
        <v>44256</v>
      </c>
      <c r="K61" s="39">
        <v>44561</v>
      </c>
      <c r="L61" s="38" t="s">
        <v>66</v>
      </c>
      <c r="M61" s="40"/>
      <c r="N61" s="40"/>
      <c r="O61" s="47">
        <v>141907.35999999999</v>
      </c>
    </row>
    <row r="62" spans="1:15" ht="60" x14ac:dyDescent="0.25">
      <c r="A62" s="19" t="s">
        <v>22</v>
      </c>
      <c r="B62" s="19" t="s">
        <v>23</v>
      </c>
      <c r="C62" s="19" t="s">
        <v>24</v>
      </c>
      <c r="D62" s="45" t="s">
        <v>139</v>
      </c>
      <c r="E62" s="45" t="s">
        <v>146</v>
      </c>
      <c r="F62" s="45" t="s">
        <v>147</v>
      </c>
      <c r="G62" s="38" t="s">
        <v>144</v>
      </c>
      <c r="H62" s="44" t="s">
        <v>29</v>
      </c>
      <c r="I62" s="38" t="s">
        <v>56</v>
      </c>
      <c r="J62" s="39">
        <v>44197</v>
      </c>
      <c r="K62" s="39">
        <v>44561</v>
      </c>
      <c r="L62" s="38" t="s">
        <v>85</v>
      </c>
      <c r="M62" s="40"/>
      <c r="N62" s="40"/>
      <c r="O62" s="47">
        <v>56000</v>
      </c>
    </row>
    <row r="63" spans="1:15" ht="73.5" customHeight="1" x14ac:dyDescent="0.25">
      <c r="A63" s="19" t="s">
        <v>22</v>
      </c>
      <c r="B63" s="19" t="s">
        <v>23</v>
      </c>
      <c r="C63" s="19" t="s">
        <v>24</v>
      </c>
      <c r="D63" s="45" t="s">
        <v>148</v>
      </c>
      <c r="E63" s="45" t="s">
        <v>149</v>
      </c>
      <c r="F63" s="45" t="s">
        <v>88</v>
      </c>
      <c r="G63" s="38" t="s">
        <v>151</v>
      </c>
      <c r="H63" s="44" t="s">
        <v>29</v>
      </c>
      <c r="I63" s="38" t="s">
        <v>90</v>
      </c>
      <c r="J63" s="39">
        <v>44197</v>
      </c>
      <c r="K63" s="39">
        <v>44561</v>
      </c>
      <c r="L63" s="38" t="s">
        <v>150</v>
      </c>
      <c r="M63" s="40"/>
      <c r="N63" s="40"/>
      <c r="O63" s="49">
        <v>13365933.550000001</v>
      </c>
    </row>
    <row r="64" spans="1:15" ht="60" x14ac:dyDescent="0.25">
      <c r="A64" s="19" t="s">
        <v>22</v>
      </c>
      <c r="B64" s="19" t="s">
        <v>23</v>
      </c>
      <c r="C64" s="19" t="s">
        <v>24</v>
      </c>
      <c r="D64" s="45" t="s">
        <v>148</v>
      </c>
      <c r="E64" s="45" t="s">
        <v>149</v>
      </c>
      <c r="F64" s="45" t="s">
        <v>88</v>
      </c>
      <c r="G64" s="38" t="s">
        <v>151</v>
      </c>
      <c r="H64" s="44" t="s">
        <v>29</v>
      </c>
      <c r="I64" s="38" t="s">
        <v>101</v>
      </c>
      <c r="J64" s="39">
        <v>44197</v>
      </c>
      <c r="K64" s="39">
        <v>44561</v>
      </c>
      <c r="L64" s="38" t="s">
        <v>103</v>
      </c>
      <c r="M64" s="40"/>
      <c r="N64" s="40"/>
      <c r="O64" s="52">
        <v>188035.63</v>
      </c>
    </row>
    <row r="65" spans="1:15" ht="94.5" x14ac:dyDescent="0.25">
      <c r="A65" s="19" t="s">
        <v>22</v>
      </c>
      <c r="B65" s="19" t="s">
        <v>23</v>
      </c>
      <c r="C65" s="19" t="s">
        <v>24</v>
      </c>
      <c r="D65" s="45" t="s">
        <v>148</v>
      </c>
      <c r="E65" s="45" t="s">
        <v>149</v>
      </c>
      <c r="F65" s="45" t="s">
        <v>88</v>
      </c>
      <c r="G65" s="38" t="s">
        <v>151</v>
      </c>
      <c r="H65" s="44" t="s">
        <v>29</v>
      </c>
      <c r="I65" s="38" t="s">
        <v>101</v>
      </c>
      <c r="J65" s="39">
        <v>44197</v>
      </c>
      <c r="K65" s="39">
        <v>44561</v>
      </c>
      <c r="L65" s="43" t="s">
        <v>108</v>
      </c>
      <c r="M65" s="40"/>
      <c r="N65" s="40"/>
      <c r="O65" s="48">
        <v>1989810.96</v>
      </c>
    </row>
    <row r="66" spans="1:15" ht="60" x14ac:dyDescent="0.25">
      <c r="A66" s="19" t="s">
        <v>22</v>
      </c>
      <c r="B66" s="19" t="s">
        <v>23</v>
      </c>
      <c r="C66" s="19" t="s">
        <v>24</v>
      </c>
      <c r="D66" s="45" t="s">
        <v>148</v>
      </c>
      <c r="E66" s="45" t="s">
        <v>149</v>
      </c>
      <c r="F66" s="45" t="s">
        <v>88</v>
      </c>
      <c r="G66" s="38" t="s">
        <v>123</v>
      </c>
      <c r="H66" s="44" t="s">
        <v>29</v>
      </c>
      <c r="I66" s="38" t="s">
        <v>124</v>
      </c>
      <c r="J66" s="39">
        <v>44348</v>
      </c>
      <c r="K66" s="39">
        <v>44561</v>
      </c>
      <c r="L66" s="38" t="s">
        <v>113</v>
      </c>
      <c r="M66" s="40"/>
      <c r="N66" s="40">
        <v>0</v>
      </c>
      <c r="O66" s="41"/>
    </row>
    <row r="67" spans="1:15" ht="60" x14ac:dyDescent="0.25">
      <c r="A67" s="19" t="s">
        <v>22</v>
      </c>
      <c r="B67" s="19" t="s">
        <v>23</v>
      </c>
      <c r="C67" s="19" t="s">
        <v>24</v>
      </c>
      <c r="D67" s="45" t="s">
        <v>148</v>
      </c>
      <c r="E67" s="45" t="s">
        <v>149</v>
      </c>
      <c r="F67" s="45" t="s">
        <v>88</v>
      </c>
      <c r="G67" s="38" t="s">
        <v>151</v>
      </c>
      <c r="H67" s="44" t="s">
        <v>29</v>
      </c>
      <c r="I67" s="38" t="s">
        <v>90</v>
      </c>
      <c r="J67" s="39">
        <v>44197</v>
      </c>
      <c r="K67" s="39">
        <v>44561</v>
      </c>
      <c r="L67" s="50" t="s">
        <v>91</v>
      </c>
      <c r="M67" s="40"/>
      <c r="N67" s="52">
        <v>710180.81999999983</v>
      </c>
      <c r="O67" s="41"/>
    </row>
    <row r="68" spans="1:15" ht="60" x14ac:dyDescent="0.25">
      <c r="A68" s="19" t="s">
        <v>22</v>
      </c>
      <c r="B68" s="19" t="s">
        <v>23</v>
      </c>
      <c r="C68" s="19" t="s">
        <v>24</v>
      </c>
      <c r="D68" s="45" t="s">
        <v>148</v>
      </c>
      <c r="E68" s="45" t="s">
        <v>149</v>
      </c>
      <c r="F68" s="45" t="s">
        <v>88</v>
      </c>
      <c r="G68" s="38" t="s">
        <v>151</v>
      </c>
      <c r="H68" s="44" t="s">
        <v>29</v>
      </c>
      <c r="I68" s="38" t="s">
        <v>90</v>
      </c>
      <c r="J68" s="39">
        <v>44197</v>
      </c>
      <c r="K68" s="39">
        <v>44561</v>
      </c>
      <c r="L68" s="50" t="s">
        <v>150</v>
      </c>
      <c r="M68" s="40"/>
      <c r="N68" s="52">
        <v>464413.08000000077</v>
      </c>
      <c r="O68" s="41"/>
    </row>
    <row r="69" spans="1:15" ht="60" x14ac:dyDescent="0.25">
      <c r="A69" s="19" t="s">
        <v>22</v>
      </c>
      <c r="B69" s="19" t="s">
        <v>23</v>
      </c>
      <c r="C69" s="19" t="s">
        <v>24</v>
      </c>
      <c r="D69" s="45" t="s">
        <v>148</v>
      </c>
      <c r="E69" s="45" t="s">
        <v>149</v>
      </c>
      <c r="F69" s="45" t="s">
        <v>88</v>
      </c>
      <c r="G69" s="38" t="s">
        <v>151</v>
      </c>
      <c r="H69" s="44" t="s">
        <v>29</v>
      </c>
      <c r="I69" s="38" t="s">
        <v>90</v>
      </c>
      <c r="J69" s="39">
        <v>44197</v>
      </c>
      <c r="K69" s="39">
        <v>44561</v>
      </c>
      <c r="L69" s="50" t="s">
        <v>92</v>
      </c>
      <c r="M69" s="40"/>
      <c r="N69" s="52">
        <v>542537.8833333333</v>
      </c>
      <c r="O69" s="41"/>
    </row>
    <row r="70" spans="1:15" ht="60" x14ac:dyDescent="0.25">
      <c r="A70" s="19" t="s">
        <v>22</v>
      </c>
      <c r="B70" s="19" t="s">
        <v>23</v>
      </c>
      <c r="C70" s="19" t="s">
        <v>24</v>
      </c>
      <c r="D70" s="45" t="s">
        <v>148</v>
      </c>
      <c r="E70" s="45" t="s">
        <v>149</v>
      </c>
      <c r="F70" s="45" t="s">
        <v>88</v>
      </c>
      <c r="G70" s="38" t="s">
        <v>151</v>
      </c>
      <c r="H70" s="44" t="s">
        <v>29</v>
      </c>
      <c r="I70" s="38" t="s">
        <v>90</v>
      </c>
      <c r="J70" s="39">
        <v>44197</v>
      </c>
      <c r="K70" s="39">
        <v>44561</v>
      </c>
      <c r="L70" s="50" t="s">
        <v>93</v>
      </c>
      <c r="M70" s="40"/>
      <c r="N70" s="52">
        <v>269651.66666666669</v>
      </c>
      <c r="O70" s="41"/>
    </row>
    <row r="71" spans="1:15" ht="60" x14ac:dyDescent="0.25">
      <c r="A71" s="19" t="s">
        <v>22</v>
      </c>
      <c r="B71" s="19" t="s">
        <v>23</v>
      </c>
      <c r="C71" s="19" t="s">
        <v>24</v>
      </c>
      <c r="D71" s="45" t="s">
        <v>148</v>
      </c>
      <c r="E71" s="45" t="s">
        <v>149</v>
      </c>
      <c r="F71" s="45" t="s">
        <v>88</v>
      </c>
      <c r="G71" s="38" t="s">
        <v>151</v>
      </c>
      <c r="H71" s="44" t="s">
        <v>29</v>
      </c>
      <c r="I71" s="38" t="s">
        <v>90</v>
      </c>
      <c r="J71" s="39">
        <v>44197</v>
      </c>
      <c r="K71" s="39">
        <v>44561</v>
      </c>
      <c r="L71" s="50" t="s">
        <v>94</v>
      </c>
      <c r="M71" s="40"/>
      <c r="N71" s="52">
        <v>79150</v>
      </c>
      <c r="O71" s="41"/>
    </row>
    <row r="72" spans="1:15" ht="60" x14ac:dyDescent="0.25">
      <c r="A72" s="19" t="s">
        <v>22</v>
      </c>
      <c r="B72" s="19" t="s">
        <v>23</v>
      </c>
      <c r="C72" s="19" t="s">
        <v>24</v>
      </c>
      <c r="D72" s="45" t="s">
        <v>148</v>
      </c>
      <c r="E72" s="45" t="s">
        <v>149</v>
      </c>
      <c r="F72" s="45" t="s">
        <v>88</v>
      </c>
      <c r="G72" s="38" t="s">
        <v>151</v>
      </c>
      <c r="H72" s="44" t="s">
        <v>29</v>
      </c>
      <c r="I72" s="38" t="s">
        <v>90</v>
      </c>
      <c r="J72" s="39">
        <v>44197</v>
      </c>
      <c r="K72" s="39">
        <v>44561</v>
      </c>
      <c r="L72" s="50" t="s">
        <v>95</v>
      </c>
      <c r="M72" s="40"/>
      <c r="N72" s="52">
        <v>600000</v>
      </c>
      <c r="O72" s="41"/>
    </row>
    <row r="73" spans="1:15" ht="60" x14ac:dyDescent="0.25">
      <c r="A73" s="19" t="s">
        <v>22</v>
      </c>
      <c r="B73" s="19" t="s">
        <v>23</v>
      </c>
      <c r="C73" s="19" t="s">
        <v>24</v>
      </c>
      <c r="D73" s="45" t="s">
        <v>148</v>
      </c>
      <c r="E73" s="45" t="s">
        <v>149</v>
      </c>
      <c r="F73" s="45" t="s">
        <v>88</v>
      </c>
      <c r="G73" s="38" t="s">
        <v>151</v>
      </c>
      <c r="H73" s="44" t="s">
        <v>29</v>
      </c>
      <c r="I73" s="38" t="s">
        <v>90</v>
      </c>
      <c r="J73" s="39">
        <v>44197</v>
      </c>
      <c r="K73" s="39">
        <v>44561</v>
      </c>
      <c r="L73" s="50" t="s">
        <v>96</v>
      </c>
      <c r="M73" s="40"/>
      <c r="N73" s="52">
        <v>14900.200000000003</v>
      </c>
      <c r="O73" s="41"/>
    </row>
    <row r="74" spans="1:15" ht="60" x14ac:dyDescent="0.25">
      <c r="A74" s="19" t="s">
        <v>22</v>
      </c>
      <c r="B74" s="19" t="s">
        <v>23</v>
      </c>
      <c r="C74" s="19" t="s">
        <v>24</v>
      </c>
      <c r="D74" s="45" t="s">
        <v>148</v>
      </c>
      <c r="E74" s="45" t="s">
        <v>149</v>
      </c>
      <c r="F74" s="45" t="s">
        <v>88</v>
      </c>
      <c r="G74" s="38" t="s">
        <v>151</v>
      </c>
      <c r="H74" s="44" t="s">
        <v>29</v>
      </c>
      <c r="I74" s="38" t="s">
        <v>90</v>
      </c>
      <c r="J74" s="39">
        <v>44197</v>
      </c>
      <c r="K74" s="39">
        <v>44561</v>
      </c>
      <c r="L74" s="50" t="s">
        <v>97</v>
      </c>
      <c r="M74" s="40"/>
      <c r="N74" s="52">
        <v>118612.71666666667</v>
      </c>
      <c r="O74" s="41"/>
    </row>
    <row r="75" spans="1:15" ht="60" x14ac:dyDescent="0.25">
      <c r="A75" s="19" t="s">
        <v>22</v>
      </c>
      <c r="B75" s="19" t="s">
        <v>23</v>
      </c>
      <c r="C75" s="19" t="s">
        <v>24</v>
      </c>
      <c r="D75" s="45" t="s">
        <v>148</v>
      </c>
      <c r="E75" s="45" t="s">
        <v>149</v>
      </c>
      <c r="F75" s="45" t="s">
        <v>88</v>
      </c>
      <c r="G75" s="38" t="s">
        <v>151</v>
      </c>
      <c r="H75" s="44" t="s">
        <v>29</v>
      </c>
      <c r="I75" s="38" t="s">
        <v>90</v>
      </c>
      <c r="J75" s="39">
        <v>44197</v>
      </c>
      <c r="K75" s="39">
        <v>44561</v>
      </c>
      <c r="L75" s="50" t="s">
        <v>98</v>
      </c>
      <c r="M75" s="40"/>
      <c r="N75" s="52">
        <v>722464.375</v>
      </c>
      <c r="O75" s="41"/>
    </row>
    <row r="76" spans="1:15" ht="60" x14ac:dyDescent="0.25">
      <c r="A76" s="19" t="s">
        <v>22</v>
      </c>
      <c r="B76" s="19" t="s">
        <v>23</v>
      </c>
      <c r="C76" s="19" t="s">
        <v>24</v>
      </c>
      <c r="D76" s="45" t="s">
        <v>148</v>
      </c>
      <c r="E76" s="45" t="s">
        <v>149</v>
      </c>
      <c r="F76" s="45" t="s">
        <v>88</v>
      </c>
      <c r="G76" s="38" t="s">
        <v>151</v>
      </c>
      <c r="H76" s="44" t="s">
        <v>29</v>
      </c>
      <c r="I76" s="38" t="s">
        <v>90</v>
      </c>
      <c r="J76" s="39">
        <v>44197</v>
      </c>
      <c r="K76" s="39">
        <v>44561</v>
      </c>
      <c r="L76" s="50" t="s">
        <v>99</v>
      </c>
      <c r="M76" s="40"/>
      <c r="N76" s="52">
        <v>775219.3208333333</v>
      </c>
      <c r="O76" s="41"/>
    </row>
    <row r="77" spans="1:15" ht="60" x14ac:dyDescent="0.25">
      <c r="A77" s="19" t="s">
        <v>22</v>
      </c>
      <c r="B77" s="19" t="s">
        <v>23</v>
      </c>
      <c r="C77" s="19" t="s">
        <v>24</v>
      </c>
      <c r="D77" s="45" t="s">
        <v>148</v>
      </c>
      <c r="E77" s="45" t="s">
        <v>149</v>
      </c>
      <c r="F77" s="45" t="s">
        <v>88</v>
      </c>
      <c r="G77" s="38" t="s">
        <v>151</v>
      </c>
      <c r="H77" s="44" t="s">
        <v>29</v>
      </c>
      <c r="I77" s="38" t="s">
        <v>90</v>
      </c>
      <c r="J77" s="39">
        <v>44197</v>
      </c>
      <c r="K77" s="39">
        <v>44561</v>
      </c>
      <c r="L77" s="50" t="s">
        <v>100</v>
      </c>
      <c r="M77" s="40"/>
      <c r="N77" s="52">
        <v>542320.8666666667</v>
      </c>
      <c r="O77" s="41"/>
    </row>
    <row r="78" spans="1:15" ht="60" x14ac:dyDescent="0.25">
      <c r="A78" s="19" t="s">
        <v>22</v>
      </c>
      <c r="B78" s="19" t="s">
        <v>23</v>
      </c>
      <c r="C78" s="19" t="s">
        <v>24</v>
      </c>
      <c r="D78" s="45" t="s">
        <v>148</v>
      </c>
      <c r="E78" s="45" t="s">
        <v>149</v>
      </c>
      <c r="F78" s="45" t="s">
        <v>88</v>
      </c>
      <c r="G78" s="38" t="s">
        <v>151</v>
      </c>
      <c r="H78" s="44" t="s">
        <v>29</v>
      </c>
      <c r="I78" s="38" t="s">
        <v>122</v>
      </c>
      <c r="J78" s="39">
        <v>44228</v>
      </c>
      <c r="K78" s="39">
        <v>44561</v>
      </c>
      <c r="L78" s="50" t="s">
        <v>117</v>
      </c>
      <c r="M78" s="40"/>
      <c r="N78" s="54">
        <v>0</v>
      </c>
      <c r="O78" s="41"/>
    </row>
    <row r="79" spans="1:15" ht="60" x14ac:dyDescent="0.25">
      <c r="A79" s="19" t="s">
        <v>22</v>
      </c>
      <c r="B79" s="19" t="s">
        <v>23</v>
      </c>
      <c r="C79" s="19" t="s">
        <v>24</v>
      </c>
      <c r="D79" s="45" t="s">
        <v>148</v>
      </c>
      <c r="E79" s="45" t="s">
        <v>149</v>
      </c>
      <c r="F79" s="45" t="s">
        <v>88</v>
      </c>
      <c r="G79" s="38" t="s">
        <v>151</v>
      </c>
      <c r="H79" s="44" t="s">
        <v>29</v>
      </c>
      <c r="I79" s="38" t="s">
        <v>101</v>
      </c>
      <c r="J79" s="39">
        <v>44197</v>
      </c>
      <c r="K79" s="39">
        <v>44561</v>
      </c>
      <c r="L79" s="50" t="s">
        <v>103</v>
      </c>
      <c r="M79" s="40"/>
      <c r="N79" s="40">
        <v>137306.905</v>
      </c>
      <c r="O79" s="41"/>
    </row>
    <row r="80" spans="1:15" ht="60" x14ac:dyDescent="0.25">
      <c r="A80" s="19" t="s">
        <v>22</v>
      </c>
      <c r="B80" s="19" t="s">
        <v>23</v>
      </c>
      <c r="C80" s="19" t="s">
        <v>24</v>
      </c>
      <c r="D80" s="45" t="s">
        <v>148</v>
      </c>
      <c r="E80" s="45" t="s">
        <v>149</v>
      </c>
      <c r="F80" s="45" t="s">
        <v>88</v>
      </c>
      <c r="G80" s="38" t="s">
        <v>151</v>
      </c>
      <c r="H80" s="44" t="s">
        <v>29</v>
      </c>
      <c r="I80" s="38" t="s">
        <v>101</v>
      </c>
      <c r="J80" s="39">
        <v>44197</v>
      </c>
      <c r="K80" s="39">
        <v>44561</v>
      </c>
      <c r="L80" s="50" t="s">
        <v>104</v>
      </c>
      <c r="M80" s="40"/>
      <c r="N80" s="40">
        <v>15052.23</v>
      </c>
      <c r="O80" s="41"/>
    </row>
    <row r="81" spans="1:15" ht="60" x14ac:dyDescent="0.25">
      <c r="A81" s="19" t="s">
        <v>22</v>
      </c>
      <c r="B81" s="19" t="s">
        <v>23</v>
      </c>
      <c r="C81" s="19" t="s">
        <v>24</v>
      </c>
      <c r="D81" s="45" t="s">
        <v>148</v>
      </c>
      <c r="E81" s="45" t="s">
        <v>149</v>
      </c>
      <c r="F81" s="45" t="s">
        <v>88</v>
      </c>
      <c r="G81" s="38" t="s">
        <v>151</v>
      </c>
      <c r="H81" s="44" t="s">
        <v>29</v>
      </c>
      <c r="I81" s="38" t="s">
        <v>101</v>
      </c>
      <c r="J81" s="39">
        <v>44197</v>
      </c>
      <c r="K81" s="39">
        <v>44561</v>
      </c>
      <c r="L81" s="50" t="s">
        <v>105</v>
      </c>
      <c r="M81" s="40"/>
      <c r="N81" s="40">
        <v>20000</v>
      </c>
      <c r="O81" s="41"/>
    </row>
    <row r="82" spans="1:15" ht="60" x14ac:dyDescent="0.25">
      <c r="A82" s="19" t="s">
        <v>22</v>
      </c>
      <c r="B82" s="19" t="s">
        <v>23</v>
      </c>
      <c r="C82" s="19" t="s">
        <v>24</v>
      </c>
      <c r="D82" s="45" t="s">
        <v>148</v>
      </c>
      <c r="E82" s="45" t="s">
        <v>149</v>
      </c>
      <c r="F82" s="45" t="s">
        <v>88</v>
      </c>
      <c r="G82" s="38" t="s">
        <v>151</v>
      </c>
      <c r="H82" s="44" t="s">
        <v>29</v>
      </c>
      <c r="I82" s="38" t="s">
        <v>101</v>
      </c>
      <c r="J82" s="39">
        <v>44197</v>
      </c>
      <c r="K82" s="39">
        <v>44561</v>
      </c>
      <c r="L82" s="50" t="s">
        <v>106</v>
      </c>
      <c r="M82" s="40"/>
      <c r="N82" s="40">
        <v>100000</v>
      </c>
      <c r="O82" s="41"/>
    </row>
    <row r="83" spans="1:15" ht="60" x14ac:dyDescent="0.25">
      <c r="A83" s="19" t="s">
        <v>22</v>
      </c>
      <c r="B83" s="19" t="s">
        <v>23</v>
      </c>
      <c r="C83" s="19" t="s">
        <v>24</v>
      </c>
      <c r="D83" s="45" t="s">
        <v>148</v>
      </c>
      <c r="E83" s="45" t="s">
        <v>149</v>
      </c>
      <c r="F83" s="45" t="s">
        <v>88</v>
      </c>
      <c r="G83" s="38" t="s">
        <v>151</v>
      </c>
      <c r="H83" s="44" t="s">
        <v>29</v>
      </c>
      <c r="I83" s="38" t="s">
        <v>101</v>
      </c>
      <c r="J83" s="39">
        <v>44197</v>
      </c>
      <c r="K83" s="39">
        <v>44561</v>
      </c>
      <c r="L83" s="50" t="s">
        <v>107</v>
      </c>
      <c r="M83" s="40"/>
      <c r="N83" s="40">
        <v>6070253.2000000002</v>
      </c>
      <c r="O83" s="41"/>
    </row>
    <row r="84" spans="1:15" ht="60" x14ac:dyDescent="0.25">
      <c r="A84" s="19" t="s">
        <v>22</v>
      </c>
      <c r="B84" s="19" t="s">
        <v>23</v>
      </c>
      <c r="C84" s="19" t="s">
        <v>24</v>
      </c>
      <c r="D84" s="45" t="s">
        <v>148</v>
      </c>
      <c r="E84" s="45" t="s">
        <v>149</v>
      </c>
      <c r="F84" s="45" t="s">
        <v>88</v>
      </c>
      <c r="G84" s="38" t="s">
        <v>151</v>
      </c>
      <c r="H84" s="44" t="s">
        <v>29</v>
      </c>
      <c r="I84" s="38" t="s">
        <v>101</v>
      </c>
      <c r="J84" s="39">
        <v>44197</v>
      </c>
      <c r="K84" s="39">
        <v>44561</v>
      </c>
      <c r="L84" s="50" t="s">
        <v>109</v>
      </c>
      <c r="M84" s="40"/>
      <c r="N84" s="40">
        <v>129283.15</v>
      </c>
      <c r="O84" s="41"/>
    </row>
    <row r="85" spans="1:15" ht="60" x14ac:dyDescent="0.25">
      <c r="A85" s="19" t="s">
        <v>22</v>
      </c>
      <c r="B85" s="19" t="s">
        <v>23</v>
      </c>
      <c r="C85" s="19" t="s">
        <v>24</v>
      </c>
      <c r="D85" s="45" t="s">
        <v>148</v>
      </c>
      <c r="E85" s="45" t="s">
        <v>149</v>
      </c>
      <c r="F85" s="45" t="s">
        <v>88</v>
      </c>
      <c r="G85" s="38" t="s">
        <v>151</v>
      </c>
      <c r="H85" s="44" t="s">
        <v>29</v>
      </c>
      <c r="I85" s="38" t="s">
        <v>101</v>
      </c>
      <c r="J85" s="39">
        <v>44197</v>
      </c>
      <c r="K85" s="39">
        <v>44561</v>
      </c>
      <c r="L85" s="50" t="s">
        <v>110</v>
      </c>
      <c r="M85" s="40"/>
      <c r="N85" s="40">
        <v>493213.38999999996</v>
      </c>
      <c r="O85" s="41"/>
    </row>
    <row r="86" spans="1:15" ht="60" x14ac:dyDescent="0.25">
      <c r="A86" s="19" t="s">
        <v>22</v>
      </c>
      <c r="B86" s="19" t="s">
        <v>23</v>
      </c>
      <c r="C86" s="19" t="s">
        <v>24</v>
      </c>
      <c r="D86" s="45" t="s">
        <v>148</v>
      </c>
      <c r="E86" s="45" t="s">
        <v>149</v>
      </c>
      <c r="F86" s="45" t="s">
        <v>88</v>
      </c>
      <c r="G86" s="38" t="s">
        <v>151</v>
      </c>
      <c r="H86" s="44" t="s">
        <v>29</v>
      </c>
      <c r="I86" s="38" t="s">
        <v>101</v>
      </c>
      <c r="J86" s="39">
        <v>44197</v>
      </c>
      <c r="K86" s="39">
        <v>44561</v>
      </c>
      <c r="L86" s="50" t="s">
        <v>116</v>
      </c>
      <c r="M86" s="40"/>
      <c r="N86" s="40">
        <v>66739.47</v>
      </c>
      <c r="O86" s="41"/>
    </row>
    <row r="87" spans="1:15" ht="60" x14ac:dyDescent="0.25">
      <c r="A87" s="19" t="s">
        <v>22</v>
      </c>
      <c r="B87" s="19" t="s">
        <v>23</v>
      </c>
      <c r="C87" s="19" t="s">
        <v>24</v>
      </c>
      <c r="D87" s="45" t="s">
        <v>148</v>
      </c>
      <c r="E87" s="45" t="s">
        <v>149</v>
      </c>
      <c r="F87" s="45" t="s">
        <v>88</v>
      </c>
      <c r="G87" s="38" t="s">
        <v>151</v>
      </c>
      <c r="H87" s="44" t="s">
        <v>29</v>
      </c>
      <c r="I87" s="38" t="s">
        <v>101</v>
      </c>
      <c r="J87" s="39">
        <v>44197</v>
      </c>
      <c r="K87" s="39">
        <v>44561</v>
      </c>
      <c r="L87" s="50" t="s">
        <v>111</v>
      </c>
      <c r="M87" s="40"/>
      <c r="N87" s="40">
        <v>5000</v>
      </c>
      <c r="O87" s="41"/>
    </row>
    <row r="88" spans="1:15" ht="60" x14ac:dyDescent="0.25">
      <c r="A88" s="19" t="s">
        <v>22</v>
      </c>
      <c r="B88" s="19" t="s">
        <v>23</v>
      </c>
      <c r="C88" s="19" t="s">
        <v>24</v>
      </c>
      <c r="D88" s="45" t="s">
        <v>148</v>
      </c>
      <c r="E88" s="45" t="s">
        <v>149</v>
      </c>
      <c r="F88" s="45" t="s">
        <v>88</v>
      </c>
      <c r="G88" s="38" t="s">
        <v>151</v>
      </c>
      <c r="H88" s="44" t="s">
        <v>29</v>
      </c>
      <c r="I88" s="38" t="s">
        <v>101</v>
      </c>
      <c r="J88" s="39">
        <v>44197</v>
      </c>
      <c r="K88" s="39">
        <v>44561</v>
      </c>
      <c r="L88" s="50" t="s">
        <v>112</v>
      </c>
      <c r="M88" s="40"/>
      <c r="N88" s="40">
        <v>2185227.44</v>
      </c>
      <c r="O88" s="41"/>
    </row>
    <row r="89" spans="1:15" ht="60" x14ac:dyDescent="0.25">
      <c r="A89" s="19" t="s">
        <v>22</v>
      </c>
      <c r="B89" s="19" t="s">
        <v>23</v>
      </c>
      <c r="C89" s="19" t="s">
        <v>24</v>
      </c>
      <c r="D89" s="45" t="s">
        <v>148</v>
      </c>
      <c r="E89" s="45" t="s">
        <v>149</v>
      </c>
      <c r="F89" s="45" t="s">
        <v>88</v>
      </c>
      <c r="G89" s="38" t="s">
        <v>151</v>
      </c>
      <c r="H89" s="44" t="s">
        <v>29</v>
      </c>
      <c r="I89" s="38" t="s">
        <v>101</v>
      </c>
      <c r="J89" s="39">
        <v>44197</v>
      </c>
      <c r="K89" s="39">
        <v>44561</v>
      </c>
      <c r="L89" s="50" t="s">
        <v>102</v>
      </c>
      <c r="M89" s="40"/>
      <c r="N89" s="40">
        <v>504</v>
      </c>
      <c r="O89" s="41"/>
    </row>
    <row r="90" spans="1:15" ht="60" x14ac:dyDescent="0.25">
      <c r="A90" s="19" t="s">
        <v>22</v>
      </c>
      <c r="B90" s="19" t="s">
        <v>23</v>
      </c>
      <c r="C90" s="19" t="s">
        <v>24</v>
      </c>
      <c r="D90" s="45" t="s">
        <v>148</v>
      </c>
      <c r="E90" s="45" t="s">
        <v>149</v>
      </c>
      <c r="F90" s="45" t="s">
        <v>88</v>
      </c>
      <c r="G90" s="38" t="s">
        <v>151</v>
      </c>
      <c r="H90" s="44" t="s">
        <v>29</v>
      </c>
      <c r="I90" s="38" t="s">
        <v>101</v>
      </c>
      <c r="J90" s="39">
        <v>44197</v>
      </c>
      <c r="K90" s="39">
        <v>44561</v>
      </c>
      <c r="L90" s="50" t="s">
        <v>113</v>
      </c>
      <c r="M90" s="40"/>
      <c r="N90" s="40">
        <v>96477.60000000002</v>
      </c>
      <c r="O90" s="41"/>
    </row>
    <row r="91" spans="1:15" ht="60" x14ac:dyDescent="0.25">
      <c r="A91" s="19" t="s">
        <v>22</v>
      </c>
      <c r="B91" s="19" t="s">
        <v>23</v>
      </c>
      <c r="C91" s="19" t="s">
        <v>24</v>
      </c>
      <c r="D91" s="45" t="s">
        <v>148</v>
      </c>
      <c r="E91" s="45" t="s">
        <v>149</v>
      </c>
      <c r="F91" s="45" t="s">
        <v>88</v>
      </c>
      <c r="G91" s="38" t="s">
        <v>151</v>
      </c>
      <c r="H91" s="44" t="s">
        <v>29</v>
      </c>
      <c r="I91" s="38" t="s">
        <v>101</v>
      </c>
      <c r="J91" s="39">
        <v>44197</v>
      </c>
      <c r="K91" s="39">
        <v>44561</v>
      </c>
      <c r="L91" s="50" t="s">
        <v>114</v>
      </c>
      <c r="M91" s="40"/>
      <c r="N91" s="40">
        <v>3550728.6790167019</v>
      </c>
      <c r="O91" s="41"/>
    </row>
    <row r="92" spans="1:15" ht="60" x14ac:dyDescent="0.25">
      <c r="A92" s="19" t="s">
        <v>22</v>
      </c>
      <c r="B92" s="19" t="s">
        <v>23</v>
      </c>
      <c r="C92" s="19" t="s">
        <v>24</v>
      </c>
      <c r="D92" s="45" t="s">
        <v>148</v>
      </c>
      <c r="E92" s="45" t="s">
        <v>149</v>
      </c>
      <c r="F92" s="45" t="s">
        <v>88</v>
      </c>
      <c r="G92" s="38" t="s">
        <v>151</v>
      </c>
      <c r="H92" s="44" t="s">
        <v>29</v>
      </c>
      <c r="I92" s="38" t="s">
        <v>101</v>
      </c>
      <c r="J92" s="39">
        <v>44197</v>
      </c>
      <c r="K92" s="39">
        <v>44561</v>
      </c>
      <c r="L92" s="50" t="s">
        <v>152</v>
      </c>
      <c r="M92" s="40"/>
      <c r="N92" s="40">
        <v>0</v>
      </c>
      <c r="O92" s="41"/>
    </row>
    <row r="93" spans="1:15" ht="60" x14ac:dyDescent="0.25">
      <c r="A93" s="19" t="s">
        <v>22</v>
      </c>
      <c r="B93" s="19" t="s">
        <v>23</v>
      </c>
      <c r="C93" s="19" t="s">
        <v>24</v>
      </c>
      <c r="D93" s="45" t="s">
        <v>148</v>
      </c>
      <c r="E93" s="45" t="s">
        <v>149</v>
      </c>
      <c r="F93" s="45" t="s">
        <v>88</v>
      </c>
      <c r="G93" s="38" t="s">
        <v>151</v>
      </c>
      <c r="H93" s="44" t="s">
        <v>29</v>
      </c>
      <c r="I93" s="38" t="s">
        <v>101</v>
      </c>
      <c r="J93" s="39">
        <v>44197</v>
      </c>
      <c r="K93" s="39">
        <v>44561</v>
      </c>
      <c r="L93" s="50" t="s">
        <v>153</v>
      </c>
      <c r="M93" s="40"/>
      <c r="N93" s="40">
        <v>0</v>
      </c>
      <c r="O93" s="41"/>
    </row>
    <row r="94" spans="1:15" ht="60" x14ac:dyDescent="0.25">
      <c r="A94" s="19" t="s">
        <v>22</v>
      </c>
      <c r="B94" s="19" t="s">
        <v>23</v>
      </c>
      <c r="C94" s="19" t="s">
        <v>24</v>
      </c>
      <c r="D94" s="45" t="s">
        <v>148</v>
      </c>
      <c r="E94" s="45" t="s">
        <v>149</v>
      </c>
      <c r="F94" s="45" t="s">
        <v>88</v>
      </c>
      <c r="G94" s="38" t="s">
        <v>151</v>
      </c>
      <c r="H94" s="44" t="s">
        <v>29</v>
      </c>
      <c r="I94" s="38" t="s">
        <v>101</v>
      </c>
      <c r="J94" s="39">
        <v>44197</v>
      </c>
      <c r="K94" s="39">
        <v>44561</v>
      </c>
      <c r="L94" s="50" t="s">
        <v>154</v>
      </c>
      <c r="M94" s="40"/>
      <c r="N94" s="40">
        <v>0</v>
      </c>
      <c r="O94" s="41"/>
    </row>
    <row r="95" spans="1:15" ht="60" x14ac:dyDescent="0.25">
      <c r="A95" s="19" t="s">
        <v>22</v>
      </c>
      <c r="B95" s="19" t="s">
        <v>23</v>
      </c>
      <c r="C95" s="19" t="s">
        <v>24</v>
      </c>
      <c r="D95" s="45" t="s">
        <v>148</v>
      </c>
      <c r="E95" s="45" t="s">
        <v>149</v>
      </c>
      <c r="F95" s="45" t="s">
        <v>88</v>
      </c>
      <c r="G95" s="38" t="s">
        <v>151</v>
      </c>
      <c r="H95" s="44" t="s">
        <v>29</v>
      </c>
      <c r="I95" s="38" t="s">
        <v>101</v>
      </c>
      <c r="J95" s="39">
        <v>44197</v>
      </c>
      <c r="K95" s="39">
        <v>44561</v>
      </c>
      <c r="L95" s="50" t="s">
        <v>115</v>
      </c>
      <c r="M95" s="40"/>
      <c r="N95" s="40">
        <v>9144.58</v>
      </c>
      <c r="O95" s="41"/>
    </row>
    <row r="96" spans="1:15" ht="60" x14ac:dyDescent="0.25">
      <c r="A96" s="19" t="s">
        <v>22</v>
      </c>
      <c r="B96" s="19" t="s">
        <v>23</v>
      </c>
      <c r="C96" s="19" t="s">
        <v>24</v>
      </c>
      <c r="D96" s="45" t="s">
        <v>148</v>
      </c>
      <c r="E96" s="45" t="s">
        <v>149</v>
      </c>
      <c r="F96" s="45" t="s">
        <v>88</v>
      </c>
      <c r="G96" s="38" t="s">
        <v>144</v>
      </c>
      <c r="H96" s="44" t="s">
        <v>29</v>
      </c>
      <c r="I96" s="38" t="s">
        <v>56</v>
      </c>
      <c r="J96" s="39">
        <v>44197</v>
      </c>
      <c r="K96" s="39">
        <v>44377</v>
      </c>
      <c r="L96" s="50" t="s">
        <v>105</v>
      </c>
      <c r="M96" s="40"/>
      <c r="N96" s="40">
        <v>43067.61</v>
      </c>
      <c r="O96" s="41"/>
    </row>
    <row r="97" spans="1:15" ht="60" x14ac:dyDescent="0.25">
      <c r="A97" s="19" t="s">
        <v>22</v>
      </c>
      <c r="B97" s="19" t="s">
        <v>23</v>
      </c>
      <c r="C97" s="19" t="s">
        <v>24</v>
      </c>
      <c r="D97" s="45" t="s">
        <v>148</v>
      </c>
      <c r="E97" s="45" t="s">
        <v>149</v>
      </c>
      <c r="F97" s="45" t="s">
        <v>88</v>
      </c>
      <c r="G97" s="38" t="s">
        <v>144</v>
      </c>
      <c r="H97" s="44" t="s">
        <v>29</v>
      </c>
      <c r="I97" s="38" t="s">
        <v>56</v>
      </c>
      <c r="J97" s="39">
        <v>44197</v>
      </c>
      <c r="K97" s="39">
        <v>44377</v>
      </c>
      <c r="L97" s="50" t="s">
        <v>106</v>
      </c>
      <c r="M97" s="40"/>
      <c r="N97" s="40">
        <v>404686.8</v>
      </c>
      <c r="O97" s="41"/>
    </row>
    <row r="98" spans="1:15" ht="60" x14ac:dyDescent="0.25">
      <c r="A98" s="19" t="s">
        <v>22</v>
      </c>
      <c r="B98" s="19" t="s">
        <v>23</v>
      </c>
      <c r="C98" s="19" t="s">
        <v>24</v>
      </c>
      <c r="D98" s="45" t="s">
        <v>148</v>
      </c>
      <c r="E98" s="45" t="s">
        <v>149</v>
      </c>
      <c r="F98" s="45" t="s">
        <v>88</v>
      </c>
      <c r="G98" s="38" t="s">
        <v>144</v>
      </c>
      <c r="H98" s="44" t="s">
        <v>29</v>
      </c>
      <c r="I98" s="38" t="s">
        <v>56</v>
      </c>
      <c r="J98" s="39">
        <v>44197</v>
      </c>
      <c r="K98" s="39">
        <v>44377</v>
      </c>
      <c r="L98" s="50" t="s">
        <v>117</v>
      </c>
      <c r="M98" s="40"/>
      <c r="N98" s="40">
        <v>960118.8400000002</v>
      </c>
      <c r="O98" s="41"/>
    </row>
    <row r="99" spans="1:15" ht="60" x14ac:dyDescent="0.25">
      <c r="A99" s="19" t="s">
        <v>22</v>
      </c>
      <c r="B99" s="19" t="s">
        <v>23</v>
      </c>
      <c r="C99" s="19" t="s">
        <v>24</v>
      </c>
      <c r="D99" s="45" t="s">
        <v>148</v>
      </c>
      <c r="E99" s="45" t="s">
        <v>149</v>
      </c>
      <c r="F99" s="45" t="s">
        <v>88</v>
      </c>
      <c r="G99" s="38" t="s">
        <v>144</v>
      </c>
      <c r="H99" s="44" t="s">
        <v>29</v>
      </c>
      <c r="I99" s="38" t="s">
        <v>56</v>
      </c>
      <c r="J99" s="39">
        <v>44197</v>
      </c>
      <c r="K99" s="39">
        <v>44377</v>
      </c>
      <c r="L99" s="50" t="s">
        <v>112</v>
      </c>
      <c r="M99" s="40"/>
      <c r="N99" s="40">
        <v>873745.18</v>
      </c>
      <c r="O99" s="41"/>
    </row>
    <row r="100" spans="1:15" ht="60" x14ac:dyDescent="0.25">
      <c r="A100" s="19" t="s">
        <v>22</v>
      </c>
      <c r="B100" s="19" t="s">
        <v>23</v>
      </c>
      <c r="C100" s="19" t="s">
        <v>24</v>
      </c>
      <c r="D100" s="45" t="s">
        <v>148</v>
      </c>
      <c r="E100" s="45" t="s">
        <v>155</v>
      </c>
      <c r="F100" s="45" t="s">
        <v>136</v>
      </c>
      <c r="G100" s="38" t="s">
        <v>127</v>
      </c>
      <c r="H100" s="44" t="s">
        <v>29</v>
      </c>
      <c r="I100" s="38" t="s">
        <v>128</v>
      </c>
      <c r="J100" s="22">
        <v>44348</v>
      </c>
      <c r="K100" s="22">
        <v>44561</v>
      </c>
      <c r="L100" s="50" t="s">
        <v>129</v>
      </c>
      <c r="M100" s="40"/>
      <c r="N100" s="40">
        <v>0</v>
      </c>
      <c r="O100" s="41"/>
    </row>
    <row r="101" spans="1:15" ht="60" x14ac:dyDescent="0.25">
      <c r="A101" s="19" t="s">
        <v>22</v>
      </c>
      <c r="B101" s="19" t="s">
        <v>23</v>
      </c>
      <c r="C101" s="19" t="s">
        <v>24</v>
      </c>
      <c r="D101" s="45" t="s">
        <v>148</v>
      </c>
      <c r="E101" s="45" t="s">
        <v>155</v>
      </c>
      <c r="F101" s="45" t="s">
        <v>136</v>
      </c>
      <c r="G101" s="38" t="s">
        <v>127</v>
      </c>
      <c r="H101" s="44" t="s">
        <v>29</v>
      </c>
      <c r="I101" s="38" t="s">
        <v>128</v>
      </c>
      <c r="J101" s="22">
        <v>44470</v>
      </c>
      <c r="K101" s="22">
        <v>44561</v>
      </c>
      <c r="L101" s="50" t="s">
        <v>131</v>
      </c>
      <c r="M101" s="40"/>
      <c r="N101" s="40">
        <v>0</v>
      </c>
      <c r="O101" s="41"/>
    </row>
    <row r="102" spans="1:15" ht="60" x14ac:dyDescent="0.25">
      <c r="A102" s="19" t="s">
        <v>22</v>
      </c>
      <c r="B102" s="19" t="s">
        <v>23</v>
      </c>
      <c r="C102" s="19" t="s">
        <v>24</v>
      </c>
      <c r="D102" s="45" t="s">
        <v>148</v>
      </c>
      <c r="E102" s="45" t="s">
        <v>155</v>
      </c>
      <c r="F102" s="45" t="s">
        <v>137</v>
      </c>
      <c r="G102" s="38" t="s">
        <v>132</v>
      </c>
      <c r="H102" s="44" t="s">
        <v>29</v>
      </c>
      <c r="I102" s="38" t="s">
        <v>134</v>
      </c>
      <c r="J102" s="39">
        <v>44348</v>
      </c>
      <c r="K102" s="39">
        <v>44561</v>
      </c>
      <c r="L102" s="50" t="s">
        <v>135</v>
      </c>
      <c r="M102" s="40"/>
      <c r="N102" s="40">
        <v>0</v>
      </c>
      <c r="O102" s="41"/>
    </row>
    <row r="103" spans="1:15" ht="15.75" thickBot="1" x14ac:dyDescent="0.3">
      <c r="M103" s="30">
        <f>SUM(M11:M93)</f>
        <v>0</v>
      </c>
      <c r="N103" s="30">
        <f>SUM(N11:N102)</f>
        <v>20000000.003183369</v>
      </c>
      <c r="O103" s="30">
        <f>SUM(O11:O99)</f>
        <v>20642698.300000001</v>
      </c>
    </row>
    <row r="105" spans="1:15" x14ac:dyDescent="0.25">
      <c r="N105" s="51"/>
      <c r="O105" s="32">
        <f>M103+N103+O103</f>
        <v>40642698.303183369</v>
      </c>
    </row>
  </sheetData>
  <autoFilter ref="A7:O103">
    <filterColumn colId="12" showButton="0"/>
    <filterColumn colId="13" showButton="0"/>
  </autoFilter>
  <mergeCells count="15">
    <mergeCell ref="A1:O1"/>
    <mergeCell ref="D2:O2"/>
    <mergeCell ref="A7:A9"/>
    <mergeCell ref="B7:B9"/>
    <mergeCell ref="C7:C9"/>
    <mergeCell ref="D7:D9"/>
    <mergeCell ref="E7:E9"/>
    <mergeCell ref="F7:F9"/>
    <mergeCell ref="G7:G9"/>
    <mergeCell ref="H7:H9"/>
    <mergeCell ref="I7:I9"/>
    <mergeCell ref="J7:J9"/>
    <mergeCell ref="K7:K9"/>
    <mergeCell ref="L7:L9"/>
    <mergeCell ref="M7:O7"/>
  </mergeCells>
  <dataValidations count="1">
    <dataValidation type="list" allowBlank="1" showInputMessage="1" showErrorMessage="1" sqref="L97">
      <formula1>INDIRECT(K97)</formula1>
    </dataValidation>
  </dataValidations>
  <pageMargins left="0.35433070866141736" right="0.31496062992125984" top="0.31496062992125984" bottom="0.31496062992125984" header="0.31496062992125984" footer="0.31496062992125984"/>
  <pageSetup paperSize="9" scale="34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9"/>
  <sheetViews>
    <sheetView workbookViewId="0">
      <selection activeCell="M13" sqref="M13"/>
    </sheetView>
  </sheetViews>
  <sheetFormatPr baseColWidth="10" defaultRowHeight="15" x14ac:dyDescent="0.25"/>
  <cols>
    <col min="1" max="1" width="23.5703125" bestFit="1" customWidth="1"/>
    <col min="2" max="2" width="29" bestFit="1" customWidth="1"/>
  </cols>
  <sheetData>
    <row r="3" spans="1:2" ht="21" x14ac:dyDescent="0.35">
      <c r="A3" s="103" t="s">
        <v>513</v>
      </c>
      <c r="B3" s="104" t="s">
        <v>514</v>
      </c>
    </row>
    <row r="4" spans="1:2" ht="21" x14ac:dyDescent="0.35">
      <c r="A4" s="105" t="s">
        <v>303</v>
      </c>
      <c r="B4" s="106">
        <v>27999999.999999981</v>
      </c>
    </row>
    <row r="5" spans="1:2" ht="21" x14ac:dyDescent="0.35">
      <c r="A5" s="105" t="s">
        <v>518</v>
      </c>
      <c r="B5" s="106">
        <v>27359777.479454704</v>
      </c>
    </row>
    <row r="6" spans="1:2" ht="21" x14ac:dyDescent="0.35">
      <c r="A6" s="105" t="s">
        <v>508</v>
      </c>
      <c r="B6" s="106">
        <v>55359777.479454681</v>
      </c>
    </row>
    <row r="9" spans="1:2" x14ac:dyDescent="0.25">
      <c r="B9" s="102">
        <v>55359777.479454681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10"/>
  <sheetViews>
    <sheetView workbookViewId="0">
      <selection activeCell="D8" sqref="D8"/>
    </sheetView>
  </sheetViews>
  <sheetFormatPr baseColWidth="10" defaultRowHeight="15" x14ac:dyDescent="0.25"/>
  <cols>
    <col min="1" max="1" width="45.140625" bestFit="1" customWidth="1"/>
    <col min="2" max="2" width="13.5703125" bestFit="1" customWidth="1"/>
  </cols>
  <sheetData>
    <row r="3" spans="1:2" x14ac:dyDescent="0.25">
      <c r="A3" s="107" t="s">
        <v>516</v>
      </c>
      <c r="B3" s="108" t="s">
        <v>515</v>
      </c>
    </row>
    <row r="4" spans="1:2" x14ac:dyDescent="0.25">
      <c r="A4" s="96" t="s">
        <v>215</v>
      </c>
      <c r="B4" s="101">
        <v>33687059.299454704</v>
      </c>
    </row>
    <row r="5" spans="1:2" x14ac:dyDescent="0.25">
      <c r="A5" s="96" t="s">
        <v>419</v>
      </c>
      <c r="B5" s="101">
        <v>16966008.600000001</v>
      </c>
    </row>
    <row r="6" spans="1:2" x14ac:dyDescent="0.25">
      <c r="A6" s="96" t="s">
        <v>232</v>
      </c>
      <c r="B6" s="101">
        <v>514325.14000000007</v>
      </c>
    </row>
    <row r="7" spans="1:2" x14ac:dyDescent="0.25">
      <c r="A7" s="96" t="s">
        <v>498</v>
      </c>
      <c r="B7" s="101">
        <v>0</v>
      </c>
    </row>
    <row r="8" spans="1:2" x14ac:dyDescent="0.25">
      <c r="A8" s="96" t="s">
        <v>247</v>
      </c>
      <c r="B8" s="101">
        <v>58000</v>
      </c>
    </row>
    <row r="9" spans="1:2" x14ac:dyDescent="0.25">
      <c r="A9" s="96" t="s">
        <v>323</v>
      </c>
      <c r="B9" s="101">
        <v>4134384.4399999995</v>
      </c>
    </row>
    <row r="10" spans="1:2" x14ac:dyDescent="0.25">
      <c r="A10" s="96" t="s">
        <v>508</v>
      </c>
      <c r="B10" s="101">
        <v>55359777.479454704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Views>
    <sheetView topLeftCell="A4" workbookViewId="0">
      <selection activeCell="B11" sqref="B11"/>
    </sheetView>
  </sheetViews>
  <sheetFormatPr baseColWidth="10" defaultRowHeight="15" x14ac:dyDescent="0.25"/>
  <cols>
    <col min="1" max="1" width="116" bestFit="1" customWidth="1"/>
    <col min="2" max="2" width="41.28515625" customWidth="1"/>
  </cols>
  <sheetData>
    <row r="1" spans="1:2" x14ac:dyDescent="0.25">
      <c r="A1" s="100" t="s">
        <v>9</v>
      </c>
      <c r="B1" t="s">
        <v>299</v>
      </c>
    </row>
    <row r="3" spans="1:2" x14ac:dyDescent="0.25">
      <c r="A3" s="100" t="s">
        <v>513</v>
      </c>
      <c r="B3" t="s">
        <v>514</v>
      </c>
    </row>
    <row r="4" spans="1:2" x14ac:dyDescent="0.25">
      <c r="A4" s="96" t="s">
        <v>123</v>
      </c>
      <c r="B4" s="101">
        <v>100800</v>
      </c>
    </row>
    <row r="5" spans="1:2" x14ac:dyDescent="0.25">
      <c r="A5" s="109" t="s">
        <v>124</v>
      </c>
      <c r="B5" s="101">
        <v>100800</v>
      </c>
    </row>
    <row r="6" spans="1:2" x14ac:dyDescent="0.25">
      <c r="A6" s="110" t="s">
        <v>303</v>
      </c>
      <c r="B6" s="101">
        <v>100800</v>
      </c>
    </row>
    <row r="7" spans="1:2" x14ac:dyDescent="0.25">
      <c r="A7" s="96" t="s">
        <v>151</v>
      </c>
      <c r="B7" s="101">
        <v>47228262.589454696</v>
      </c>
    </row>
    <row r="8" spans="1:2" x14ac:dyDescent="0.25">
      <c r="A8" s="109" t="s">
        <v>90</v>
      </c>
      <c r="B8" s="101">
        <v>21837239.27</v>
      </c>
    </row>
    <row r="9" spans="1:2" x14ac:dyDescent="0.25">
      <c r="A9" s="110" t="s">
        <v>303</v>
      </c>
      <c r="B9" s="101">
        <v>2493198.21</v>
      </c>
    </row>
    <row r="10" spans="1:2" x14ac:dyDescent="0.25">
      <c r="A10" s="110" t="s">
        <v>518</v>
      </c>
      <c r="B10" s="101">
        <v>19344041.059999999</v>
      </c>
    </row>
    <row r="11" spans="1:2" x14ac:dyDescent="0.25">
      <c r="A11" s="109" t="s">
        <v>122</v>
      </c>
      <c r="B11" s="101">
        <v>10350942.560000001</v>
      </c>
    </row>
    <row r="12" spans="1:2" x14ac:dyDescent="0.25">
      <c r="A12" s="110" t="s">
        <v>303</v>
      </c>
      <c r="B12" s="101">
        <v>10350942.560000001</v>
      </c>
    </row>
    <row r="13" spans="1:2" x14ac:dyDescent="0.25">
      <c r="A13" s="109" t="s">
        <v>101</v>
      </c>
      <c r="B13" s="101">
        <v>10905696.319454703</v>
      </c>
    </row>
    <row r="14" spans="1:2" x14ac:dyDescent="0.25">
      <c r="A14" s="110" t="s">
        <v>303</v>
      </c>
      <c r="B14" s="101">
        <v>8639056.3600000013</v>
      </c>
    </row>
    <row r="15" spans="1:2" x14ac:dyDescent="0.25">
      <c r="A15" s="110" t="s">
        <v>518</v>
      </c>
      <c r="B15" s="101">
        <v>2266639.9594547022</v>
      </c>
    </row>
    <row r="16" spans="1:2" x14ac:dyDescent="0.25">
      <c r="A16" s="109" t="s">
        <v>517</v>
      </c>
      <c r="B16" s="101">
        <v>4134384.4399999995</v>
      </c>
    </row>
    <row r="17" spans="1:2" x14ac:dyDescent="0.25">
      <c r="A17" s="110" t="s">
        <v>303</v>
      </c>
      <c r="B17" s="101">
        <v>4134384.4399999995</v>
      </c>
    </row>
    <row r="18" spans="1:2" x14ac:dyDescent="0.25">
      <c r="A18" s="96" t="s">
        <v>144</v>
      </c>
      <c r="B18" s="101">
        <v>2281618.4300000002</v>
      </c>
    </row>
    <row r="19" spans="1:2" x14ac:dyDescent="0.25">
      <c r="A19" s="109" t="s">
        <v>56</v>
      </c>
      <c r="B19" s="101">
        <v>2281618.4300000002</v>
      </c>
    </row>
    <row r="20" spans="1:2" x14ac:dyDescent="0.25">
      <c r="A20" s="110" t="s">
        <v>303</v>
      </c>
      <c r="B20" s="101">
        <v>2281618.4300000002</v>
      </c>
    </row>
    <row r="21" spans="1:2" x14ac:dyDescent="0.25">
      <c r="A21" s="96" t="s">
        <v>508</v>
      </c>
      <c r="B21" s="101">
        <v>49610681.019454695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7"/>
  <sheetViews>
    <sheetView showGridLines="0" zoomScale="130" zoomScaleNormal="130" workbookViewId="0">
      <selection activeCell="C7" sqref="C7"/>
    </sheetView>
  </sheetViews>
  <sheetFormatPr baseColWidth="10" defaultColWidth="11.42578125" defaultRowHeight="15" x14ac:dyDescent="0.25"/>
  <cols>
    <col min="1" max="1" width="33.42578125" style="113" customWidth="1"/>
    <col min="2" max="2" width="26.85546875" style="113" customWidth="1"/>
    <col min="3" max="3" width="13.7109375" style="113" customWidth="1"/>
    <col min="4" max="9" width="10.5703125" style="113" bestFit="1" customWidth="1"/>
    <col min="10" max="10" width="11.7109375" style="113" bestFit="1" customWidth="1"/>
    <col min="11" max="11" width="10.5703125" style="113" bestFit="1" customWidth="1"/>
    <col min="12" max="12" width="11.140625" style="113" bestFit="1" customWidth="1"/>
    <col min="13" max="13" width="10.5703125" style="113" bestFit="1" customWidth="1"/>
    <col min="14" max="14" width="15" style="113" customWidth="1"/>
    <col min="15" max="16384" width="11.42578125" style="113"/>
  </cols>
  <sheetData>
    <row r="1" spans="1:14" ht="60" x14ac:dyDescent="0.25">
      <c r="A1" s="112" t="s">
        <v>9</v>
      </c>
      <c r="B1" s="113" t="s">
        <v>299</v>
      </c>
    </row>
    <row r="2" spans="1:14" ht="30" x14ac:dyDescent="0.25">
      <c r="A2" s="112" t="s">
        <v>11</v>
      </c>
      <c r="B2" s="113" t="s">
        <v>144</v>
      </c>
    </row>
    <row r="3" spans="1:14" ht="45" x14ac:dyDescent="0.25">
      <c r="A3" s="112" t="s">
        <v>13</v>
      </c>
      <c r="B3" s="113" t="s">
        <v>56</v>
      </c>
    </row>
    <row r="4" spans="1:14" x14ac:dyDescent="0.25">
      <c r="A4" s="112" t="s">
        <v>173</v>
      </c>
      <c r="B4" s="113" t="s">
        <v>303</v>
      </c>
    </row>
    <row r="5" spans="1:14" x14ac:dyDescent="0.25">
      <c r="A5"/>
      <c r="B5"/>
      <c r="C5"/>
      <c r="D5"/>
      <c r="E5"/>
      <c r="F5"/>
      <c r="G5"/>
      <c r="H5"/>
      <c r="I5"/>
      <c r="J5"/>
      <c r="K5"/>
      <c r="L5"/>
      <c r="M5"/>
      <c r="N5"/>
    </row>
    <row r="6" spans="1:14" x14ac:dyDescent="0.25">
      <c r="A6" s="112" t="s">
        <v>513</v>
      </c>
      <c r="B6" s="113" t="s">
        <v>528</v>
      </c>
      <c r="C6" s="113" t="s">
        <v>529</v>
      </c>
      <c r="D6" s="113" t="s">
        <v>530</v>
      </c>
      <c r="E6" s="113" t="s">
        <v>531</v>
      </c>
      <c r="F6" s="113" t="s">
        <v>532</v>
      </c>
      <c r="G6" s="113" t="s">
        <v>533</v>
      </c>
      <c r="H6" s="113" t="s">
        <v>534</v>
      </c>
      <c r="I6" s="113" t="s">
        <v>535</v>
      </c>
      <c r="J6" s="113" t="s">
        <v>536</v>
      </c>
      <c r="K6" s="113" t="s">
        <v>537</v>
      </c>
      <c r="L6" s="113" t="s">
        <v>538</v>
      </c>
      <c r="M6" s="113" t="s">
        <v>539</v>
      </c>
      <c r="N6" s="113" t="s">
        <v>540</v>
      </c>
    </row>
    <row r="7" spans="1:14" x14ac:dyDescent="0.25">
      <c r="A7" s="114" t="s">
        <v>105</v>
      </c>
      <c r="B7" s="115">
        <v>43067.61</v>
      </c>
      <c r="C7" s="115">
        <v>0</v>
      </c>
      <c r="D7" s="115">
        <v>0</v>
      </c>
      <c r="E7" s="115">
        <v>0</v>
      </c>
      <c r="F7" s="115">
        <v>0</v>
      </c>
      <c r="G7" s="115">
        <v>0</v>
      </c>
      <c r="H7" s="115">
        <v>0</v>
      </c>
      <c r="I7" s="115">
        <v>0</v>
      </c>
      <c r="J7" s="115">
        <v>0</v>
      </c>
      <c r="K7" s="115">
        <v>0</v>
      </c>
      <c r="L7" s="115">
        <v>0</v>
      </c>
      <c r="M7" s="115">
        <v>0</v>
      </c>
      <c r="N7" s="116">
        <v>43067.61</v>
      </c>
    </row>
    <row r="8" spans="1:14" ht="75" x14ac:dyDescent="0.25">
      <c r="A8" s="114" t="s">
        <v>106</v>
      </c>
      <c r="B8" s="115">
        <v>0</v>
      </c>
      <c r="C8" s="115">
        <v>0</v>
      </c>
      <c r="D8" s="115">
        <v>0</v>
      </c>
      <c r="E8" s="115">
        <v>0</v>
      </c>
      <c r="F8" s="115">
        <v>0</v>
      </c>
      <c r="G8" s="115">
        <v>404686.8</v>
      </c>
      <c r="H8" s="115">
        <v>0</v>
      </c>
      <c r="I8" s="115">
        <v>0</v>
      </c>
      <c r="J8" s="115">
        <v>0</v>
      </c>
      <c r="K8" s="115">
        <v>0</v>
      </c>
      <c r="L8" s="115">
        <v>0</v>
      </c>
      <c r="M8" s="115">
        <v>0</v>
      </c>
      <c r="N8" s="116">
        <v>404686.8</v>
      </c>
    </row>
    <row r="9" spans="1:14" ht="30" x14ac:dyDescent="0.25">
      <c r="A9" s="114" t="s">
        <v>117</v>
      </c>
      <c r="B9" s="115">
        <v>0</v>
      </c>
      <c r="C9" s="115">
        <v>0</v>
      </c>
      <c r="D9" s="115">
        <v>960118.83999999973</v>
      </c>
      <c r="E9" s="115">
        <v>0</v>
      </c>
      <c r="F9" s="115">
        <v>0</v>
      </c>
      <c r="G9" s="115">
        <v>0</v>
      </c>
      <c r="H9" s="115">
        <v>0</v>
      </c>
      <c r="I9" s="115">
        <v>0</v>
      </c>
      <c r="J9" s="115">
        <v>0</v>
      </c>
      <c r="K9" s="115">
        <v>0</v>
      </c>
      <c r="L9" s="115">
        <v>0</v>
      </c>
      <c r="M9" s="115">
        <v>0</v>
      </c>
      <c r="N9" s="116">
        <v>960118.83999999973</v>
      </c>
    </row>
    <row r="10" spans="1:14" ht="30" x14ac:dyDescent="0.25">
      <c r="A10" s="114" t="s">
        <v>112</v>
      </c>
      <c r="B10" s="115">
        <v>218436.29500000001</v>
      </c>
      <c r="C10" s="115">
        <v>218436.29500000001</v>
      </c>
      <c r="D10" s="115">
        <v>218436.29500000001</v>
      </c>
      <c r="E10" s="115">
        <v>218436.29500000001</v>
      </c>
      <c r="F10" s="115">
        <v>0</v>
      </c>
      <c r="G10" s="115">
        <v>0</v>
      </c>
      <c r="H10" s="115">
        <v>0</v>
      </c>
      <c r="I10" s="115">
        <v>0</v>
      </c>
      <c r="J10" s="115">
        <v>0</v>
      </c>
      <c r="K10" s="115">
        <v>0</v>
      </c>
      <c r="L10" s="115">
        <v>0</v>
      </c>
      <c r="M10" s="115">
        <v>0</v>
      </c>
      <c r="N10" s="116">
        <v>873745.18</v>
      </c>
    </row>
    <row r="11" spans="1:14" x14ac:dyDescent="0.25">
      <c r="A11" s="114" t="s">
        <v>508</v>
      </c>
      <c r="B11" s="115">
        <v>261503.90500000003</v>
      </c>
      <c r="C11" s="115">
        <v>218436.29500000001</v>
      </c>
      <c r="D11" s="115">
        <v>1178555.1349999998</v>
      </c>
      <c r="E11" s="115">
        <v>218436.29500000001</v>
      </c>
      <c r="F11" s="115">
        <v>0</v>
      </c>
      <c r="G11" s="115">
        <v>404686.8</v>
      </c>
      <c r="H11" s="115">
        <v>0</v>
      </c>
      <c r="I11" s="115">
        <v>0</v>
      </c>
      <c r="J11" s="115">
        <v>0</v>
      </c>
      <c r="K11" s="115">
        <v>0</v>
      </c>
      <c r="L11" s="115">
        <v>0</v>
      </c>
      <c r="M11" s="115">
        <v>0</v>
      </c>
      <c r="N11" s="116">
        <v>2281618.4299999997</v>
      </c>
    </row>
    <row r="12" spans="1:14" x14ac:dyDescent="0.25">
      <c r="A12"/>
      <c r="B12"/>
      <c r="C12"/>
      <c r="D12"/>
      <c r="E12"/>
      <c r="F12"/>
      <c r="G12"/>
      <c r="H12"/>
      <c r="I12"/>
      <c r="J12"/>
      <c r="K12"/>
      <c r="L12"/>
      <c r="M12"/>
      <c r="N12"/>
    </row>
    <row r="13" spans="1:14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</row>
    <row r="14" spans="1:14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</row>
    <row r="15" spans="1:14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</row>
    <row r="16" spans="1:14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</row>
    <row r="17" spans="1:14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</row>
    <row r="18" spans="1:14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</row>
    <row r="19" spans="1:14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</row>
    <row r="20" spans="1:14" x14ac:dyDescent="0.25">
      <c r="A20"/>
      <c r="B20"/>
      <c r="C20"/>
      <c r="D20"/>
      <c r="E20"/>
      <c r="F20"/>
      <c r="G20"/>
      <c r="H20"/>
      <c r="I20"/>
      <c r="J20"/>
      <c r="K20"/>
      <c r="L20"/>
      <c r="M20"/>
      <c r="N20"/>
    </row>
    <row r="21" spans="1:14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</row>
    <row r="22" spans="1:14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</row>
    <row r="23" spans="1:14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</row>
    <row r="24" spans="1:14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</row>
    <row r="25" spans="1:14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</row>
    <row r="26" spans="1:14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</row>
    <row r="27" spans="1:14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</row>
    <row r="28" spans="1:14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</row>
    <row r="29" spans="1:14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</row>
    <row r="30" spans="1:14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</row>
    <row r="31" spans="1:14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</row>
    <row r="32" spans="1:14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</row>
    <row r="33" spans="1:14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</row>
    <row r="34" spans="1:14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</row>
    <row r="35" spans="1:14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</row>
    <row r="36" spans="1:14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</row>
    <row r="37" spans="1:14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</row>
    <row r="38" spans="1:14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</row>
    <row r="39" spans="1:14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</row>
    <row r="40" spans="1:14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</row>
    <row r="41" spans="1:14" x14ac:dyDescent="0.25">
      <c r="A41"/>
      <c r="B41"/>
      <c r="C41"/>
      <c r="D41"/>
      <c r="E41"/>
      <c r="F41"/>
      <c r="G41"/>
      <c r="H41"/>
      <c r="I41"/>
      <c r="J41"/>
      <c r="K41"/>
      <c r="L41"/>
      <c r="M41"/>
      <c r="N41"/>
    </row>
    <row r="42" spans="1:14" x14ac:dyDescent="0.25">
      <c r="A42"/>
      <c r="B42"/>
      <c r="C42"/>
      <c r="D42"/>
      <c r="E42"/>
      <c r="F42"/>
      <c r="G42"/>
      <c r="H42"/>
      <c r="I42"/>
      <c r="J42"/>
      <c r="K42"/>
      <c r="L42"/>
      <c r="M42"/>
      <c r="N42"/>
    </row>
    <row r="43" spans="1:14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</row>
    <row r="44" spans="1:14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</row>
    <row r="45" spans="1:14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</row>
    <row r="46" spans="1:14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</row>
    <row r="47" spans="1:14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</row>
    <row r="48" spans="1:14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</row>
    <row r="49" spans="1:14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</row>
    <row r="50" spans="1:14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</row>
    <row r="51" spans="1:14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</row>
    <row r="52" spans="1:14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</row>
    <row r="53" spans="1:14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</row>
    <row r="54" spans="1:14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</row>
    <row r="55" spans="1:14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</row>
    <row r="56" spans="1:14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</row>
    <row r="57" spans="1:14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</row>
    <row r="58" spans="1:14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</row>
    <row r="59" spans="1:14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</row>
    <row r="60" spans="1:14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</row>
    <row r="61" spans="1:14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</row>
    <row r="62" spans="1:14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</row>
    <row r="63" spans="1:14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</row>
    <row r="64" spans="1:14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</row>
    <row r="65" spans="1:14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</row>
    <row r="66" spans="1:14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</row>
    <row r="67" spans="1:14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</row>
    <row r="68" spans="1:14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</row>
    <row r="69" spans="1:14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</row>
    <row r="70" spans="1:14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</row>
    <row r="71" spans="1:14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</row>
    <row r="72" spans="1:14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</row>
    <row r="73" spans="1:14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</row>
    <row r="74" spans="1:14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</row>
    <row r="75" spans="1:14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</row>
    <row r="76" spans="1:14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</row>
    <row r="77" spans="1:14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</row>
  </sheetData>
  <pageMargins left="0.7" right="0.7" top="0.75" bottom="0.75" header="0.3" footer="0.3"/>
  <pageSetup paperSize="9"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10"/>
  <sheetViews>
    <sheetView workbookViewId="0">
      <selection activeCell="L7" sqref="L7"/>
    </sheetView>
  </sheetViews>
  <sheetFormatPr baseColWidth="10" defaultRowHeight="15" x14ac:dyDescent="0.25"/>
  <cols>
    <col min="1" max="1" width="45.140625" bestFit="1" customWidth="1"/>
    <col min="2" max="10" width="14.28515625" style="102" bestFit="1" customWidth="1"/>
    <col min="11" max="13" width="15.28515625" style="102" bestFit="1" customWidth="1"/>
  </cols>
  <sheetData>
    <row r="3" spans="1:13" x14ac:dyDescent="0.25">
      <c r="A3" s="100" t="s">
        <v>513</v>
      </c>
      <c r="B3" s="102" t="s">
        <v>541</v>
      </c>
      <c r="C3" s="102" t="s">
        <v>542</v>
      </c>
      <c r="D3" s="102" t="s">
        <v>543</v>
      </c>
      <c r="E3" s="102" t="s">
        <v>544</v>
      </c>
      <c r="F3" s="102" t="s">
        <v>545</v>
      </c>
      <c r="G3" s="102" t="s">
        <v>546</v>
      </c>
      <c r="H3" s="102" t="s">
        <v>547</v>
      </c>
      <c r="I3" s="102" t="s">
        <v>548</v>
      </c>
      <c r="J3" s="102" t="s">
        <v>549</v>
      </c>
      <c r="K3" s="102" t="s">
        <v>550</v>
      </c>
      <c r="L3" s="102" t="s">
        <v>551</v>
      </c>
      <c r="M3" s="102" t="s">
        <v>552</v>
      </c>
    </row>
    <row r="4" spans="1:13" x14ac:dyDescent="0.25">
      <c r="A4" s="96" t="s">
        <v>215</v>
      </c>
      <c r="B4" s="102">
        <v>2613666.8691212256</v>
      </c>
      <c r="C4" s="102">
        <v>2684249.2773030433</v>
      </c>
      <c r="D4" s="102">
        <v>2677909.8773030434</v>
      </c>
      <c r="E4" s="102">
        <v>2719142.9439697098</v>
      </c>
      <c r="F4" s="102">
        <v>2759358.5860530436</v>
      </c>
      <c r="G4" s="102">
        <v>3184528.5465292339</v>
      </c>
      <c r="H4" s="102">
        <v>2695055.0798625676</v>
      </c>
      <c r="I4" s="102">
        <v>2866293.4851959008</v>
      </c>
      <c r="J4" s="102">
        <v>2879826.8185292343</v>
      </c>
      <c r="K4" s="102">
        <v>2924880.8451959006</v>
      </c>
      <c r="L4" s="102">
        <v>2846840.1518625673</v>
      </c>
      <c r="M4" s="102">
        <v>2835306.8185292343</v>
      </c>
    </row>
    <row r="5" spans="1:13" x14ac:dyDescent="0.25">
      <c r="A5" s="96" t="s">
        <v>419</v>
      </c>
      <c r="B5" s="102">
        <v>459900</v>
      </c>
      <c r="C5" s="102">
        <v>1400894.7781818181</v>
      </c>
      <c r="D5" s="102">
        <v>2361013.6181818182</v>
      </c>
      <c r="E5" s="102">
        <v>1400894.7781818181</v>
      </c>
      <c r="F5" s="102">
        <v>1405313.1781818182</v>
      </c>
      <c r="G5" s="102">
        <v>1455713.1781818182</v>
      </c>
      <c r="H5" s="102">
        <v>1455713.1781818182</v>
      </c>
      <c r="I5" s="102">
        <v>1405313.1781818182</v>
      </c>
      <c r="J5" s="102">
        <v>1405313.1781818182</v>
      </c>
      <c r="K5" s="102">
        <v>1405313.1781818182</v>
      </c>
      <c r="L5" s="102">
        <v>1405313.1781818182</v>
      </c>
      <c r="M5" s="102">
        <v>1405313.1781818182</v>
      </c>
    </row>
    <row r="6" spans="1:13" x14ac:dyDescent="0.25">
      <c r="A6" s="96" t="s">
        <v>232</v>
      </c>
      <c r="B6" s="102">
        <v>0</v>
      </c>
      <c r="C6" s="102">
        <v>1723.8642500000001</v>
      </c>
      <c r="D6" s="102">
        <v>22397.051750000002</v>
      </c>
      <c r="E6" s="102">
        <v>89719.696472222218</v>
      </c>
      <c r="F6" s="102">
        <v>21786.086472222221</v>
      </c>
      <c r="G6" s="102">
        <v>160550.9539722222</v>
      </c>
      <c r="H6" s="102">
        <v>13946.086472222223</v>
      </c>
      <c r="I6" s="102">
        <v>14506.086472222223</v>
      </c>
      <c r="J6" s="102">
        <v>30630.953972222222</v>
      </c>
      <c r="K6" s="102">
        <v>23017.600222222223</v>
      </c>
      <c r="L6" s="102">
        <v>104042.08022222221</v>
      </c>
      <c r="M6" s="102">
        <v>32004.679722222223</v>
      </c>
    </row>
    <row r="7" spans="1:13" x14ac:dyDescent="0.25">
      <c r="A7" s="96" t="s">
        <v>498</v>
      </c>
      <c r="B7" s="102">
        <v>0</v>
      </c>
      <c r="C7" s="102">
        <v>0</v>
      </c>
      <c r="D7" s="102">
        <v>0</v>
      </c>
      <c r="E7" s="102">
        <v>0</v>
      </c>
      <c r="F7" s="102">
        <v>0</v>
      </c>
      <c r="G7" s="102">
        <v>0</v>
      </c>
      <c r="H7" s="102">
        <v>0</v>
      </c>
      <c r="I7" s="102">
        <v>0</v>
      </c>
      <c r="J7" s="102">
        <v>0</v>
      </c>
      <c r="K7" s="102">
        <v>0</v>
      </c>
      <c r="L7" s="102">
        <v>0</v>
      </c>
      <c r="M7" s="102">
        <v>0</v>
      </c>
    </row>
    <row r="8" spans="1:13" x14ac:dyDescent="0.25">
      <c r="A8" s="96" t="s">
        <v>247</v>
      </c>
      <c r="B8" s="102">
        <v>166.66666666666666</v>
      </c>
      <c r="C8" s="102">
        <v>56166.666666666664</v>
      </c>
      <c r="D8" s="102">
        <v>166.66666666666666</v>
      </c>
      <c r="E8" s="102">
        <v>166.66666666666666</v>
      </c>
      <c r="F8" s="102">
        <v>166.66666666666666</v>
      </c>
      <c r="G8" s="102">
        <v>166.66666666666666</v>
      </c>
      <c r="H8" s="102">
        <v>166.66666666666666</v>
      </c>
      <c r="I8" s="102">
        <v>166.66666666666666</v>
      </c>
      <c r="J8" s="102">
        <v>166.66666666666666</v>
      </c>
      <c r="K8" s="102">
        <v>166.66666666666666</v>
      </c>
      <c r="L8" s="102">
        <v>166.66666666666666</v>
      </c>
      <c r="M8" s="102">
        <v>166.66666666666666</v>
      </c>
    </row>
    <row r="9" spans="1:13" x14ac:dyDescent="0.25">
      <c r="A9" s="96" t="s">
        <v>323</v>
      </c>
      <c r="B9" s="102">
        <v>0</v>
      </c>
      <c r="C9" s="102">
        <v>840</v>
      </c>
      <c r="D9" s="102">
        <v>0</v>
      </c>
      <c r="E9" s="102">
        <v>58128</v>
      </c>
      <c r="F9" s="102">
        <v>196745.76</v>
      </c>
      <c r="G9" s="102">
        <v>502011.85</v>
      </c>
      <c r="H9" s="102">
        <v>1104391.3599999999</v>
      </c>
      <c r="I9" s="102">
        <v>636289.42000000004</v>
      </c>
      <c r="J9" s="102">
        <v>146996.81</v>
      </c>
      <c r="K9" s="102">
        <v>786878.22</v>
      </c>
      <c r="L9" s="102">
        <v>636747.02</v>
      </c>
      <c r="M9" s="102">
        <v>65356</v>
      </c>
    </row>
    <row r="10" spans="1:13" x14ac:dyDescent="0.25">
      <c r="A10" s="96" t="s">
        <v>508</v>
      </c>
      <c r="B10" s="102">
        <v>3073733.5357878921</v>
      </c>
      <c r="C10" s="102">
        <v>4143874.5864015277</v>
      </c>
      <c r="D10" s="102">
        <v>5061487.2139015282</v>
      </c>
      <c r="E10" s="102">
        <v>4268052.0852904171</v>
      </c>
      <c r="F10" s="102">
        <v>4383370.2773737507</v>
      </c>
      <c r="G10" s="102">
        <v>5302971.195349941</v>
      </c>
      <c r="H10" s="102">
        <v>5269272.3711832743</v>
      </c>
      <c r="I10" s="102">
        <v>4922568.8365166085</v>
      </c>
      <c r="J10" s="102">
        <v>4462934.4273499418</v>
      </c>
      <c r="K10" s="102">
        <v>5140256.5102666076</v>
      </c>
      <c r="L10" s="102">
        <v>4993109.0969332736</v>
      </c>
      <c r="M10" s="102">
        <v>4338147.3430999424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F982"/>
  <sheetViews>
    <sheetView tabSelected="1" topLeftCell="J1" zoomScale="85" zoomScaleNormal="85" workbookViewId="0">
      <pane ySplit="3" topLeftCell="A275" activePane="bottomLeft" state="frozen"/>
      <selection activeCell="K1" sqref="K1"/>
      <selection pane="bottomLeft" activeCell="N275" sqref="N275"/>
    </sheetView>
  </sheetViews>
  <sheetFormatPr baseColWidth="10" defaultColWidth="10.85546875" defaultRowHeight="15" x14ac:dyDescent="0.2"/>
  <cols>
    <col min="1" max="1" width="12.28515625" style="56" bestFit="1" customWidth="1"/>
    <col min="2" max="2" width="30.42578125" style="56" bestFit="1" customWidth="1"/>
    <col min="3" max="3" width="23.42578125" style="56" customWidth="1"/>
    <col min="4" max="4" width="24.42578125" style="56" bestFit="1" customWidth="1"/>
    <col min="5" max="5" width="55.42578125" style="56" bestFit="1" customWidth="1"/>
    <col min="6" max="6" width="22.140625" style="57" customWidth="1"/>
    <col min="7" max="7" width="18.28515625" style="57" bestFit="1" customWidth="1"/>
    <col min="8" max="8" width="24.85546875" style="56" customWidth="1"/>
    <col min="9" max="9" width="18.7109375" style="56" bestFit="1" customWidth="1"/>
    <col min="10" max="10" width="19.5703125" style="56" customWidth="1"/>
    <col min="11" max="11" width="23" style="56" customWidth="1"/>
    <col min="12" max="12" width="33" style="56" customWidth="1"/>
    <col min="13" max="13" width="20.5703125" style="56" customWidth="1"/>
    <col min="14" max="14" width="32.7109375" style="56" customWidth="1"/>
    <col min="15" max="15" width="21.42578125" style="83" customWidth="1"/>
    <col min="16" max="16" width="16.28515625" style="56" bestFit="1" customWidth="1"/>
    <col min="17" max="17" width="8.7109375" style="56" customWidth="1"/>
    <col min="18" max="18" width="17.28515625" style="56" customWidth="1"/>
    <col min="19" max="19" width="14" style="56" customWidth="1"/>
    <col min="20" max="20" width="8.5703125" style="56" bestFit="1" customWidth="1"/>
    <col min="21" max="21" width="8.42578125" style="56" bestFit="1" customWidth="1"/>
    <col min="22" max="22" width="9.28515625" style="56" bestFit="1" customWidth="1"/>
    <col min="23" max="23" width="8.7109375" style="56" bestFit="1" customWidth="1"/>
    <col min="24" max="24" width="9.28515625" style="56" bestFit="1" customWidth="1"/>
    <col min="25" max="25" width="8.7109375" style="56" bestFit="1" customWidth="1"/>
    <col min="26" max="26" width="8.42578125" style="56" bestFit="1" customWidth="1"/>
    <col min="27" max="27" width="9.140625" style="56" bestFit="1" customWidth="1"/>
    <col min="28" max="28" width="8.42578125" style="56" bestFit="1" customWidth="1"/>
    <col min="29" max="29" width="8.7109375" style="56" bestFit="1" customWidth="1"/>
    <col min="30" max="30" width="9.140625" style="56" bestFit="1" customWidth="1"/>
    <col min="31" max="31" width="8.42578125" style="56" bestFit="1" customWidth="1"/>
    <col min="32" max="32" width="10.5703125" style="56" bestFit="1" customWidth="1"/>
    <col min="33" max="33" width="12" style="56" bestFit="1" customWidth="1"/>
    <col min="34" max="34" width="11.140625" style="56" bestFit="1" customWidth="1"/>
    <col min="35" max="35" width="9.85546875" style="56" bestFit="1" customWidth="1"/>
    <col min="36" max="37" width="10.28515625" style="56" bestFit="1" customWidth="1"/>
    <col min="38" max="38" width="9.85546875" style="56" bestFit="1" customWidth="1"/>
    <col min="39" max="39" width="11.7109375" style="56" bestFit="1" customWidth="1"/>
    <col min="40" max="40" width="14.140625" style="56" bestFit="1" customWidth="1"/>
    <col min="41" max="41" width="12.28515625" style="56" bestFit="1" customWidth="1"/>
    <col min="42" max="42" width="14.140625" style="56" bestFit="1" customWidth="1"/>
    <col min="43" max="43" width="13.42578125" style="56" bestFit="1" customWidth="1"/>
    <col min="44" max="44" width="11.5703125" style="56" bestFit="1" customWidth="1"/>
    <col min="45" max="56" width="20" style="56" customWidth="1"/>
    <col min="57" max="57" width="20.85546875" style="56" customWidth="1"/>
    <col min="58" max="58" width="12.85546875" style="56" bestFit="1" customWidth="1"/>
    <col min="59" max="16384" width="10.85546875" style="56"/>
  </cols>
  <sheetData>
    <row r="1" spans="1:58" ht="12" x14ac:dyDescent="0.2">
      <c r="O1" s="57"/>
    </row>
    <row r="2" spans="1:58" ht="21" x14ac:dyDescent="0.2">
      <c r="A2" s="133" t="s">
        <v>157</v>
      </c>
      <c r="B2" s="134"/>
      <c r="C2" s="134"/>
      <c r="D2" s="134"/>
      <c r="E2" s="134"/>
      <c r="F2" s="135" t="s">
        <v>158</v>
      </c>
      <c r="G2" s="136"/>
      <c r="H2" s="136"/>
      <c r="I2" s="136"/>
      <c r="J2" s="136"/>
      <c r="K2" s="136"/>
      <c r="L2" s="137"/>
      <c r="M2" s="138" t="s">
        <v>159</v>
      </c>
      <c r="N2" s="139"/>
      <c r="O2" s="139"/>
      <c r="P2" s="140"/>
      <c r="Q2" s="141" t="s">
        <v>160</v>
      </c>
      <c r="R2" s="142"/>
      <c r="S2" s="143"/>
      <c r="T2" s="144" t="s">
        <v>161</v>
      </c>
      <c r="U2" s="145"/>
      <c r="V2" s="145"/>
      <c r="W2" s="145"/>
      <c r="X2" s="145"/>
      <c r="Y2" s="145"/>
      <c r="Z2" s="145"/>
      <c r="AA2" s="145"/>
      <c r="AB2" s="145"/>
      <c r="AC2" s="145"/>
      <c r="AD2" s="145"/>
      <c r="AE2" s="146"/>
      <c r="AF2" s="131" t="s">
        <v>162</v>
      </c>
      <c r="AG2" s="132"/>
      <c r="AH2" s="132"/>
      <c r="AI2" s="132"/>
      <c r="AJ2" s="132"/>
      <c r="AK2" s="132"/>
      <c r="AL2" s="132"/>
      <c r="AM2" s="132"/>
      <c r="AN2" s="132"/>
      <c r="AO2" s="132"/>
      <c r="AP2" s="132"/>
      <c r="AQ2" s="132"/>
      <c r="AR2" s="132"/>
      <c r="AS2" s="131" t="s">
        <v>163</v>
      </c>
      <c r="AT2" s="132"/>
      <c r="AU2" s="132"/>
      <c r="AV2" s="132"/>
      <c r="AW2" s="132"/>
      <c r="AX2" s="132"/>
      <c r="AY2" s="132"/>
      <c r="AZ2" s="132"/>
      <c r="BA2" s="132"/>
      <c r="BB2" s="132"/>
      <c r="BC2" s="132"/>
      <c r="BD2" s="132"/>
    </row>
    <row r="3" spans="1:58" ht="24" x14ac:dyDescent="0.2">
      <c r="A3" s="58" t="s">
        <v>156</v>
      </c>
      <c r="B3" s="59" t="s">
        <v>164</v>
      </c>
      <c r="C3" s="59" t="s">
        <v>165</v>
      </c>
      <c r="D3" s="59" t="s">
        <v>166</v>
      </c>
      <c r="E3" s="59" t="s">
        <v>167</v>
      </c>
      <c r="F3" s="60" t="s">
        <v>8</v>
      </c>
      <c r="G3" s="60" t="s">
        <v>9</v>
      </c>
      <c r="H3" s="60" t="s">
        <v>168</v>
      </c>
      <c r="I3" s="60" t="s">
        <v>169</v>
      </c>
      <c r="J3" s="60" t="s">
        <v>11</v>
      </c>
      <c r="K3" s="60" t="s">
        <v>13</v>
      </c>
      <c r="L3" s="60" t="s">
        <v>170</v>
      </c>
      <c r="M3" s="61" t="s">
        <v>171</v>
      </c>
      <c r="N3" s="61" t="s">
        <v>172</v>
      </c>
      <c r="O3" s="62" t="s">
        <v>509</v>
      </c>
      <c r="P3" s="63" t="s">
        <v>173</v>
      </c>
      <c r="Q3" s="64" t="s">
        <v>160</v>
      </c>
      <c r="R3" s="64" t="s">
        <v>174</v>
      </c>
      <c r="S3" s="65" t="s">
        <v>175</v>
      </c>
      <c r="T3" s="66" t="s">
        <v>176</v>
      </c>
      <c r="U3" s="66" t="s">
        <v>177</v>
      </c>
      <c r="V3" s="66" t="s">
        <v>178</v>
      </c>
      <c r="W3" s="66" t="s">
        <v>179</v>
      </c>
      <c r="X3" s="66" t="s">
        <v>180</v>
      </c>
      <c r="Y3" s="66" t="s">
        <v>181</v>
      </c>
      <c r="Z3" s="66" t="s">
        <v>182</v>
      </c>
      <c r="AA3" s="66" t="s">
        <v>183</v>
      </c>
      <c r="AB3" s="66" t="s">
        <v>184</v>
      </c>
      <c r="AC3" s="66" t="s">
        <v>185</v>
      </c>
      <c r="AD3" s="66" t="s">
        <v>186</v>
      </c>
      <c r="AE3" s="66" t="s">
        <v>187</v>
      </c>
      <c r="AF3" s="67" t="s">
        <v>188</v>
      </c>
      <c r="AG3" s="67" t="s">
        <v>189</v>
      </c>
      <c r="AH3" s="67" t="s">
        <v>190</v>
      </c>
      <c r="AI3" s="67" t="s">
        <v>191</v>
      </c>
      <c r="AJ3" s="67" t="s">
        <v>192</v>
      </c>
      <c r="AK3" s="67" t="s">
        <v>193</v>
      </c>
      <c r="AL3" s="67" t="s">
        <v>194</v>
      </c>
      <c r="AM3" s="67" t="s">
        <v>195</v>
      </c>
      <c r="AN3" s="67" t="s">
        <v>196</v>
      </c>
      <c r="AO3" s="67" t="s">
        <v>197</v>
      </c>
      <c r="AP3" s="67" t="s">
        <v>198</v>
      </c>
      <c r="AQ3" s="67" t="s">
        <v>199</v>
      </c>
      <c r="AR3" s="67" t="s">
        <v>200</v>
      </c>
      <c r="AS3" s="67" t="s">
        <v>201</v>
      </c>
      <c r="AT3" s="67" t="s">
        <v>202</v>
      </c>
      <c r="AU3" s="67" t="s">
        <v>203</v>
      </c>
      <c r="AV3" s="67" t="s">
        <v>204</v>
      </c>
      <c r="AW3" s="67" t="s">
        <v>205</v>
      </c>
      <c r="AX3" s="67" t="s">
        <v>206</v>
      </c>
      <c r="AY3" s="67" t="s">
        <v>207</v>
      </c>
      <c r="AZ3" s="67" t="s">
        <v>208</v>
      </c>
      <c r="BA3" s="67" t="s">
        <v>209</v>
      </c>
      <c r="BB3" s="67" t="s">
        <v>210</v>
      </c>
      <c r="BC3" s="67" t="s">
        <v>211</v>
      </c>
      <c r="BD3" s="67" t="s">
        <v>212</v>
      </c>
      <c r="BE3" s="67" t="s">
        <v>213</v>
      </c>
      <c r="BF3" s="67" t="s">
        <v>214</v>
      </c>
    </row>
    <row r="4" spans="1:58" ht="63.75" x14ac:dyDescent="0.2">
      <c r="A4" s="90">
        <v>1</v>
      </c>
      <c r="B4" s="45" t="s">
        <v>215</v>
      </c>
      <c r="C4" s="45" t="s">
        <v>216</v>
      </c>
      <c r="D4" s="68" t="s">
        <v>217</v>
      </c>
      <c r="E4" s="68" t="s">
        <v>218</v>
      </c>
      <c r="F4" s="45" t="s">
        <v>219</v>
      </c>
      <c r="G4" s="45" t="s">
        <v>220</v>
      </c>
      <c r="H4" s="45" t="s">
        <v>221</v>
      </c>
      <c r="I4" s="45" t="s">
        <v>27</v>
      </c>
      <c r="J4" s="45" t="s">
        <v>142</v>
      </c>
      <c r="K4" s="45" t="s">
        <v>49</v>
      </c>
      <c r="L4" s="121" t="s">
        <v>222</v>
      </c>
      <c r="M4" s="45" t="s">
        <v>223</v>
      </c>
      <c r="N4" s="45" t="s">
        <v>53</v>
      </c>
      <c r="O4" s="69">
        <v>2000</v>
      </c>
      <c r="P4" s="70" t="s">
        <v>518</v>
      </c>
      <c r="Q4" s="90" t="s">
        <v>224</v>
      </c>
      <c r="R4" s="90" t="s">
        <v>225</v>
      </c>
      <c r="S4" s="91"/>
      <c r="T4" s="90" t="s">
        <v>226</v>
      </c>
      <c r="U4" s="90"/>
      <c r="V4" s="90"/>
      <c r="W4" s="90"/>
      <c r="X4" s="90"/>
      <c r="Y4" s="90"/>
      <c r="Z4" s="90"/>
      <c r="AA4" s="90"/>
      <c r="AB4" s="90"/>
      <c r="AC4" s="90"/>
      <c r="AD4" s="90"/>
      <c r="AE4" s="90"/>
      <c r="AF4" s="90" t="s">
        <v>226</v>
      </c>
      <c r="AG4" s="90" t="s">
        <v>226</v>
      </c>
      <c r="AH4" s="90" t="s">
        <v>226</v>
      </c>
      <c r="AI4" s="90" t="s">
        <v>226</v>
      </c>
      <c r="AJ4" s="90" t="s">
        <v>226</v>
      </c>
      <c r="AK4" s="90" t="s">
        <v>226</v>
      </c>
      <c r="AL4" s="90" t="s">
        <v>226</v>
      </c>
      <c r="AM4" s="90" t="s">
        <v>226</v>
      </c>
      <c r="AN4" s="90" t="s">
        <v>226</v>
      </c>
      <c r="AO4" s="90" t="s">
        <v>226</v>
      </c>
      <c r="AP4" s="90" t="s">
        <v>226</v>
      </c>
      <c r="AQ4" s="90" t="s">
        <v>226</v>
      </c>
      <c r="AR4" s="90">
        <f t="shared" ref="AR4:AR67" si="0">COUNTIF(AF4:AQ4,"X")</f>
        <v>12</v>
      </c>
      <c r="AS4" s="92">
        <f>IF(AF4="X",O4/$AR4,0)</f>
        <v>166.66666666666666</v>
      </c>
      <c r="AT4" s="92">
        <f>IF(AG4="X",O4/$AR4,0)</f>
        <v>166.66666666666666</v>
      </c>
      <c r="AU4" s="92">
        <f>IF(AH4="X",O4/$AR4,0)</f>
        <v>166.66666666666666</v>
      </c>
      <c r="AV4" s="92">
        <f>IF(AI4="X",O4/$AR4,0)</f>
        <v>166.66666666666666</v>
      </c>
      <c r="AW4" s="92">
        <f>IF(AJ4="X",O4/$AR4,0)</f>
        <v>166.66666666666666</v>
      </c>
      <c r="AX4" s="92">
        <f>IF(AK4="X",O4/$AR4,0)</f>
        <v>166.66666666666666</v>
      </c>
      <c r="AY4" s="92">
        <f>IF(AL4="X",O4/$AR4,0)</f>
        <v>166.66666666666666</v>
      </c>
      <c r="AZ4" s="92">
        <f>IF(AM4="X",O4/$AR4,0)</f>
        <v>166.66666666666666</v>
      </c>
      <c r="BA4" s="92">
        <f>IF(AN4="X",O4/$AR4,0)</f>
        <v>166.66666666666666</v>
      </c>
      <c r="BB4" s="92">
        <f>IF(AO4="X",O4/$AR4,0)</f>
        <v>166.66666666666666</v>
      </c>
      <c r="BC4" s="92">
        <f>IF(AP4="X",O4/$AR4,0)</f>
        <v>166.66666666666666</v>
      </c>
      <c r="BD4" s="92">
        <f>IF(AQ4="X",O4/$AR4,0)</f>
        <v>166.66666666666666</v>
      </c>
      <c r="BE4" s="93">
        <f t="shared" ref="BE4:BE67" si="1">SUM(AS4:BD4)</f>
        <v>2000.0000000000002</v>
      </c>
      <c r="BF4" s="71" t="b">
        <f>BE4=O4</f>
        <v>1</v>
      </c>
    </row>
    <row r="5" spans="1:58" ht="63.75" x14ac:dyDescent="0.2">
      <c r="A5" s="90">
        <v>2</v>
      </c>
      <c r="B5" s="45" t="s">
        <v>215</v>
      </c>
      <c r="C5" s="45" t="s">
        <v>216</v>
      </c>
      <c r="D5" s="68" t="s">
        <v>217</v>
      </c>
      <c r="E5" s="68" t="s">
        <v>218</v>
      </c>
      <c r="F5" s="45" t="s">
        <v>219</v>
      </c>
      <c r="G5" s="45" t="s">
        <v>220</v>
      </c>
      <c r="H5" s="45" t="s">
        <v>221</v>
      </c>
      <c r="I5" s="45" t="s">
        <v>27</v>
      </c>
      <c r="J5" s="45" t="s">
        <v>142</v>
      </c>
      <c r="K5" s="45" t="s">
        <v>49</v>
      </c>
      <c r="L5" s="121" t="s">
        <v>227</v>
      </c>
      <c r="M5" s="45" t="s">
        <v>228</v>
      </c>
      <c r="N5" s="45" t="s">
        <v>54</v>
      </c>
      <c r="O5" s="69">
        <v>83473.13</v>
      </c>
      <c r="P5" s="70" t="s">
        <v>518</v>
      </c>
      <c r="Q5" s="90" t="s">
        <v>224</v>
      </c>
      <c r="R5" s="90" t="s">
        <v>225</v>
      </c>
      <c r="S5" s="91"/>
      <c r="T5" s="90" t="s">
        <v>226</v>
      </c>
      <c r="U5" s="90"/>
      <c r="V5" s="90"/>
      <c r="W5" s="90"/>
      <c r="X5" s="90"/>
      <c r="Y5" s="90"/>
      <c r="Z5" s="90"/>
      <c r="AA5" s="90"/>
      <c r="AB5" s="90"/>
      <c r="AC5" s="90"/>
      <c r="AD5" s="90"/>
      <c r="AE5" s="90"/>
      <c r="AF5" s="90" t="s">
        <v>226</v>
      </c>
      <c r="AG5" s="90" t="s">
        <v>226</v>
      </c>
      <c r="AH5" s="90" t="s">
        <v>226</v>
      </c>
      <c r="AI5" s="90" t="s">
        <v>226</v>
      </c>
      <c r="AJ5" s="90" t="s">
        <v>226</v>
      </c>
      <c r="AK5" s="90" t="s">
        <v>226</v>
      </c>
      <c r="AL5" s="90" t="s">
        <v>226</v>
      </c>
      <c r="AM5" s="90" t="s">
        <v>226</v>
      </c>
      <c r="AN5" s="90" t="s">
        <v>226</v>
      </c>
      <c r="AO5" s="90" t="s">
        <v>226</v>
      </c>
      <c r="AP5" s="90" t="s">
        <v>226</v>
      </c>
      <c r="AQ5" s="90" t="s">
        <v>226</v>
      </c>
      <c r="AR5" s="90">
        <f t="shared" si="0"/>
        <v>12</v>
      </c>
      <c r="AS5" s="92">
        <f t="shared" ref="AS5:AS68" si="2">IF(AF5="X",O5/$AR5,0)</f>
        <v>6956.0941666666668</v>
      </c>
      <c r="AT5" s="92">
        <f t="shared" ref="AT5:AT68" si="3">IF(AG5="X",O5/$AR5,0)</f>
        <v>6956.0941666666668</v>
      </c>
      <c r="AU5" s="92">
        <f t="shared" ref="AU5:AU68" si="4">IF(AH5="X",O5/$AR5,0)</f>
        <v>6956.0941666666668</v>
      </c>
      <c r="AV5" s="92">
        <f t="shared" ref="AV5:AV68" si="5">IF(AI5="X",O5/$AR5,0)</f>
        <v>6956.0941666666668</v>
      </c>
      <c r="AW5" s="92">
        <f t="shared" ref="AW5:AW68" si="6">IF(AJ5="X",O5/$AR5,0)</f>
        <v>6956.0941666666668</v>
      </c>
      <c r="AX5" s="92">
        <f t="shared" ref="AX5:AX68" si="7">IF(AK5="X",O5/$AR5,0)</f>
        <v>6956.0941666666668</v>
      </c>
      <c r="AY5" s="92">
        <f t="shared" ref="AY5:AY68" si="8">IF(AL5="X",O5/$AR5,0)</f>
        <v>6956.0941666666668</v>
      </c>
      <c r="AZ5" s="92">
        <f t="shared" ref="AZ5:AZ68" si="9">IF(AM5="X",O5/$AR5,0)</f>
        <v>6956.0941666666668</v>
      </c>
      <c r="BA5" s="92">
        <f t="shared" ref="BA5:BA68" si="10">IF(AN5="X",O5/$AR5,0)</f>
        <v>6956.0941666666668</v>
      </c>
      <c r="BB5" s="92">
        <f t="shared" ref="BB5:BB68" si="11">IF(AO5="X",O5/$AR5,0)</f>
        <v>6956.0941666666668</v>
      </c>
      <c r="BC5" s="92">
        <f t="shared" ref="BC5:BC68" si="12">IF(AP5="X",O5/$AR5,0)</f>
        <v>6956.0941666666668</v>
      </c>
      <c r="BD5" s="92">
        <f t="shared" ref="BD5:BD68" si="13">IF(AQ5="X",O5/$AR5,0)</f>
        <v>6956.0941666666668</v>
      </c>
      <c r="BE5" s="93">
        <f t="shared" si="1"/>
        <v>83473.13</v>
      </c>
      <c r="BF5" s="71" t="b">
        <f t="shared" ref="BF5:BF68" si="14">BE5=O5</f>
        <v>1</v>
      </c>
    </row>
    <row r="6" spans="1:58" ht="63.75" x14ac:dyDescent="0.2">
      <c r="A6" s="90">
        <v>3</v>
      </c>
      <c r="B6" s="45" t="s">
        <v>215</v>
      </c>
      <c r="C6" s="45" t="s">
        <v>216</v>
      </c>
      <c r="D6" s="68" t="s">
        <v>217</v>
      </c>
      <c r="E6" s="68" t="s">
        <v>218</v>
      </c>
      <c r="F6" s="45" t="s">
        <v>219</v>
      </c>
      <c r="G6" s="45" t="s">
        <v>220</v>
      </c>
      <c r="H6" s="45" t="s">
        <v>221</v>
      </c>
      <c r="I6" s="45" t="s">
        <v>27</v>
      </c>
      <c r="J6" s="45" t="s">
        <v>142</v>
      </c>
      <c r="K6" s="45" t="s">
        <v>49</v>
      </c>
      <c r="L6" s="121" t="s">
        <v>229</v>
      </c>
      <c r="M6" s="45" t="s">
        <v>230</v>
      </c>
      <c r="N6" s="45" t="s">
        <v>50</v>
      </c>
      <c r="O6" s="69">
        <v>12.17</v>
      </c>
      <c r="P6" s="70" t="s">
        <v>518</v>
      </c>
      <c r="Q6" s="90" t="s">
        <v>224</v>
      </c>
      <c r="R6" s="90" t="s">
        <v>225</v>
      </c>
      <c r="S6" s="91"/>
      <c r="T6" s="90" t="s">
        <v>226</v>
      </c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0" t="s">
        <v>226</v>
      </c>
      <c r="AG6" s="90" t="s">
        <v>226</v>
      </c>
      <c r="AH6" s="90" t="s">
        <v>226</v>
      </c>
      <c r="AI6" s="90" t="s">
        <v>226</v>
      </c>
      <c r="AJ6" s="90" t="s">
        <v>226</v>
      </c>
      <c r="AK6" s="90" t="s">
        <v>226</v>
      </c>
      <c r="AL6" s="90" t="s">
        <v>226</v>
      </c>
      <c r="AM6" s="90" t="s">
        <v>226</v>
      </c>
      <c r="AN6" s="90" t="s">
        <v>226</v>
      </c>
      <c r="AO6" s="90" t="s">
        <v>226</v>
      </c>
      <c r="AP6" s="90" t="s">
        <v>226</v>
      </c>
      <c r="AQ6" s="90" t="s">
        <v>226</v>
      </c>
      <c r="AR6" s="90">
        <f t="shared" si="0"/>
        <v>12</v>
      </c>
      <c r="AS6" s="92">
        <f t="shared" si="2"/>
        <v>1.0141666666666667</v>
      </c>
      <c r="AT6" s="92">
        <f t="shared" si="3"/>
        <v>1.0141666666666667</v>
      </c>
      <c r="AU6" s="92">
        <f t="shared" si="4"/>
        <v>1.0141666666666667</v>
      </c>
      <c r="AV6" s="92">
        <f t="shared" si="5"/>
        <v>1.0141666666666667</v>
      </c>
      <c r="AW6" s="92">
        <f t="shared" si="6"/>
        <v>1.0141666666666667</v>
      </c>
      <c r="AX6" s="92">
        <f t="shared" si="7"/>
        <v>1.0141666666666667</v>
      </c>
      <c r="AY6" s="92">
        <f t="shared" si="8"/>
        <v>1.0141666666666667</v>
      </c>
      <c r="AZ6" s="92">
        <f t="shared" si="9"/>
        <v>1.0141666666666667</v>
      </c>
      <c r="BA6" s="92">
        <f t="shared" si="10"/>
        <v>1.0141666666666667</v>
      </c>
      <c r="BB6" s="92">
        <f t="shared" si="11"/>
        <v>1.0141666666666667</v>
      </c>
      <c r="BC6" s="92">
        <f t="shared" si="12"/>
        <v>1.0141666666666667</v>
      </c>
      <c r="BD6" s="92">
        <f t="shared" si="13"/>
        <v>1.0141666666666667</v>
      </c>
      <c r="BE6" s="93">
        <f t="shared" si="1"/>
        <v>12.169999999999996</v>
      </c>
      <c r="BF6" s="71" t="b">
        <f t="shared" si="14"/>
        <v>1</v>
      </c>
    </row>
    <row r="7" spans="1:58" ht="89.25" x14ac:dyDescent="0.2">
      <c r="A7" s="90">
        <v>4</v>
      </c>
      <c r="B7" s="45" t="s">
        <v>215</v>
      </c>
      <c r="C7" s="45" t="s">
        <v>216</v>
      </c>
      <c r="D7" s="68" t="s">
        <v>217</v>
      </c>
      <c r="E7" s="68" t="s">
        <v>218</v>
      </c>
      <c r="F7" s="45" t="s">
        <v>219</v>
      </c>
      <c r="G7" s="45" t="s">
        <v>220</v>
      </c>
      <c r="H7" s="45" t="s">
        <v>221</v>
      </c>
      <c r="I7" s="45" t="s">
        <v>27</v>
      </c>
      <c r="J7" s="45" t="s">
        <v>142</v>
      </c>
      <c r="K7" s="45" t="s">
        <v>49</v>
      </c>
      <c r="L7" s="121" t="s">
        <v>229</v>
      </c>
      <c r="M7" s="45" t="s">
        <v>230</v>
      </c>
      <c r="N7" s="45" t="s">
        <v>42</v>
      </c>
      <c r="O7" s="69">
        <v>44.69</v>
      </c>
      <c r="P7" s="70" t="s">
        <v>518</v>
      </c>
      <c r="Q7" s="90" t="s">
        <v>224</v>
      </c>
      <c r="R7" s="90" t="s">
        <v>225</v>
      </c>
      <c r="S7" s="91"/>
      <c r="T7" s="90" t="s">
        <v>226</v>
      </c>
      <c r="U7" s="90"/>
      <c r="V7" s="90"/>
      <c r="W7" s="90"/>
      <c r="X7" s="90"/>
      <c r="Y7" s="90"/>
      <c r="Z7" s="90"/>
      <c r="AA7" s="90"/>
      <c r="AB7" s="90"/>
      <c r="AC7" s="90"/>
      <c r="AD7" s="90"/>
      <c r="AE7" s="90"/>
      <c r="AF7" s="90" t="s">
        <v>226</v>
      </c>
      <c r="AG7" s="90" t="s">
        <v>226</v>
      </c>
      <c r="AH7" s="90" t="s">
        <v>226</v>
      </c>
      <c r="AI7" s="90" t="s">
        <v>226</v>
      </c>
      <c r="AJ7" s="90" t="s">
        <v>226</v>
      </c>
      <c r="AK7" s="90" t="s">
        <v>226</v>
      </c>
      <c r="AL7" s="90" t="s">
        <v>226</v>
      </c>
      <c r="AM7" s="90" t="s">
        <v>226</v>
      </c>
      <c r="AN7" s="90" t="s">
        <v>226</v>
      </c>
      <c r="AO7" s="90" t="s">
        <v>226</v>
      </c>
      <c r="AP7" s="90" t="s">
        <v>226</v>
      </c>
      <c r="AQ7" s="90" t="s">
        <v>226</v>
      </c>
      <c r="AR7" s="90">
        <f t="shared" si="0"/>
        <v>12</v>
      </c>
      <c r="AS7" s="92">
        <f t="shared" si="2"/>
        <v>3.7241666666666666</v>
      </c>
      <c r="AT7" s="92">
        <f t="shared" si="3"/>
        <v>3.7241666666666666</v>
      </c>
      <c r="AU7" s="92">
        <f t="shared" si="4"/>
        <v>3.7241666666666666</v>
      </c>
      <c r="AV7" s="92">
        <f t="shared" si="5"/>
        <v>3.7241666666666666</v>
      </c>
      <c r="AW7" s="92">
        <f t="shared" si="6"/>
        <v>3.7241666666666666</v>
      </c>
      <c r="AX7" s="92">
        <f t="shared" si="7"/>
        <v>3.7241666666666666</v>
      </c>
      <c r="AY7" s="92">
        <f t="shared" si="8"/>
        <v>3.7241666666666666</v>
      </c>
      <c r="AZ7" s="92">
        <f t="shared" si="9"/>
        <v>3.7241666666666666</v>
      </c>
      <c r="BA7" s="92">
        <f t="shared" si="10"/>
        <v>3.7241666666666666</v>
      </c>
      <c r="BB7" s="92">
        <f t="shared" si="11"/>
        <v>3.7241666666666666</v>
      </c>
      <c r="BC7" s="92">
        <f t="shared" si="12"/>
        <v>3.7241666666666666</v>
      </c>
      <c r="BD7" s="92">
        <f t="shared" si="13"/>
        <v>3.7241666666666666</v>
      </c>
      <c r="BE7" s="93">
        <f t="shared" si="1"/>
        <v>44.690000000000005</v>
      </c>
      <c r="BF7" s="71" t="b">
        <f t="shared" si="14"/>
        <v>1</v>
      </c>
    </row>
    <row r="8" spans="1:58" ht="89.25" x14ac:dyDescent="0.2">
      <c r="A8" s="90">
        <v>5</v>
      </c>
      <c r="B8" s="45" t="s">
        <v>215</v>
      </c>
      <c r="C8" s="45" t="s">
        <v>216</v>
      </c>
      <c r="D8" s="68" t="s">
        <v>217</v>
      </c>
      <c r="E8" s="68" t="s">
        <v>218</v>
      </c>
      <c r="F8" s="45" t="s">
        <v>219</v>
      </c>
      <c r="G8" s="45" t="s">
        <v>220</v>
      </c>
      <c r="H8" s="45" t="s">
        <v>221</v>
      </c>
      <c r="I8" s="45" t="s">
        <v>27</v>
      </c>
      <c r="J8" s="45" t="s">
        <v>142</v>
      </c>
      <c r="K8" s="45" t="s">
        <v>49</v>
      </c>
      <c r="L8" s="121" t="s">
        <v>229</v>
      </c>
      <c r="M8" s="45" t="s">
        <v>230</v>
      </c>
      <c r="N8" s="45" t="s">
        <v>42</v>
      </c>
      <c r="O8" s="69">
        <v>1841.06</v>
      </c>
      <c r="P8" s="70" t="s">
        <v>518</v>
      </c>
      <c r="Q8" s="90" t="s">
        <v>224</v>
      </c>
      <c r="R8" s="90" t="s">
        <v>225</v>
      </c>
      <c r="S8" s="91"/>
      <c r="T8" s="90" t="s">
        <v>226</v>
      </c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 t="s">
        <v>226</v>
      </c>
      <c r="AG8" s="90" t="s">
        <v>226</v>
      </c>
      <c r="AH8" s="90" t="s">
        <v>226</v>
      </c>
      <c r="AI8" s="90" t="s">
        <v>226</v>
      </c>
      <c r="AJ8" s="90" t="s">
        <v>226</v>
      </c>
      <c r="AK8" s="90" t="s">
        <v>226</v>
      </c>
      <c r="AL8" s="90" t="s">
        <v>226</v>
      </c>
      <c r="AM8" s="90" t="s">
        <v>226</v>
      </c>
      <c r="AN8" s="90" t="s">
        <v>226</v>
      </c>
      <c r="AO8" s="90" t="s">
        <v>226</v>
      </c>
      <c r="AP8" s="90" t="s">
        <v>226</v>
      </c>
      <c r="AQ8" s="90" t="s">
        <v>226</v>
      </c>
      <c r="AR8" s="90">
        <f t="shared" si="0"/>
        <v>12</v>
      </c>
      <c r="AS8" s="92">
        <f t="shared" si="2"/>
        <v>153.42166666666665</v>
      </c>
      <c r="AT8" s="92">
        <f t="shared" si="3"/>
        <v>153.42166666666665</v>
      </c>
      <c r="AU8" s="92">
        <f t="shared" si="4"/>
        <v>153.42166666666665</v>
      </c>
      <c r="AV8" s="92">
        <f t="shared" si="5"/>
        <v>153.42166666666665</v>
      </c>
      <c r="AW8" s="92">
        <f t="shared" si="6"/>
        <v>153.42166666666665</v>
      </c>
      <c r="AX8" s="92">
        <f t="shared" si="7"/>
        <v>153.42166666666665</v>
      </c>
      <c r="AY8" s="92">
        <f t="shared" si="8"/>
        <v>153.42166666666665</v>
      </c>
      <c r="AZ8" s="92">
        <f t="shared" si="9"/>
        <v>153.42166666666665</v>
      </c>
      <c r="BA8" s="92">
        <f t="shared" si="10"/>
        <v>153.42166666666665</v>
      </c>
      <c r="BB8" s="92">
        <f t="shared" si="11"/>
        <v>153.42166666666665</v>
      </c>
      <c r="BC8" s="92">
        <f t="shared" si="12"/>
        <v>153.42166666666665</v>
      </c>
      <c r="BD8" s="92">
        <f t="shared" si="13"/>
        <v>153.42166666666665</v>
      </c>
      <c r="BE8" s="93">
        <f t="shared" si="1"/>
        <v>1841.0599999999997</v>
      </c>
      <c r="BF8" s="71" t="b">
        <f t="shared" si="14"/>
        <v>1</v>
      </c>
    </row>
    <row r="9" spans="1:58" ht="63.75" x14ac:dyDescent="0.2">
      <c r="A9" s="90">
        <v>6</v>
      </c>
      <c r="B9" s="45" t="s">
        <v>215</v>
      </c>
      <c r="C9" s="45" t="s">
        <v>216</v>
      </c>
      <c r="D9" s="68" t="s">
        <v>217</v>
      </c>
      <c r="E9" s="68" t="s">
        <v>218</v>
      </c>
      <c r="F9" s="45" t="s">
        <v>219</v>
      </c>
      <c r="G9" s="45" t="s">
        <v>220</v>
      </c>
      <c r="H9" s="45" t="s">
        <v>221</v>
      </c>
      <c r="I9" s="45" t="s">
        <v>27</v>
      </c>
      <c r="J9" s="45" t="s">
        <v>142</v>
      </c>
      <c r="K9" s="45" t="s">
        <v>49</v>
      </c>
      <c r="L9" s="121" t="s">
        <v>229</v>
      </c>
      <c r="M9" s="45" t="s">
        <v>230</v>
      </c>
      <c r="N9" s="45" t="s">
        <v>51</v>
      </c>
      <c r="O9" s="69">
        <v>540.96</v>
      </c>
      <c r="P9" s="70" t="s">
        <v>518</v>
      </c>
      <c r="Q9" s="90" t="s">
        <v>224</v>
      </c>
      <c r="R9" s="90" t="s">
        <v>225</v>
      </c>
      <c r="S9" s="91"/>
      <c r="T9" s="90" t="s">
        <v>226</v>
      </c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 t="s">
        <v>226</v>
      </c>
      <c r="AG9" s="90" t="s">
        <v>226</v>
      </c>
      <c r="AH9" s="90" t="s">
        <v>226</v>
      </c>
      <c r="AI9" s="90" t="s">
        <v>226</v>
      </c>
      <c r="AJ9" s="90" t="s">
        <v>226</v>
      </c>
      <c r="AK9" s="90" t="s">
        <v>226</v>
      </c>
      <c r="AL9" s="90" t="s">
        <v>226</v>
      </c>
      <c r="AM9" s="90" t="s">
        <v>226</v>
      </c>
      <c r="AN9" s="90" t="s">
        <v>226</v>
      </c>
      <c r="AO9" s="90" t="s">
        <v>226</v>
      </c>
      <c r="AP9" s="90" t="s">
        <v>226</v>
      </c>
      <c r="AQ9" s="90" t="s">
        <v>226</v>
      </c>
      <c r="AR9" s="90">
        <f t="shared" si="0"/>
        <v>12</v>
      </c>
      <c r="AS9" s="92">
        <f t="shared" si="2"/>
        <v>45.080000000000005</v>
      </c>
      <c r="AT9" s="92">
        <f t="shared" si="3"/>
        <v>45.080000000000005</v>
      </c>
      <c r="AU9" s="92">
        <f t="shared" si="4"/>
        <v>45.080000000000005</v>
      </c>
      <c r="AV9" s="92">
        <f t="shared" si="5"/>
        <v>45.080000000000005</v>
      </c>
      <c r="AW9" s="92">
        <f t="shared" si="6"/>
        <v>45.080000000000005</v>
      </c>
      <c r="AX9" s="92">
        <f t="shared" si="7"/>
        <v>45.080000000000005</v>
      </c>
      <c r="AY9" s="92">
        <f t="shared" si="8"/>
        <v>45.080000000000005</v>
      </c>
      <c r="AZ9" s="92">
        <f t="shared" si="9"/>
        <v>45.080000000000005</v>
      </c>
      <c r="BA9" s="92">
        <f t="shared" si="10"/>
        <v>45.080000000000005</v>
      </c>
      <c r="BB9" s="92">
        <f t="shared" si="11"/>
        <v>45.080000000000005</v>
      </c>
      <c r="BC9" s="92">
        <f t="shared" si="12"/>
        <v>45.080000000000005</v>
      </c>
      <c r="BD9" s="92">
        <f t="shared" si="13"/>
        <v>45.080000000000005</v>
      </c>
      <c r="BE9" s="93">
        <f t="shared" si="1"/>
        <v>540.95999999999992</v>
      </c>
      <c r="BF9" s="71" t="b">
        <f t="shared" si="14"/>
        <v>1</v>
      </c>
    </row>
    <row r="10" spans="1:58" ht="63.75" x14ac:dyDescent="0.2">
      <c r="A10" s="90">
        <v>7</v>
      </c>
      <c r="B10" s="45" t="s">
        <v>215</v>
      </c>
      <c r="C10" s="45" t="s">
        <v>216</v>
      </c>
      <c r="D10" s="68" t="s">
        <v>217</v>
      </c>
      <c r="E10" s="68" t="s">
        <v>218</v>
      </c>
      <c r="F10" s="45" t="s">
        <v>219</v>
      </c>
      <c r="G10" s="45" t="s">
        <v>220</v>
      </c>
      <c r="H10" s="45" t="s">
        <v>221</v>
      </c>
      <c r="I10" s="45" t="s">
        <v>27</v>
      </c>
      <c r="J10" s="45" t="s">
        <v>142</v>
      </c>
      <c r="K10" s="45" t="s">
        <v>49</v>
      </c>
      <c r="L10" s="121" t="s">
        <v>229</v>
      </c>
      <c r="M10" s="45" t="s">
        <v>230</v>
      </c>
      <c r="N10" s="45" t="s">
        <v>52</v>
      </c>
      <c r="O10" s="69">
        <v>2600</v>
      </c>
      <c r="P10" s="70" t="s">
        <v>518</v>
      </c>
      <c r="Q10" s="90" t="s">
        <v>224</v>
      </c>
      <c r="R10" s="90" t="s">
        <v>225</v>
      </c>
      <c r="S10" s="91"/>
      <c r="T10" s="90" t="s">
        <v>226</v>
      </c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 t="s">
        <v>226</v>
      </c>
      <c r="AG10" s="90" t="s">
        <v>226</v>
      </c>
      <c r="AH10" s="90" t="s">
        <v>226</v>
      </c>
      <c r="AI10" s="90" t="s">
        <v>226</v>
      </c>
      <c r="AJ10" s="90" t="s">
        <v>226</v>
      </c>
      <c r="AK10" s="90" t="s">
        <v>226</v>
      </c>
      <c r="AL10" s="90" t="s">
        <v>226</v>
      </c>
      <c r="AM10" s="90" t="s">
        <v>226</v>
      </c>
      <c r="AN10" s="90" t="s">
        <v>226</v>
      </c>
      <c r="AO10" s="90" t="s">
        <v>226</v>
      </c>
      <c r="AP10" s="90" t="s">
        <v>226</v>
      </c>
      <c r="AQ10" s="90" t="s">
        <v>226</v>
      </c>
      <c r="AR10" s="90">
        <f t="shared" si="0"/>
        <v>12</v>
      </c>
      <c r="AS10" s="92">
        <f t="shared" si="2"/>
        <v>216.66666666666666</v>
      </c>
      <c r="AT10" s="92">
        <f t="shared" si="3"/>
        <v>216.66666666666666</v>
      </c>
      <c r="AU10" s="92">
        <f t="shared" si="4"/>
        <v>216.66666666666666</v>
      </c>
      <c r="AV10" s="92">
        <f t="shared" si="5"/>
        <v>216.66666666666666</v>
      </c>
      <c r="AW10" s="92">
        <f t="shared" si="6"/>
        <v>216.66666666666666</v>
      </c>
      <c r="AX10" s="92">
        <f t="shared" si="7"/>
        <v>216.66666666666666</v>
      </c>
      <c r="AY10" s="92">
        <f t="shared" si="8"/>
        <v>216.66666666666666</v>
      </c>
      <c r="AZ10" s="92">
        <f t="shared" si="9"/>
        <v>216.66666666666666</v>
      </c>
      <c r="BA10" s="92">
        <f t="shared" si="10"/>
        <v>216.66666666666666</v>
      </c>
      <c r="BB10" s="92">
        <f t="shared" si="11"/>
        <v>216.66666666666666</v>
      </c>
      <c r="BC10" s="92">
        <f t="shared" si="12"/>
        <v>216.66666666666666</v>
      </c>
      <c r="BD10" s="92">
        <f t="shared" si="13"/>
        <v>216.66666666666666</v>
      </c>
      <c r="BE10" s="93">
        <f t="shared" si="1"/>
        <v>2600</v>
      </c>
      <c r="BF10" s="71" t="b">
        <f t="shared" si="14"/>
        <v>1</v>
      </c>
    </row>
    <row r="11" spans="1:58" ht="63.75" x14ac:dyDescent="0.2">
      <c r="A11" s="90">
        <v>8</v>
      </c>
      <c r="B11" s="45" t="s">
        <v>215</v>
      </c>
      <c r="C11" s="45" t="s">
        <v>216</v>
      </c>
      <c r="D11" s="68" t="s">
        <v>217</v>
      </c>
      <c r="E11" s="68" t="s">
        <v>218</v>
      </c>
      <c r="F11" s="45" t="s">
        <v>219</v>
      </c>
      <c r="G11" s="45" t="s">
        <v>220</v>
      </c>
      <c r="H11" s="45" t="s">
        <v>221</v>
      </c>
      <c r="I11" s="45" t="s">
        <v>27</v>
      </c>
      <c r="J11" s="45" t="s">
        <v>142</v>
      </c>
      <c r="K11" s="45" t="s">
        <v>49</v>
      </c>
      <c r="L11" s="121" t="s">
        <v>229</v>
      </c>
      <c r="M11" s="45" t="s">
        <v>230</v>
      </c>
      <c r="N11" s="45" t="s">
        <v>36</v>
      </c>
      <c r="O11" s="69">
        <v>2840.01</v>
      </c>
      <c r="P11" s="70" t="s">
        <v>518</v>
      </c>
      <c r="Q11" s="90" t="s">
        <v>224</v>
      </c>
      <c r="R11" s="90" t="s">
        <v>225</v>
      </c>
      <c r="S11" s="91"/>
      <c r="T11" s="90" t="s">
        <v>226</v>
      </c>
      <c r="U11" s="90"/>
      <c r="V11" s="90"/>
      <c r="W11" s="90"/>
      <c r="X11" s="90"/>
      <c r="Y11" s="90"/>
      <c r="Z11" s="90"/>
      <c r="AA11" s="90"/>
      <c r="AB11" s="90"/>
      <c r="AC11" s="90"/>
      <c r="AD11" s="90"/>
      <c r="AE11" s="90"/>
      <c r="AF11" s="90" t="s">
        <v>226</v>
      </c>
      <c r="AG11" s="90" t="s">
        <v>226</v>
      </c>
      <c r="AH11" s="90" t="s">
        <v>226</v>
      </c>
      <c r="AI11" s="90" t="s">
        <v>226</v>
      </c>
      <c r="AJ11" s="90" t="s">
        <v>226</v>
      </c>
      <c r="AK11" s="90" t="s">
        <v>226</v>
      </c>
      <c r="AL11" s="90" t="s">
        <v>226</v>
      </c>
      <c r="AM11" s="90" t="s">
        <v>226</v>
      </c>
      <c r="AN11" s="90" t="s">
        <v>226</v>
      </c>
      <c r="AO11" s="90" t="s">
        <v>226</v>
      </c>
      <c r="AP11" s="90" t="s">
        <v>226</v>
      </c>
      <c r="AQ11" s="90" t="s">
        <v>226</v>
      </c>
      <c r="AR11" s="90">
        <f t="shared" si="0"/>
        <v>12</v>
      </c>
      <c r="AS11" s="92">
        <f t="shared" si="2"/>
        <v>236.66750000000002</v>
      </c>
      <c r="AT11" s="92">
        <f t="shared" si="3"/>
        <v>236.66750000000002</v>
      </c>
      <c r="AU11" s="92">
        <f t="shared" si="4"/>
        <v>236.66750000000002</v>
      </c>
      <c r="AV11" s="92">
        <f t="shared" si="5"/>
        <v>236.66750000000002</v>
      </c>
      <c r="AW11" s="92">
        <f t="shared" si="6"/>
        <v>236.66750000000002</v>
      </c>
      <c r="AX11" s="92">
        <f t="shared" si="7"/>
        <v>236.66750000000002</v>
      </c>
      <c r="AY11" s="92">
        <f t="shared" si="8"/>
        <v>236.66750000000002</v>
      </c>
      <c r="AZ11" s="92">
        <f t="shared" si="9"/>
        <v>236.66750000000002</v>
      </c>
      <c r="BA11" s="92">
        <f t="shared" si="10"/>
        <v>236.66750000000002</v>
      </c>
      <c r="BB11" s="92">
        <f t="shared" si="11"/>
        <v>236.66750000000002</v>
      </c>
      <c r="BC11" s="92">
        <f t="shared" si="12"/>
        <v>236.66750000000002</v>
      </c>
      <c r="BD11" s="92">
        <f t="shared" si="13"/>
        <v>236.66750000000002</v>
      </c>
      <c r="BE11" s="93">
        <f t="shared" si="1"/>
        <v>2840.01</v>
      </c>
      <c r="BF11" s="71" t="b">
        <f t="shared" si="14"/>
        <v>1</v>
      </c>
    </row>
    <row r="12" spans="1:58" ht="63.75" x14ac:dyDescent="0.2">
      <c r="A12" s="90">
        <v>9</v>
      </c>
      <c r="B12" s="45" t="s">
        <v>215</v>
      </c>
      <c r="C12" s="45" t="s">
        <v>216</v>
      </c>
      <c r="D12" s="68" t="s">
        <v>217</v>
      </c>
      <c r="E12" s="68" t="s">
        <v>218</v>
      </c>
      <c r="F12" s="45" t="s">
        <v>219</v>
      </c>
      <c r="G12" s="45" t="s">
        <v>220</v>
      </c>
      <c r="H12" s="45" t="s">
        <v>221</v>
      </c>
      <c r="I12" s="45" t="s">
        <v>27</v>
      </c>
      <c r="J12" s="45" t="s">
        <v>142</v>
      </c>
      <c r="K12" s="45" t="s">
        <v>49</v>
      </c>
      <c r="L12" s="121" t="s">
        <v>231</v>
      </c>
      <c r="M12" s="45" t="s">
        <v>230</v>
      </c>
      <c r="N12" s="45" t="s">
        <v>57</v>
      </c>
      <c r="O12" s="69">
        <v>20160</v>
      </c>
      <c r="P12" s="70" t="s">
        <v>518</v>
      </c>
      <c r="Q12" s="90" t="s">
        <v>224</v>
      </c>
      <c r="R12" s="90" t="s">
        <v>225</v>
      </c>
      <c r="S12" s="91"/>
      <c r="T12" s="90"/>
      <c r="U12" s="90" t="s">
        <v>226</v>
      </c>
      <c r="V12" s="90"/>
      <c r="W12" s="90"/>
      <c r="X12" s="90"/>
      <c r="Y12" s="90"/>
      <c r="Z12" s="90"/>
      <c r="AA12" s="90"/>
      <c r="AB12" s="90"/>
      <c r="AC12" s="90"/>
      <c r="AD12" s="90"/>
      <c r="AE12" s="90"/>
      <c r="AF12" s="90"/>
      <c r="AG12" s="90" t="s">
        <v>226</v>
      </c>
      <c r="AH12" s="90"/>
      <c r="AI12" s="90"/>
      <c r="AJ12" s="90"/>
      <c r="AK12" s="90"/>
      <c r="AL12" s="90"/>
      <c r="AM12" s="90"/>
      <c r="AN12" s="90"/>
      <c r="AO12" s="90"/>
      <c r="AP12" s="90"/>
      <c r="AQ12" s="90"/>
      <c r="AR12" s="90">
        <f t="shared" si="0"/>
        <v>1</v>
      </c>
      <c r="AS12" s="92">
        <f t="shared" si="2"/>
        <v>0</v>
      </c>
      <c r="AT12" s="92">
        <f t="shared" si="3"/>
        <v>20160</v>
      </c>
      <c r="AU12" s="92">
        <f t="shared" si="4"/>
        <v>0</v>
      </c>
      <c r="AV12" s="92">
        <f t="shared" si="5"/>
        <v>0</v>
      </c>
      <c r="AW12" s="92">
        <f t="shared" si="6"/>
        <v>0</v>
      </c>
      <c r="AX12" s="92">
        <f t="shared" si="7"/>
        <v>0</v>
      </c>
      <c r="AY12" s="92">
        <f t="shared" si="8"/>
        <v>0</v>
      </c>
      <c r="AZ12" s="92">
        <f t="shared" si="9"/>
        <v>0</v>
      </c>
      <c r="BA12" s="92">
        <f t="shared" si="10"/>
        <v>0</v>
      </c>
      <c r="BB12" s="92">
        <f t="shared" si="11"/>
        <v>0</v>
      </c>
      <c r="BC12" s="92">
        <f t="shared" si="12"/>
        <v>0</v>
      </c>
      <c r="BD12" s="92">
        <f t="shared" si="13"/>
        <v>0</v>
      </c>
      <c r="BE12" s="93">
        <f t="shared" si="1"/>
        <v>20160</v>
      </c>
      <c r="BF12" s="71" t="b">
        <f t="shared" si="14"/>
        <v>1</v>
      </c>
    </row>
    <row r="13" spans="1:58" ht="63.75" x14ac:dyDescent="0.2">
      <c r="A13" s="90">
        <v>10</v>
      </c>
      <c r="B13" s="45" t="s">
        <v>232</v>
      </c>
      <c r="C13" s="45" t="s">
        <v>233</v>
      </c>
      <c r="D13" s="68" t="s">
        <v>217</v>
      </c>
      <c r="E13" s="68" t="s">
        <v>218</v>
      </c>
      <c r="F13" s="45" t="s">
        <v>219</v>
      </c>
      <c r="G13" s="45" t="s">
        <v>220</v>
      </c>
      <c r="H13" s="45" t="s">
        <v>221</v>
      </c>
      <c r="I13" s="45" t="s">
        <v>27</v>
      </c>
      <c r="J13" s="45" t="s">
        <v>140</v>
      </c>
      <c r="K13" s="45" t="s">
        <v>30</v>
      </c>
      <c r="L13" s="121" t="s">
        <v>234</v>
      </c>
      <c r="M13" s="45" t="s">
        <v>230</v>
      </c>
      <c r="N13" s="45" t="s">
        <v>34</v>
      </c>
      <c r="O13" s="69">
        <v>156800</v>
      </c>
      <c r="P13" s="70" t="s">
        <v>518</v>
      </c>
      <c r="Q13" s="90" t="s">
        <v>235</v>
      </c>
      <c r="R13" s="90" t="s">
        <v>236</v>
      </c>
      <c r="S13" s="91"/>
      <c r="T13" s="90"/>
      <c r="U13" s="90"/>
      <c r="V13" s="90"/>
      <c r="W13" s="90"/>
      <c r="X13" s="90" t="s">
        <v>226</v>
      </c>
      <c r="Y13" s="90"/>
      <c r="Z13" s="90"/>
      <c r="AA13" s="90"/>
      <c r="AB13" s="90"/>
      <c r="AC13" s="90" t="s">
        <v>226</v>
      </c>
      <c r="AD13" s="90"/>
      <c r="AE13" s="90"/>
      <c r="AF13" s="90"/>
      <c r="AG13" s="90"/>
      <c r="AH13" s="90"/>
      <c r="AI13" s="90"/>
      <c r="AJ13" s="90"/>
      <c r="AK13" s="90" t="s">
        <v>226</v>
      </c>
      <c r="AL13" s="90"/>
      <c r="AM13" s="90"/>
      <c r="AN13" s="90"/>
      <c r="AO13" s="90"/>
      <c r="AP13" s="90" t="s">
        <v>226</v>
      </c>
      <c r="AQ13" s="90"/>
      <c r="AR13" s="90">
        <f t="shared" si="0"/>
        <v>2</v>
      </c>
      <c r="AS13" s="92">
        <f t="shared" si="2"/>
        <v>0</v>
      </c>
      <c r="AT13" s="92">
        <f t="shared" si="3"/>
        <v>0</v>
      </c>
      <c r="AU13" s="92">
        <f t="shared" si="4"/>
        <v>0</v>
      </c>
      <c r="AV13" s="92">
        <f t="shared" si="5"/>
        <v>0</v>
      </c>
      <c r="AW13" s="92">
        <f t="shared" si="6"/>
        <v>0</v>
      </c>
      <c r="AX13" s="92">
        <f t="shared" si="7"/>
        <v>78400</v>
      </c>
      <c r="AY13" s="92">
        <f t="shared" si="8"/>
        <v>0</v>
      </c>
      <c r="AZ13" s="92">
        <f t="shared" si="9"/>
        <v>0</v>
      </c>
      <c r="BA13" s="92">
        <f t="shared" si="10"/>
        <v>0</v>
      </c>
      <c r="BB13" s="92">
        <f t="shared" si="11"/>
        <v>0</v>
      </c>
      <c r="BC13" s="92">
        <f t="shared" si="12"/>
        <v>78400</v>
      </c>
      <c r="BD13" s="92">
        <f t="shared" si="13"/>
        <v>0</v>
      </c>
      <c r="BE13" s="93">
        <f t="shared" si="1"/>
        <v>156800</v>
      </c>
      <c r="BF13" s="71" t="b">
        <f t="shared" si="14"/>
        <v>1</v>
      </c>
    </row>
    <row r="14" spans="1:58" ht="90" x14ac:dyDescent="0.2">
      <c r="A14" s="90">
        <v>11</v>
      </c>
      <c r="B14" s="45" t="s">
        <v>232</v>
      </c>
      <c r="C14" s="45" t="s">
        <v>233</v>
      </c>
      <c r="D14" s="68" t="s">
        <v>217</v>
      </c>
      <c r="E14" s="68" t="s">
        <v>218</v>
      </c>
      <c r="F14" s="45" t="s">
        <v>219</v>
      </c>
      <c r="G14" s="45" t="s">
        <v>220</v>
      </c>
      <c r="H14" s="45" t="s">
        <v>221</v>
      </c>
      <c r="I14" s="45" t="s">
        <v>27</v>
      </c>
      <c r="J14" s="45" t="s">
        <v>140</v>
      </c>
      <c r="K14" s="45" t="s">
        <v>30</v>
      </c>
      <c r="L14" s="121" t="s">
        <v>237</v>
      </c>
      <c r="M14" s="45" t="s">
        <v>230</v>
      </c>
      <c r="N14" s="45" t="s">
        <v>34</v>
      </c>
      <c r="O14" s="69">
        <v>61600</v>
      </c>
      <c r="P14" s="70" t="s">
        <v>518</v>
      </c>
      <c r="Q14" s="90" t="s">
        <v>235</v>
      </c>
      <c r="R14" s="90" t="s">
        <v>238</v>
      </c>
      <c r="S14" s="91"/>
      <c r="T14" s="90"/>
      <c r="U14" s="90"/>
      <c r="V14" s="90" t="s">
        <v>226</v>
      </c>
      <c r="W14" s="90"/>
      <c r="X14" s="90"/>
      <c r="Y14" s="90"/>
      <c r="Z14" s="90"/>
      <c r="AA14" s="90"/>
      <c r="AB14" s="90"/>
      <c r="AC14" s="90"/>
      <c r="AD14" s="90"/>
      <c r="AE14" s="90"/>
      <c r="AF14" s="90"/>
      <c r="AG14" s="90"/>
      <c r="AH14" s="90"/>
      <c r="AI14" s="90" t="s">
        <v>226</v>
      </c>
      <c r="AJ14" s="90"/>
      <c r="AK14" s="90"/>
      <c r="AL14" s="90"/>
      <c r="AM14" s="90"/>
      <c r="AN14" s="90"/>
      <c r="AO14" s="90"/>
      <c r="AP14" s="90"/>
      <c r="AQ14" s="90"/>
      <c r="AR14" s="90">
        <f t="shared" si="0"/>
        <v>1</v>
      </c>
      <c r="AS14" s="92">
        <f t="shared" si="2"/>
        <v>0</v>
      </c>
      <c r="AT14" s="92">
        <f t="shared" si="3"/>
        <v>0</v>
      </c>
      <c r="AU14" s="92">
        <f t="shared" si="4"/>
        <v>0</v>
      </c>
      <c r="AV14" s="92">
        <f t="shared" si="5"/>
        <v>61600</v>
      </c>
      <c r="AW14" s="92">
        <f t="shared" si="6"/>
        <v>0</v>
      </c>
      <c r="AX14" s="92">
        <f t="shared" si="7"/>
        <v>0</v>
      </c>
      <c r="AY14" s="92">
        <f t="shared" si="8"/>
        <v>0</v>
      </c>
      <c r="AZ14" s="92">
        <f t="shared" si="9"/>
        <v>0</v>
      </c>
      <c r="BA14" s="92">
        <f t="shared" si="10"/>
        <v>0</v>
      </c>
      <c r="BB14" s="92">
        <f t="shared" si="11"/>
        <v>0</v>
      </c>
      <c r="BC14" s="92">
        <f t="shared" si="12"/>
        <v>0</v>
      </c>
      <c r="BD14" s="92">
        <f t="shared" si="13"/>
        <v>0</v>
      </c>
      <c r="BE14" s="93">
        <f t="shared" si="1"/>
        <v>61600</v>
      </c>
      <c r="BF14" s="71" t="b">
        <f t="shared" si="14"/>
        <v>1</v>
      </c>
    </row>
    <row r="15" spans="1:58" ht="63.75" x14ac:dyDescent="0.2">
      <c r="A15" s="90">
        <v>12</v>
      </c>
      <c r="B15" s="45" t="s">
        <v>232</v>
      </c>
      <c r="C15" s="45" t="s">
        <v>233</v>
      </c>
      <c r="D15" s="68" t="s">
        <v>217</v>
      </c>
      <c r="E15" s="68" t="s">
        <v>218</v>
      </c>
      <c r="F15" s="45" t="s">
        <v>219</v>
      </c>
      <c r="G15" s="45" t="s">
        <v>220</v>
      </c>
      <c r="H15" s="45" t="s">
        <v>221</v>
      </c>
      <c r="I15" s="45" t="s">
        <v>27</v>
      </c>
      <c r="J15" s="45" t="s">
        <v>140</v>
      </c>
      <c r="K15" s="45" t="s">
        <v>30</v>
      </c>
      <c r="L15" s="121" t="s">
        <v>239</v>
      </c>
      <c r="M15" s="45" t="s">
        <v>230</v>
      </c>
      <c r="N15" s="45" t="s">
        <v>36</v>
      </c>
      <c r="O15" s="69">
        <v>17920</v>
      </c>
      <c r="P15" s="70" t="s">
        <v>518</v>
      </c>
      <c r="Q15" s="90" t="s">
        <v>235</v>
      </c>
      <c r="R15" s="90" t="s">
        <v>236</v>
      </c>
      <c r="S15" s="91"/>
      <c r="T15" s="90"/>
      <c r="U15" s="90"/>
      <c r="V15" s="90"/>
      <c r="W15" s="90"/>
      <c r="X15" s="90" t="s">
        <v>226</v>
      </c>
      <c r="Y15" s="90"/>
      <c r="Z15" s="90"/>
      <c r="AA15" s="90"/>
      <c r="AB15" s="90"/>
      <c r="AC15" s="90"/>
      <c r="AD15" s="90"/>
      <c r="AE15" s="90"/>
      <c r="AF15" s="90"/>
      <c r="AG15" s="90"/>
      <c r="AH15" s="90"/>
      <c r="AI15" s="90"/>
      <c r="AJ15" s="90"/>
      <c r="AK15" s="90" t="s">
        <v>226</v>
      </c>
      <c r="AL15" s="90"/>
      <c r="AM15" s="90"/>
      <c r="AN15" s="90"/>
      <c r="AO15" s="90"/>
      <c r="AP15" s="90"/>
      <c r="AQ15" s="90"/>
      <c r="AR15" s="90">
        <f t="shared" si="0"/>
        <v>1</v>
      </c>
      <c r="AS15" s="92">
        <f t="shared" si="2"/>
        <v>0</v>
      </c>
      <c r="AT15" s="92">
        <f t="shared" si="3"/>
        <v>0</v>
      </c>
      <c r="AU15" s="92">
        <f t="shared" si="4"/>
        <v>0</v>
      </c>
      <c r="AV15" s="92">
        <f t="shared" si="5"/>
        <v>0</v>
      </c>
      <c r="AW15" s="92">
        <f t="shared" si="6"/>
        <v>0</v>
      </c>
      <c r="AX15" s="92">
        <f t="shared" si="7"/>
        <v>17920</v>
      </c>
      <c r="AY15" s="92">
        <f t="shared" si="8"/>
        <v>0</v>
      </c>
      <c r="AZ15" s="92">
        <f t="shared" si="9"/>
        <v>0</v>
      </c>
      <c r="BA15" s="92">
        <f t="shared" si="10"/>
        <v>0</v>
      </c>
      <c r="BB15" s="92">
        <f t="shared" si="11"/>
        <v>0</v>
      </c>
      <c r="BC15" s="92">
        <f t="shared" si="12"/>
        <v>0</v>
      </c>
      <c r="BD15" s="92">
        <f t="shared" si="13"/>
        <v>0</v>
      </c>
      <c r="BE15" s="93">
        <f t="shared" si="1"/>
        <v>17920</v>
      </c>
      <c r="BF15" s="71" t="b">
        <f t="shared" si="14"/>
        <v>1</v>
      </c>
    </row>
    <row r="16" spans="1:58" ht="63.75" x14ac:dyDescent="0.2">
      <c r="A16" s="90">
        <v>13</v>
      </c>
      <c r="B16" s="45" t="s">
        <v>232</v>
      </c>
      <c r="C16" s="45" t="s">
        <v>233</v>
      </c>
      <c r="D16" s="68" t="s">
        <v>217</v>
      </c>
      <c r="E16" s="68" t="s">
        <v>218</v>
      </c>
      <c r="F16" s="45" t="s">
        <v>219</v>
      </c>
      <c r="G16" s="45" t="s">
        <v>220</v>
      </c>
      <c r="H16" s="45" t="s">
        <v>221</v>
      </c>
      <c r="I16" s="45" t="s">
        <v>27</v>
      </c>
      <c r="J16" s="45" t="s">
        <v>140</v>
      </c>
      <c r="K16" s="45" t="s">
        <v>30</v>
      </c>
      <c r="L16" s="121" t="s">
        <v>239</v>
      </c>
      <c r="M16" s="45" t="s">
        <v>230</v>
      </c>
      <c r="N16" s="45" t="s">
        <v>32</v>
      </c>
      <c r="O16" s="69">
        <v>13440</v>
      </c>
      <c r="P16" s="70" t="s">
        <v>518</v>
      </c>
      <c r="Q16" s="90" t="s">
        <v>235</v>
      </c>
      <c r="R16" s="90" t="s">
        <v>236</v>
      </c>
      <c r="S16" s="91"/>
      <c r="T16" s="90"/>
      <c r="U16" s="90"/>
      <c r="V16" s="90"/>
      <c r="W16" s="90"/>
      <c r="X16" s="90" t="s">
        <v>226</v>
      </c>
      <c r="Y16" s="90"/>
      <c r="Z16" s="90"/>
      <c r="AA16" s="90"/>
      <c r="AB16" s="90"/>
      <c r="AC16" s="90"/>
      <c r="AD16" s="90"/>
      <c r="AE16" s="90"/>
      <c r="AF16" s="90"/>
      <c r="AG16" s="90"/>
      <c r="AH16" s="90"/>
      <c r="AI16" s="90"/>
      <c r="AJ16" s="90"/>
      <c r="AK16" s="90" t="s">
        <v>226</v>
      </c>
      <c r="AL16" s="90"/>
      <c r="AM16" s="90"/>
      <c r="AN16" s="90"/>
      <c r="AO16" s="90"/>
      <c r="AP16" s="90"/>
      <c r="AQ16" s="90"/>
      <c r="AR16" s="90">
        <f t="shared" si="0"/>
        <v>1</v>
      </c>
      <c r="AS16" s="92">
        <f t="shared" si="2"/>
        <v>0</v>
      </c>
      <c r="AT16" s="92">
        <f t="shared" si="3"/>
        <v>0</v>
      </c>
      <c r="AU16" s="92">
        <f t="shared" si="4"/>
        <v>0</v>
      </c>
      <c r="AV16" s="92">
        <f t="shared" si="5"/>
        <v>0</v>
      </c>
      <c r="AW16" s="92">
        <f t="shared" si="6"/>
        <v>0</v>
      </c>
      <c r="AX16" s="92">
        <f t="shared" si="7"/>
        <v>13440</v>
      </c>
      <c r="AY16" s="92">
        <f t="shared" si="8"/>
        <v>0</v>
      </c>
      <c r="AZ16" s="92">
        <f t="shared" si="9"/>
        <v>0</v>
      </c>
      <c r="BA16" s="92">
        <f t="shared" si="10"/>
        <v>0</v>
      </c>
      <c r="BB16" s="92">
        <f t="shared" si="11"/>
        <v>0</v>
      </c>
      <c r="BC16" s="92">
        <f t="shared" si="12"/>
        <v>0</v>
      </c>
      <c r="BD16" s="92">
        <f t="shared" si="13"/>
        <v>0</v>
      </c>
      <c r="BE16" s="93">
        <f t="shared" si="1"/>
        <v>13440</v>
      </c>
      <c r="BF16" s="71" t="b">
        <f t="shared" si="14"/>
        <v>1</v>
      </c>
    </row>
    <row r="17" spans="1:58" ht="63.75" x14ac:dyDescent="0.2">
      <c r="A17" s="90">
        <v>14</v>
      </c>
      <c r="B17" s="45" t="s">
        <v>232</v>
      </c>
      <c r="C17" s="45" t="s">
        <v>233</v>
      </c>
      <c r="D17" s="68" t="s">
        <v>217</v>
      </c>
      <c r="E17" s="68" t="s">
        <v>218</v>
      </c>
      <c r="F17" s="45" t="s">
        <v>219</v>
      </c>
      <c r="G17" s="45" t="s">
        <v>220</v>
      </c>
      <c r="H17" s="45" t="s">
        <v>221</v>
      </c>
      <c r="I17" s="45" t="s">
        <v>27</v>
      </c>
      <c r="J17" s="45" t="s">
        <v>140</v>
      </c>
      <c r="K17" s="45" t="s">
        <v>30</v>
      </c>
      <c r="L17" s="121" t="s">
        <v>240</v>
      </c>
      <c r="M17" s="45" t="s">
        <v>230</v>
      </c>
      <c r="N17" s="45" t="s">
        <v>36</v>
      </c>
      <c r="O17" s="69">
        <v>11200</v>
      </c>
      <c r="P17" s="70" t="s">
        <v>518</v>
      </c>
      <c r="Q17" s="90" t="s">
        <v>235</v>
      </c>
      <c r="R17" s="90" t="s">
        <v>236</v>
      </c>
      <c r="S17" s="91"/>
      <c r="T17" s="90"/>
      <c r="U17" s="90"/>
      <c r="V17" s="90"/>
      <c r="W17" s="90"/>
      <c r="X17" s="90" t="s">
        <v>226</v>
      </c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 t="s">
        <v>226</v>
      </c>
      <c r="AL17" s="90"/>
      <c r="AM17" s="90"/>
      <c r="AN17" s="90"/>
      <c r="AO17" s="90"/>
      <c r="AP17" s="90"/>
      <c r="AQ17" s="90"/>
      <c r="AR17" s="90">
        <f t="shared" si="0"/>
        <v>1</v>
      </c>
      <c r="AS17" s="92">
        <f t="shared" si="2"/>
        <v>0</v>
      </c>
      <c r="AT17" s="92">
        <f t="shared" si="3"/>
        <v>0</v>
      </c>
      <c r="AU17" s="92">
        <f t="shared" si="4"/>
        <v>0</v>
      </c>
      <c r="AV17" s="92">
        <f t="shared" si="5"/>
        <v>0</v>
      </c>
      <c r="AW17" s="92">
        <f t="shared" si="6"/>
        <v>0</v>
      </c>
      <c r="AX17" s="92">
        <f t="shared" si="7"/>
        <v>11200</v>
      </c>
      <c r="AY17" s="92">
        <f t="shared" si="8"/>
        <v>0</v>
      </c>
      <c r="AZ17" s="92">
        <f t="shared" si="9"/>
        <v>0</v>
      </c>
      <c r="BA17" s="92">
        <f t="shared" si="10"/>
        <v>0</v>
      </c>
      <c r="BB17" s="92">
        <f t="shared" si="11"/>
        <v>0</v>
      </c>
      <c r="BC17" s="92">
        <f t="shared" si="12"/>
        <v>0</v>
      </c>
      <c r="BD17" s="92">
        <f t="shared" si="13"/>
        <v>0</v>
      </c>
      <c r="BE17" s="93">
        <f t="shared" si="1"/>
        <v>11200</v>
      </c>
      <c r="BF17" s="71" t="b">
        <f t="shared" si="14"/>
        <v>1</v>
      </c>
    </row>
    <row r="18" spans="1:58" ht="63.75" x14ac:dyDescent="0.2">
      <c r="A18" s="90">
        <v>15</v>
      </c>
      <c r="B18" s="45" t="s">
        <v>232</v>
      </c>
      <c r="C18" s="45" t="s">
        <v>233</v>
      </c>
      <c r="D18" s="68" t="s">
        <v>217</v>
      </c>
      <c r="E18" s="68" t="s">
        <v>218</v>
      </c>
      <c r="F18" s="45" t="s">
        <v>219</v>
      </c>
      <c r="G18" s="45" t="s">
        <v>220</v>
      </c>
      <c r="H18" s="45" t="s">
        <v>221</v>
      </c>
      <c r="I18" s="45" t="s">
        <v>27</v>
      </c>
      <c r="J18" s="45" t="s">
        <v>140</v>
      </c>
      <c r="K18" s="45" t="s">
        <v>30</v>
      </c>
      <c r="L18" s="121" t="s">
        <v>241</v>
      </c>
      <c r="M18" s="45" t="s">
        <v>230</v>
      </c>
      <c r="N18" s="45" t="s">
        <v>38</v>
      </c>
      <c r="O18" s="69">
        <v>7840</v>
      </c>
      <c r="P18" s="70" t="s">
        <v>518</v>
      </c>
      <c r="Q18" s="90" t="s">
        <v>235</v>
      </c>
      <c r="R18" s="90" t="s">
        <v>236</v>
      </c>
      <c r="S18" s="91"/>
      <c r="T18" s="90"/>
      <c r="U18" s="90"/>
      <c r="V18" s="90"/>
      <c r="W18" s="90"/>
      <c r="X18" s="90" t="s">
        <v>226</v>
      </c>
      <c r="Y18" s="90"/>
      <c r="Z18" s="90"/>
      <c r="AA18" s="90"/>
      <c r="AB18" s="90"/>
      <c r="AC18" s="90"/>
      <c r="AD18" s="90"/>
      <c r="AE18" s="90"/>
      <c r="AF18" s="90"/>
      <c r="AG18" s="90"/>
      <c r="AH18" s="90"/>
      <c r="AI18" s="90"/>
      <c r="AJ18" s="90"/>
      <c r="AK18" s="90" t="s">
        <v>226</v>
      </c>
      <c r="AL18" s="90"/>
      <c r="AM18" s="90"/>
      <c r="AN18" s="90"/>
      <c r="AO18" s="90"/>
      <c r="AP18" s="90"/>
      <c r="AQ18" s="90"/>
      <c r="AR18" s="90">
        <f t="shared" si="0"/>
        <v>1</v>
      </c>
      <c r="AS18" s="92">
        <f t="shared" si="2"/>
        <v>0</v>
      </c>
      <c r="AT18" s="92">
        <f t="shared" si="3"/>
        <v>0</v>
      </c>
      <c r="AU18" s="92">
        <f t="shared" si="4"/>
        <v>0</v>
      </c>
      <c r="AV18" s="92">
        <f t="shared" si="5"/>
        <v>0</v>
      </c>
      <c r="AW18" s="92">
        <f t="shared" si="6"/>
        <v>0</v>
      </c>
      <c r="AX18" s="92">
        <f t="shared" si="7"/>
        <v>7840</v>
      </c>
      <c r="AY18" s="92">
        <f t="shared" si="8"/>
        <v>0</v>
      </c>
      <c r="AZ18" s="92">
        <f t="shared" si="9"/>
        <v>0</v>
      </c>
      <c r="BA18" s="92">
        <f t="shared" si="10"/>
        <v>0</v>
      </c>
      <c r="BB18" s="92">
        <f t="shared" si="11"/>
        <v>0</v>
      </c>
      <c r="BC18" s="92">
        <f t="shared" si="12"/>
        <v>0</v>
      </c>
      <c r="BD18" s="92">
        <f t="shared" si="13"/>
        <v>0</v>
      </c>
      <c r="BE18" s="93">
        <f t="shared" si="1"/>
        <v>7840</v>
      </c>
      <c r="BF18" s="71" t="b">
        <f t="shared" si="14"/>
        <v>1</v>
      </c>
    </row>
    <row r="19" spans="1:58" ht="63.75" x14ac:dyDescent="0.2">
      <c r="A19" s="90">
        <v>16</v>
      </c>
      <c r="B19" s="45" t="s">
        <v>232</v>
      </c>
      <c r="C19" s="45" t="s">
        <v>233</v>
      </c>
      <c r="D19" s="68" t="s">
        <v>217</v>
      </c>
      <c r="E19" s="68" t="s">
        <v>218</v>
      </c>
      <c r="F19" s="45" t="s">
        <v>219</v>
      </c>
      <c r="G19" s="45" t="s">
        <v>220</v>
      </c>
      <c r="H19" s="45" t="s">
        <v>221</v>
      </c>
      <c r="I19" s="45" t="s">
        <v>27</v>
      </c>
      <c r="J19" s="45" t="s">
        <v>140</v>
      </c>
      <c r="K19" s="45" t="s">
        <v>30</v>
      </c>
      <c r="L19" s="121" t="s">
        <v>242</v>
      </c>
      <c r="M19" s="45" t="s">
        <v>230</v>
      </c>
      <c r="N19" s="45" t="s">
        <v>32</v>
      </c>
      <c r="O19" s="69">
        <v>7840</v>
      </c>
      <c r="P19" s="70" t="s">
        <v>518</v>
      </c>
      <c r="Q19" s="90" t="s">
        <v>235</v>
      </c>
      <c r="R19" s="90" t="s">
        <v>238</v>
      </c>
      <c r="S19" s="91"/>
      <c r="T19" s="90"/>
      <c r="U19" s="90"/>
      <c r="V19" s="90"/>
      <c r="W19" s="90" t="s">
        <v>226</v>
      </c>
      <c r="X19" s="90"/>
      <c r="Y19" s="90"/>
      <c r="Z19" s="90"/>
      <c r="AA19" s="90"/>
      <c r="AB19" s="90"/>
      <c r="AC19" s="90" t="s">
        <v>226</v>
      </c>
      <c r="AD19" s="90"/>
      <c r="AE19" s="90"/>
      <c r="AF19" s="90"/>
      <c r="AG19" s="90"/>
      <c r="AH19" s="90"/>
      <c r="AI19" s="90"/>
      <c r="AJ19" s="90" t="s">
        <v>226</v>
      </c>
      <c r="AK19" s="90"/>
      <c r="AL19" s="90"/>
      <c r="AM19" s="90"/>
      <c r="AN19" s="90"/>
      <c r="AO19" s="90"/>
      <c r="AP19" s="90" t="s">
        <v>226</v>
      </c>
      <c r="AQ19" s="90"/>
      <c r="AR19" s="90">
        <f t="shared" si="0"/>
        <v>2</v>
      </c>
      <c r="AS19" s="92">
        <f t="shared" si="2"/>
        <v>0</v>
      </c>
      <c r="AT19" s="92">
        <f t="shared" si="3"/>
        <v>0</v>
      </c>
      <c r="AU19" s="92">
        <f t="shared" si="4"/>
        <v>0</v>
      </c>
      <c r="AV19" s="92">
        <f t="shared" si="5"/>
        <v>0</v>
      </c>
      <c r="AW19" s="92">
        <f t="shared" si="6"/>
        <v>3920</v>
      </c>
      <c r="AX19" s="92">
        <f t="shared" si="7"/>
        <v>0</v>
      </c>
      <c r="AY19" s="92">
        <f t="shared" si="8"/>
        <v>0</v>
      </c>
      <c r="AZ19" s="92">
        <f t="shared" si="9"/>
        <v>0</v>
      </c>
      <c r="BA19" s="92">
        <f t="shared" si="10"/>
        <v>0</v>
      </c>
      <c r="BB19" s="92">
        <f t="shared" si="11"/>
        <v>0</v>
      </c>
      <c r="BC19" s="92">
        <f t="shared" si="12"/>
        <v>3920</v>
      </c>
      <c r="BD19" s="92">
        <f t="shared" si="13"/>
        <v>0</v>
      </c>
      <c r="BE19" s="93">
        <f t="shared" si="1"/>
        <v>7840</v>
      </c>
      <c r="BF19" s="71" t="b">
        <f t="shared" si="14"/>
        <v>1</v>
      </c>
    </row>
    <row r="20" spans="1:58" ht="63.75" x14ac:dyDescent="0.2">
      <c r="A20" s="90">
        <v>17</v>
      </c>
      <c r="B20" s="45" t="s">
        <v>232</v>
      </c>
      <c r="C20" s="45" t="s">
        <v>233</v>
      </c>
      <c r="D20" s="68" t="s">
        <v>217</v>
      </c>
      <c r="E20" s="68" t="s">
        <v>218</v>
      </c>
      <c r="F20" s="45" t="s">
        <v>219</v>
      </c>
      <c r="G20" s="45" t="s">
        <v>220</v>
      </c>
      <c r="H20" s="45" t="s">
        <v>221</v>
      </c>
      <c r="I20" s="45" t="s">
        <v>27</v>
      </c>
      <c r="J20" s="45" t="s">
        <v>140</v>
      </c>
      <c r="K20" s="45" t="s">
        <v>30</v>
      </c>
      <c r="L20" s="121" t="s">
        <v>243</v>
      </c>
      <c r="M20" s="45" t="s">
        <v>230</v>
      </c>
      <c r="N20" s="45" t="s">
        <v>34</v>
      </c>
      <c r="O20" s="69">
        <v>7840</v>
      </c>
      <c r="P20" s="70" t="s">
        <v>518</v>
      </c>
      <c r="Q20" s="90" t="s">
        <v>235</v>
      </c>
      <c r="R20" s="90" t="s">
        <v>238</v>
      </c>
      <c r="S20" s="91"/>
      <c r="T20" s="90"/>
      <c r="U20" s="90"/>
      <c r="V20" s="90" t="s">
        <v>226</v>
      </c>
      <c r="W20" s="90"/>
      <c r="X20" s="90"/>
      <c r="Y20" s="90"/>
      <c r="Z20" s="90"/>
      <c r="AA20" s="90"/>
      <c r="AB20" s="90" t="s">
        <v>226</v>
      </c>
      <c r="AC20" s="90"/>
      <c r="AD20" s="90"/>
      <c r="AE20" s="90"/>
      <c r="AF20" s="90"/>
      <c r="AG20" s="90"/>
      <c r="AH20" s="90"/>
      <c r="AI20" s="90" t="s">
        <v>226</v>
      </c>
      <c r="AJ20" s="90"/>
      <c r="AK20" s="90"/>
      <c r="AL20" s="90"/>
      <c r="AM20" s="90"/>
      <c r="AN20" s="90"/>
      <c r="AO20" s="90" t="s">
        <v>226</v>
      </c>
      <c r="AP20" s="90"/>
      <c r="AQ20" s="90"/>
      <c r="AR20" s="90">
        <f t="shared" si="0"/>
        <v>2</v>
      </c>
      <c r="AS20" s="92">
        <f t="shared" si="2"/>
        <v>0</v>
      </c>
      <c r="AT20" s="92">
        <f t="shared" si="3"/>
        <v>0</v>
      </c>
      <c r="AU20" s="92">
        <f t="shared" si="4"/>
        <v>0</v>
      </c>
      <c r="AV20" s="92">
        <f t="shared" si="5"/>
        <v>3920</v>
      </c>
      <c r="AW20" s="92">
        <f t="shared" si="6"/>
        <v>0</v>
      </c>
      <c r="AX20" s="92">
        <f t="shared" si="7"/>
        <v>0</v>
      </c>
      <c r="AY20" s="92">
        <f t="shared" si="8"/>
        <v>0</v>
      </c>
      <c r="AZ20" s="92">
        <f t="shared" si="9"/>
        <v>0</v>
      </c>
      <c r="BA20" s="92">
        <f t="shared" si="10"/>
        <v>0</v>
      </c>
      <c r="BB20" s="92">
        <f t="shared" si="11"/>
        <v>3920</v>
      </c>
      <c r="BC20" s="92">
        <f t="shared" si="12"/>
        <v>0</v>
      </c>
      <c r="BD20" s="92">
        <f t="shared" si="13"/>
        <v>0</v>
      </c>
      <c r="BE20" s="93">
        <f t="shared" si="1"/>
        <v>7840</v>
      </c>
      <c r="BF20" s="71" t="b">
        <f t="shared" si="14"/>
        <v>1</v>
      </c>
    </row>
    <row r="21" spans="1:58" ht="63.75" x14ac:dyDescent="0.2">
      <c r="A21" s="90">
        <v>18</v>
      </c>
      <c r="B21" s="45" t="s">
        <v>232</v>
      </c>
      <c r="C21" s="45" t="s">
        <v>233</v>
      </c>
      <c r="D21" s="68" t="s">
        <v>217</v>
      </c>
      <c r="E21" s="68" t="s">
        <v>218</v>
      </c>
      <c r="F21" s="45" t="s">
        <v>219</v>
      </c>
      <c r="G21" s="45" t="s">
        <v>220</v>
      </c>
      <c r="H21" s="45" t="s">
        <v>221</v>
      </c>
      <c r="I21" s="45" t="s">
        <v>27</v>
      </c>
      <c r="J21" s="45" t="s">
        <v>140</v>
      </c>
      <c r="K21" s="45" t="s">
        <v>30</v>
      </c>
      <c r="L21" s="121" t="s">
        <v>243</v>
      </c>
      <c r="M21" s="45" t="s">
        <v>230</v>
      </c>
      <c r="N21" s="45" t="s">
        <v>141</v>
      </c>
      <c r="O21" s="69">
        <v>7840</v>
      </c>
      <c r="P21" s="70" t="s">
        <v>518</v>
      </c>
      <c r="Q21" s="90" t="s">
        <v>235</v>
      </c>
      <c r="R21" s="90" t="s">
        <v>238</v>
      </c>
      <c r="S21" s="91"/>
      <c r="T21" s="90"/>
      <c r="U21" s="90"/>
      <c r="V21" s="90" t="s">
        <v>226</v>
      </c>
      <c r="W21" s="90"/>
      <c r="X21" s="90"/>
      <c r="Y21" s="90"/>
      <c r="Z21" s="90"/>
      <c r="AA21" s="90"/>
      <c r="AB21" s="90"/>
      <c r="AC21" s="90"/>
      <c r="AD21" s="90"/>
      <c r="AE21" s="90"/>
      <c r="AF21" s="90"/>
      <c r="AG21" s="90"/>
      <c r="AH21" s="90"/>
      <c r="AI21" s="90" t="s">
        <v>226</v>
      </c>
      <c r="AJ21" s="90"/>
      <c r="AK21" s="90"/>
      <c r="AL21" s="90"/>
      <c r="AM21" s="90"/>
      <c r="AN21" s="90"/>
      <c r="AO21" s="90"/>
      <c r="AP21" s="90"/>
      <c r="AQ21" s="90"/>
      <c r="AR21" s="90">
        <f t="shared" si="0"/>
        <v>1</v>
      </c>
      <c r="AS21" s="92">
        <f t="shared" si="2"/>
        <v>0</v>
      </c>
      <c r="AT21" s="92">
        <f t="shared" si="3"/>
        <v>0</v>
      </c>
      <c r="AU21" s="92">
        <f t="shared" si="4"/>
        <v>0</v>
      </c>
      <c r="AV21" s="92">
        <f t="shared" si="5"/>
        <v>7840</v>
      </c>
      <c r="AW21" s="92">
        <f t="shared" si="6"/>
        <v>0</v>
      </c>
      <c r="AX21" s="92">
        <f t="shared" si="7"/>
        <v>0</v>
      </c>
      <c r="AY21" s="92">
        <f t="shared" si="8"/>
        <v>0</v>
      </c>
      <c r="AZ21" s="92">
        <f t="shared" si="9"/>
        <v>0</v>
      </c>
      <c r="BA21" s="92">
        <f t="shared" si="10"/>
        <v>0</v>
      </c>
      <c r="BB21" s="92">
        <f t="shared" si="11"/>
        <v>0</v>
      </c>
      <c r="BC21" s="92">
        <f t="shared" si="12"/>
        <v>0</v>
      </c>
      <c r="BD21" s="92">
        <f t="shared" si="13"/>
        <v>0</v>
      </c>
      <c r="BE21" s="93">
        <f t="shared" si="1"/>
        <v>7840</v>
      </c>
      <c r="BF21" s="71" t="b">
        <f t="shared" si="14"/>
        <v>1</v>
      </c>
    </row>
    <row r="22" spans="1:58" ht="63.75" x14ac:dyDescent="0.2">
      <c r="A22" s="90">
        <v>19</v>
      </c>
      <c r="B22" s="45" t="s">
        <v>232</v>
      </c>
      <c r="C22" s="45" t="s">
        <v>233</v>
      </c>
      <c r="D22" s="68" t="s">
        <v>217</v>
      </c>
      <c r="E22" s="68" t="s">
        <v>218</v>
      </c>
      <c r="F22" s="45" t="s">
        <v>219</v>
      </c>
      <c r="G22" s="45" t="s">
        <v>220</v>
      </c>
      <c r="H22" s="45" t="s">
        <v>221</v>
      </c>
      <c r="I22" s="45" t="s">
        <v>27</v>
      </c>
      <c r="J22" s="45" t="s">
        <v>140</v>
      </c>
      <c r="K22" s="45" t="s">
        <v>30</v>
      </c>
      <c r="L22" s="121" t="s">
        <v>244</v>
      </c>
      <c r="M22" s="45" t="s">
        <v>230</v>
      </c>
      <c r="N22" s="45" t="s">
        <v>141</v>
      </c>
      <c r="O22" s="69">
        <v>3920</v>
      </c>
      <c r="P22" s="70" t="s">
        <v>518</v>
      </c>
      <c r="Q22" s="90" t="s">
        <v>235</v>
      </c>
      <c r="R22" s="90" t="s">
        <v>238</v>
      </c>
      <c r="S22" s="91"/>
      <c r="T22" s="90"/>
      <c r="U22" s="90"/>
      <c r="V22" s="90"/>
      <c r="W22" s="90" t="s">
        <v>226</v>
      </c>
      <c r="X22" s="90"/>
      <c r="Y22" s="90"/>
      <c r="Z22" s="90"/>
      <c r="AA22" s="90"/>
      <c r="AB22" s="90"/>
      <c r="AC22" s="90"/>
      <c r="AD22" s="90"/>
      <c r="AE22" s="90"/>
      <c r="AF22" s="90"/>
      <c r="AG22" s="90"/>
      <c r="AH22" s="90"/>
      <c r="AI22" s="90"/>
      <c r="AJ22" s="90" t="s">
        <v>226</v>
      </c>
      <c r="AK22" s="90"/>
      <c r="AL22" s="90"/>
      <c r="AM22" s="90"/>
      <c r="AN22" s="90"/>
      <c r="AO22" s="90"/>
      <c r="AP22" s="90"/>
      <c r="AQ22" s="90"/>
      <c r="AR22" s="90">
        <f t="shared" si="0"/>
        <v>1</v>
      </c>
      <c r="AS22" s="92">
        <f t="shared" si="2"/>
        <v>0</v>
      </c>
      <c r="AT22" s="92">
        <f t="shared" si="3"/>
        <v>0</v>
      </c>
      <c r="AU22" s="92">
        <f t="shared" si="4"/>
        <v>0</v>
      </c>
      <c r="AV22" s="92">
        <f t="shared" si="5"/>
        <v>0</v>
      </c>
      <c r="AW22" s="92">
        <f t="shared" si="6"/>
        <v>3920</v>
      </c>
      <c r="AX22" s="92">
        <f t="shared" si="7"/>
        <v>0</v>
      </c>
      <c r="AY22" s="92">
        <f t="shared" si="8"/>
        <v>0</v>
      </c>
      <c r="AZ22" s="92">
        <f t="shared" si="9"/>
        <v>0</v>
      </c>
      <c r="BA22" s="92">
        <f t="shared" si="10"/>
        <v>0</v>
      </c>
      <c r="BB22" s="92">
        <f t="shared" si="11"/>
        <v>0</v>
      </c>
      <c r="BC22" s="92">
        <f t="shared" si="12"/>
        <v>0</v>
      </c>
      <c r="BD22" s="92">
        <f t="shared" si="13"/>
        <v>0</v>
      </c>
      <c r="BE22" s="93">
        <f t="shared" si="1"/>
        <v>3920</v>
      </c>
      <c r="BF22" s="71" t="b">
        <f t="shared" si="14"/>
        <v>1</v>
      </c>
    </row>
    <row r="23" spans="1:58" ht="63.75" x14ac:dyDescent="0.2">
      <c r="A23" s="90">
        <v>20</v>
      </c>
      <c r="B23" s="45" t="s">
        <v>232</v>
      </c>
      <c r="C23" s="45" t="s">
        <v>233</v>
      </c>
      <c r="D23" s="68" t="s">
        <v>217</v>
      </c>
      <c r="E23" s="68" t="s">
        <v>218</v>
      </c>
      <c r="F23" s="45" t="s">
        <v>219</v>
      </c>
      <c r="G23" s="45" t="s">
        <v>220</v>
      </c>
      <c r="H23" s="45" t="s">
        <v>221</v>
      </c>
      <c r="I23" s="45" t="s">
        <v>27</v>
      </c>
      <c r="J23" s="45" t="s">
        <v>140</v>
      </c>
      <c r="K23" s="45" t="s">
        <v>30</v>
      </c>
      <c r="L23" s="121" t="s">
        <v>245</v>
      </c>
      <c r="M23" s="45" t="s">
        <v>230</v>
      </c>
      <c r="N23" s="45" t="s">
        <v>35</v>
      </c>
      <c r="O23" s="69">
        <v>2413.61</v>
      </c>
      <c r="P23" s="70" t="s">
        <v>518</v>
      </c>
      <c r="Q23" s="90" t="s">
        <v>235</v>
      </c>
      <c r="R23" s="90" t="s">
        <v>238</v>
      </c>
      <c r="S23" s="91"/>
      <c r="T23" s="90"/>
      <c r="U23" s="90"/>
      <c r="V23" s="90" t="s">
        <v>246</v>
      </c>
      <c r="W23" s="90"/>
      <c r="X23" s="90"/>
      <c r="Y23" s="90"/>
      <c r="Z23" s="90"/>
      <c r="AA23" s="90"/>
      <c r="AB23" s="90"/>
      <c r="AC23" s="90"/>
      <c r="AD23" s="90"/>
      <c r="AE23" s="90"/>
      <c r="AF23" s="90"/>
      <c r="AG23" s="90"/>
      <c r="AH23" s="90"/>
      <c r="AI23" s="90" t="s">
        <v>246</v>
      </c>
      <c r="AJ23" s="90"/>
      <c r="AK23" s="90"/>
      <c r="AL23" s="90"/>
      <c r="AM23" s="90"/>
      <c r="AN23" s="90"/>
      <c r="AO23" s="90"/>
      <c r="AP23" s="90"/>
      <c r="AQ23" s="90"/>
      <c r="AR23" s="90">
        <f t="shared" si="0"/>
        <v>1</v>
      </c>
      <c r="AS23" s="92">
        <f t="shared" si="2"/>
        <v>0</v>
      </c>
      <c r="AT23" s="92">
        <f t="shared" si="3"/>
        <v>0</v>
      </c>
      <c r="AU23" s="92">
        <f t="shared" si="4"/>
        <v>0</v>
      </c>
      <c r="AV23" s="92">
        <f t="shared" si="5"/>
        <v>2413.61</v>
      </c>
      <c r="AW23" s="92">
        <f t="shared" si="6"/>
        <v>0</v>
      </c>
      <c r="AX23" s="92">
        <f t="shared" si="7"/>
        <v>0</v>
      </c>
      <c r="AY23" s="92">
        <f t="shared" si="8"/>
        <v>0</v>
      </c>
      <c r="AZ23" s="92">
        <f t="shared" si="9"/>
        <v>0</v>
      </c>
      <c r="BA23" s="92">
        <f t="shared" si="10"/>
        <v>0</v>
      </c>
      <c r="BB23" s="92">
        <f t="shared" si="11"/>
        <v>0</v>
      </c>
      <c r="BC23" s="92">
        <f t="shared" si="12"/>
        <v>0</v>
      </c>
      <c r="BD23" s="92">
        <f t="shared" si="13"/>
        <v>0</v>
      </c>
      <c r="BE23" s="93">
        <f t="shared" si="1"/>
        <v>2413.61</v>
      </c>
      <c r="BF23" s="71" t="b">
        <f t="shared" si="14"/>
        <v>1</v>
      </c>
    </row>
    <row r="24" spans="1:58" ht="63.75" x14ac:dyDescent="0.2">
      <c r="A24" s="90">
        <v>21</v>
      </c>
      <c r="B24" s="45" t="s">
        <v>232</v>
      </c>
      <c r="C24" s="45" t="s">
        <v>233</v>
      </c>
      <c r="D24" s="68" t="s">
        <v>217</v>
      </c>
      <c r="E24" s="68" t="s">
        <v>218</v>
      </c>
      <c r="F24" s="45" t="s">
        <v>219</v>
      </c>
      <c r="G24" s="45" t="s">
        <v>220</v>
      </c>
      <c r="H24" s="45" t="s">
        <v>221</v>
      </c>
      <c r="I24" s="45" t="s">
        <v>27</v>
      </c>
      <c r="J24" s="45" t="s">
        <v>140</v>
      </c>
      <c r="K24" s="45" t="s">
        <v>30</v>
      </c>
      <c r="L24" s="121" t="s">
        <v>241</v>
      </c>
      <c r="M24" s="45" t="s">
        <v>230</v>
      </c>
      <c r="N24" s="45" t="s">
        <v>37</v>
      </c>
      <c r="O24" s="69">
        <v>1120</v>
      </c>
      <c r="P24" s="70" t="s">
        <v>518</v>
      </c>
      <c r="Q24" s="90" t="s">
        <v>235</v>
      </c>
      <c r="R24" s="90" t="s">
        <v>236</v>
      </c>
      <c r="S24" s="91"/>
      <c r="T24" s="90"/>
      <c r="U24" s="90"/>
      <c r="V24" s="90"/>
      <c r="W24" s="90"/>
      <c r="X24" s="90" t="s">
        <v>226</v>
      </c>
      <c r="Y24" s="90"/>
      <c r="Z24" s="90"/>
      <c r="AA24" s="90"/>
      <c r="AB24" s="90"/>
      <c r="AC24" s="90"/>
      <c r="AD24" s="90"/>
      <c r="AE24" s="90"/>
      <c r="AF24" s="90"/>
      <c r="AG24" s="90"/>
      <c r="AH24" s="90"/>
      <c r="AI24" s="90"/>
      <c r="AJ24" s="90"/>
      <c r="AK24" s="90" t="s">
        <v>226</v>
      </c>
      <c r="AL24" s="90"/>
      <c r="AM24" s="90"/>
      <c r="AN24" s="90"/>
      <c r="AO24" s="90"/>
      <c r="AP24" s="90"/>
      <c r="AQ24" s="90"/>
      <c r="AR24" s="90">
        <f t="shared" si="0"/>
        <v>1</v>
      </c>
      <c r="AS24" s="92">
        <f t="shared" si="2"/>
        <v>0</v>
      </c>
      <c r="AT24" s="92">
        <f t="shared" si="3"/>
        <v>0</v>
      </c>
      <c r="AU24" s="92">
        <f t="shared" si="4"/>
        <v>0</v>
      </c>
      <c r="AV24" s="92">
        <f t="shared" si="5"/>
        <v>0</v>
      </c>
      <c r="AW24" s="92">
        <f t="shared" si="6"/>
        <v>0</v>
      </c>
      <c r="AX24" s="92">
        <f t="shared" si="7"/>
        <v>1120</v>
      </c>
      <c r="AY24" s="92">
        <f t="shared" si="8"/>
        <v>0</v>
      </c>
      <c r="AZ24" s="92">
        <f t="shared" si="9"/>
        <v>0</v>
      </c>
      <c r="BA24" s="92">
        <f t="shared" si="10"/>
        <v>0</v>
      </c>
      <c r="BB24" s="92">
        <f t="shared" si="11"/>
        <v>0</v>
      </c>
      <c r="BC24" s="92">
        <f t="shared" si="12"/>
        <v>0</v>
      </c>
      <c r="BD24" s="92">
        <f t="shared" si="13"/>
        <v>0</v>
      </c>
      <c r="BE24" s="93">
        <f t="shared" si="1"/>
        <v>1120</v>
      </c>
      <c r="BF24" s="71" t="b">
        <f t="shared" si="14"/>
        <v>1</v>
      </c>
    </row>
    <row r="25" spans="1:58" ht="63.75" x14ac:dyDescent="0.2">
      <c r="A25" s="90">
        <v>22</v>
      </c>
      <c r="B25" s="45" t="s">
        <v>247</v>
      </c>
      <c r="C25" s="45" t="s">
        <v>248</v>
      </c>
      <c r="D25" s="68" t="s">
        <v>217</v>
      </c>
      <c r="E25" s="68" t="s">
        <v>218</v>
      </c>
      <c r="F25" s="45" t="s">
        <v>219</v>
      </c>
      <c r="G25" s="45" t="s">
        <v>220</v>
      </c>
      <c r="H25" s="45" t="s">
        <v>221</v>
      </c>
      <c r="I25" s="45" t="s">
        <v>27</v>
      </c>
      <c r="J25" s="45" t="s">
        <v>142</v>
      </c>
      <c r="K25" s="45" t="s">
        <v>40</v>
      </c>
      <c r="L25" s="121" t="s">
        <v>249</v>
      </c>
      <c r="M25" s="45" t="s">
        <v>223</v>
      </c>
      <c r="N25" s="45" t="s">
        <v>48</v>
      </c>
      <c r="O25" s="69">
        <v>2000</v>
      </c>
      <c r="P25" s="70" t="s">
        <v>518</v>
      </c>
      <c r="Q25" s="90" t="s">
        <v>235</v>
      </c>
      <c r="R25" s="90" t="s">
        <v>238</v>
      </c>
      <c r="S25" s="91"/>
      <c r="T25" s="90" t="s">
        <v>226</v>
      </c>
      <c r="U25" s="90" t="s">
        <v>226</v>
      </c>
      <c r="V25" s="90" t="s">
        <v>226</v>
      </c>
      <c r="W25" s="90" t="s">
        <v>226</v>
      </c>
      <c r="X25" s="90" t="s">
        <v>226</v>
      </c>
      <c r="Y25" s="90" t="s">
        <v>226</v>
      </c>
      <c r="Z25" s="90" t="s">
        <v>226</v>
      </c>
      <c r="AA25" s="90" t="s">
        <v>226</v>
      </c>
      <c r="AB25" s="90" t="s">
        <v>226</v>
      </c>
      <c r="AC25" s="90" t="s">
        <v>226</v>
      </c>
      <c r="AD25" s="90" t="s">
        <v>226</v>
      </c>
      <c r="AE25" s="90" t="s">
        <v>226</v>
      </c>
      <c r="AF25" s="90" t="s">
        <v>226</v>
      </c>
      <c r="AG25" s="90" t="s">
        <v>226</v>
      </c>
      <c r="AH25" s="90" t="s">
        <v>226</v>
      </c>
      <c r="AI25" s="90" t="s">
        <v>226</v>
      </c>
      <c r="AJ25" s="90" t="s">
        <v>226</v>
      </c>
      <c r="AK25" s="90" t="s">
        <v>226</v>
      </c>
      <c r="AL25" s="90" t="s">
        <v>226</v>
      </c>
      <c r="AM25" s="90" t="s">
        <v>226</v>
      </c>
      <c r="AN25" s="90" t="s">
        <v>226</v>
      </c>
      <c r="AO25" s="90" t="s">
        <v>226</v>
      </c>
      <c r="AP25" s="90" t="s">
        <v>226</v>
      </c>
      <c r="AQ25" s="90" t="s">
        <v>226</v>
      </c>
      <c r="AR25" s="90">
        <f t="shared" si="0"/>
        <v>12</v>
      </c>
      <c r="AS25" s="92">
        <f t="shared" si="2"/>
        <v>166.66666666666666</v>
      </c>
      <c r="AT25" s="92">
        <f t="shared" si="3"/>
        <v>166.66666666666666</v>
      </c>
      <c r="AU25" s="92">
        <f t="shared" si="4"/>
        <v>166.66666666666666</v>
      </c>
      <c r="AV25" s="92">
        <f t="shared" si="5"/>
        <v>166.66666666666666</v>
      </c>
      <c r="AW25" s="92">
        <f t="shared" si="6"/>
        <v>166.66666666666666</v>
      </c>
      <c r="AX25" s="92">
        <f t="shared" si="7"/>
        <v>166.66666666666666</v>
      </c>
      <c r="AY25" s="92">
        <f t="shared" si="8"/>
        <v>166.66666666666666</v>
      </c>
      <c r="AZ25" s="92">
        <f t="shared" si="9"/>
        <v>166.66666666666666</v>
      </c>
      <c r="BA25" s="92">
        <f t="shared" si="10"/>
        <v>166.66666666666666</v>
      </c>
      <c r="BB25" s="92">
        <f t="shared" si="11"/>
        <v>166.66666666666666</v>
      </c>
      <c r="BC25" s="92">
        <f t="shared" si="12"/>
        <v>166.66666666666666</v>
      </c>
      <c r="BD25" s="92">
        <f t="shared" si="13"/>
        <v>166.66666666666666</v>
      </c>
      <c r="BE25" s="93">
        <f t="shared" si="1"/>
        <v>2000.0000000000002</v>
      </c>
      <c r="BF25" s="71" t="b">
        <f t="shared" si="14"/>
        <v>1</v>
      </c>
    </row>
    <row r="26" spans="1:58" ht="63.75" x14ac:dyDescent="0.2">
      <c r="A26" s="90">
        <v>23</v>
      </c>
      <c r="B26" s="45" t="s">
        <v>215</v>
      </c>
      <c r="C26" s="45" t="s">
        <v>250</v>
      </c>
      <c r="D26" s="68" t="s">
        <v>217</v>
      </c>
      <c r="E26" s="68" t="s">
        <v>218</v>
      </c>
      <c r="F26" s="45" t="s">
        <v>219</v>
      </c>
      <c r="G26" s="45" t="s">
        <v>220</v>
      </c>
      <c r="H26" s="45" t="s">
        <v>221</v>
      </c>
      <c r="I26" s="45" t="s">
        <v>27</v>
      </c>
      <c r="J26" s="45" t="s">
        <v>142</v>
      </c>
      <c r="K26" s="45" t="s">
        <v>40</v>
      </c>
      <c r="L26" s="121" t="s">
        <v>251</v>
      </c>
      <c r="M26" s="45" t="s">
        <v>230</v>
      </c>
      <c r="N26" s="45" t="s">
        <v>36</v>
      </c>
      <c r="O26" s="69">
        <v>851.2</v>
      </c>
      <c r="P26" s="70" t="s">
        <v>518</v>
      </c>
      <c r="Q26" s="90" t="s">
        <v>235</v>
      </c>
      <c r="R26" s="90" t="s">
        <v>238</v>
      </c>
      <c r="S26" s="91">
        <v>491290517</v>
      </c>
      <c r="T26" s="90" t="s">
        <v>226</v>
      </c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0"/>
      <c r="AG26" s="90" t="s">
        <v>226</v>
      </c>
      <c r="AH26" s="90"/>
      <c r="AI26" s="90"/>
      <c r="AJ26" s="90"/>
      <c r="AK26" s="90"/>
      <c r="AL26" s="90"/>
      <c r="AM26" s="90"/>
      <c r="AN26" s="90"/>
      <c r="AO26" s="90"/>
      <c r="AP26" s="90"/>
      <c r="AQ26" s="90"/>
      <c r="AR26" s="90">
        <f t="shared" si="0"/>
        <v>1</v>
      </c>
      <c r="AS26" s="92">
        <f t="shared" si="2"/>
        <v>0</v>
      </c>
      <c r="AT26" s="92">
        <f t="shared" si="3"/>
        <v>851.2</v>
      </c>
      <c r="AU26" s="92">
        <f t="shared" si="4"/>
        <v>0</v>
      </c>
      <c r="AV26" s="92">
        <f t="shared" si="5"/>
        <v>0</v>
      </c>
      <c r="AW26" s="92">
        <f t="shared" si="6"/>
        <v>0</v>
      </c>
      <c r="AX26" s="92">
        <f t="shared" si="7"/>
        <v>0</v>
      </c>
      <c r="AY26" s="92">
        <f t="shared" si="8"/>
        <v>0</v>
      </c>
      <c r="AZ26" s="92">
        <f t="shared" si="9"/>
        <v>0</v>
      </c>
      <c r="BA26" s="92">
        <f t="shared" si="10"/>
        <v>0</v>
      </c>
      <c r="BB26" s="92">
        <f t="shared" si="11"/>
        <v>0</v>
      </c>
      <c r="BC26" s="92">
        <f t="shared" si="12"/>
        <v>0</v>
      </c>
      <c r="BD26" s="92">
        <f t="shared" si="13"/>
        <v>0</v>
      </c>
      <c r="BE26" s="93">
        <f t="shared" si="1"/>
        <v>851.2</v>
      </c>
      <c r="BF26" s="71" t="b">
        <f t="shared" si="14"/>
        <v>1</v>
      </c>
    </row>
    <row r="27" spans="1:58" ht="63.75" x14ac:dyDescent="0.2">
      <c r="A27" s="90">
        <v>24</v>
      </c>
      <c r="B27" s="45" t="s">
        <v>215</v>
      </c>
      <c r="C27" s="45" t="s">
        <v>250</v>
      </c>
      <c r="D27" s="68" t="s">
        <v>217</v>
      </c>
      <c r="E27" s="68" t="s">
        <v>218</v>
      </c>
      <c r="F27" s="45" t="s">
        <v>219</v>
      </c>
      <c r="G27" s="45" t="s">
        <v>220</v>
      </c>
      <c r="H27" s="45" t="s">
        <v>221</v>
      </c>
      <c r="I27" s="45" t="s">
        <v>27</v>
      </c>
      <c r="J27" s="45" t="s">
        <v>142</v>
      </c>
      <c r="K27" s="45" t="s">
        <v>40</v>
      </c>
      <c r="L27" s="121" t="s">
        <v>252</v>
      </c>
      <c r="M27" s="45" t="s">
        <v>223</v>
      </c>
      <c r="N27" s="45" t="s">
        <v>46</v>
      </c>
      <c r="O27" s="69">
        <v>400</v>
      </c>
      <c r="P27" s="70" t="s">
        <v>518</v>
      </c>
      <c r="Q27" s="90" t="s">
        <v>224</v>
      </c>
      <c r="R27" s="90" t="s">
        <v>225</v>
      </c>
      <c r="S27" s="91"/>
      <c r="T27" s="90" t="s">
        <v>226</v>
      </c>
      <c r="U27" s="90"/>
      <c r="V27" s="90"/>
      <c r="W27" s="90"/>
      <c r="X27" s="90"/>
      <c r="Y27" s="90"/>
      <c r="Z27" s="90"/>
      <c r="AA27" s="90"/>
      <c r="AB27" s="90"/>
      <c r="AC27" s="90"/>
      <c r="AD27" s="90"/>
      <c r="AE27" s="90"/>
      <c r="AF27" s="90" t="s">
        <v>226</v>
      </c>
      <c r="AG27" s="90" t="s">
        <v>226</v>
      </c>
      <c r="AH27" s="90" t="s">
        <v>226</v>
      </c>
      <c r="AI27" s="90" t="s">
        <v>226</v>
      </c>
      <c r="AJ27" s="90" t="s">
        <v>226</v>
      </c>
      <c r="AK27" s="90" t="s">
        <v>226</v>
      </c>
      <c r="AL27" s="90" t="s">
        <v>226</v>
      </c>
      <c r="AM27" s="90" t="s">
        <v>226</v>
      </c>
      <c r="AN27" s="90" t="s">
        <v>226</v>
      </c>
      <c r="AO27" s="90" t="s">
        <v>226</v>
      </c>
      <c r="AP27" s="90" t="s">
        <v>226</v>
      </c>
      <c r="AQ27" s="90" t="s">
        <v>226</v>
      </c>
      <c r="AR27" s="90">
        <f t="shared" si="0"/>
        <v>12</v>
      </c>
      <c r="AS27" s="92">
        <f t="shared" si="2"/>
        <v>33.333333333333336</v>
      </c>
      <c r="AT27" s="92">
        <f t="shared" si="3"/>
        <v>33.333333333333336</v>
      </c>
      <c r="AU27" s="92">
        <f t="shared" si="4"/>
        <v>33.333333333333336</v>
      </c>
      <c r="AV27" s="92">
        <f t="shared" si="5"/>
        <v>33.333333333333336</v>
      </c>
      <c r="AW27" s="92">
        <f t="shared" si="6"/>
        <v>33.333333333333336</v>
      </c>
      <c r="AX27" s="92">
        <f t="shared" si="7"/>
        <v>33.333333333333336</v>
      </c>
      <c r="AY27" s="92">
        <f t="shared" si="8"/>
        <v>33.333333333333336</v>
      </c>
      <c r="AZ27" s="92">
        <f t="shared" si="9"/>
        <v>33.333333333333336</v>
      </c>
      <c r="BA27" s="92">
        <f t="shared" si="10"/>
        <v>33.333333333333336</v>
      </c>
      <c r="BB27" s="92">
        <f t="shared" si="11"/>
        <v>33.333333333333336</v>
      </c>
      <c r="BC27" s="92">
        <f t="shared" si="12"/>
        <v>33.333333333333336</v>
      </c>
      <c r="BD27" s="92">
        <f t="shared" si="13"/>
        <v>33.333333333333336</v>
      </c>
      <c r="BE27" s="93">
        <f t="shared" si="1"/>
        <v>399.99999999999994</v>
      </c>
      <c r="BF27" s="71" t="b">
        <f t="shared" si="14"/>
        <v>1</v>
      </c>
    </row>
    <row r="28" spans="1:58" ht="63.75" x14ac:dyDescent="0.2">
      <c r="A28" s="90">
        <v>25</v>
      </c>
      <c r="B28" s="45" t="s">
        <v>215</v>
      </c>
      <c r="C28" s="45" t="s">
        <v>250</v>
      </c>
      <c r="D28" s="68" t="s">
        <v>217</v>
      </c>
      <c r="E28" s="68" t="s">
        <v>218</v>
      </c>
      <c r="F28" s="45" t="s">
        <v>219</v>
      </c>
      <c r="G28" s="45" t="s">
        <v>220</v>
      </c>
      <c r="H28" s="45" t="s">
        <v>221</v>
      </c>
      <c r="I28" s="45" t="s">
        <v>27</v>
      </c>
      <c r="J28" s="45" t="s">
        <v>142</v>
      </c>
      <c r="K28" s="45" t="s">
        <v>40</v>
      </c>
      <c r="L28" s="121" t="s">
        <v>253</v>
      </c>
      <c r="M28" s="45" t="s">
        <v>230</v>
      </c>
      <c r="N28" s="45" t="s">
        <v>35</v>
      </c>
      <c r="O28" s="69">
        <v>12000</v>
      </c>
      <c r="P28" s="70" t="s">
        <v>518</v>
      </c>
      <c r="Q28" s="90" t="s">
        <v>235</v>
      </c>
      <c r="R28" s="90" t="s">
        <v>236</v>
      </c>
      <c r="S28" s="91">
        <v>389110016</v>
      </c>
      <c r="T28" s="90"/>
      <c r="U28" s="90"/>
      <c r="V28" s="90"/>
      <c r="W28" s="90"/>
      <c r="X28" s="90" t="s">
        <v>226</v>
      </c>
      <c r="Y28" s="90"/>
      <c r="Z28" s="90"/>
      <c r="AA28" s="90"/>
      <c r="AB28" s="90"/>
      <c r="AC28" s="90"/>
      <c r="AD28" s="90"/>
      <c r="AE28" s="90"/>
      <c r="AF28" s="90"/>
      <c r="AG28" s="90"/>
      <c r="AH28" s="90"/>
      <c r="AI28" s="90"/>
      <c r="AJ28" s="90"/>
      <c r="AK28" s="90" t="s">
        <v>226</v>
      </c>
      <c r="AL28" s="90"/>
      <c r="AM28" s="90"/>
      <c r="AN28" s="90"/>
      <c r="AO28" s="90"/>
      <c r="AP28" s="90"/>
      <c r="AQ28" s="90"/>
      <c r="AR28" s="90">
        <f t="shared" si="0"/>
        <v>1</v>
      </c>
      <c r="AS28" s="92">
        <f t="shared" si="2"/>
        <v>0</v>
      </c>
      <c r="AT28" s="92">
        <f t="shared" si="3"/>
        <v>0</v>
      </c>
      <c r="AU28" s="92">
        <f t="shared" si="4"/>
        <v>0</v>
      </c>
      <c r="AV28" s="92">
        <f t="shared" si="5"/>
        <v>0</v>
      </c>
      <c r="AW28" s="92">
        <f t="shared" si="6"/>
        <v>0</v>
      </c>
      <c r="AX28" s="92">
        <f t="shared" si="7"/>
        <v>12000</v>
      </c>
      <c r="AY28" s="92">
        <f t="shared" si="8"/>
        <v>0</v>
      </c>
      <c r="AZ28" s="92">
        <f t="shared" si="9"/>
        <v>0</v>
      </c>
      <c r="BA28" s="92">
        <f t="shared" si="10"/>
        <v>0</v>
      </c>
      <c r="BB28" s="92">
        <f t="shared" si="11"/>
        <v>0</v>
      </c>
      <c r="BC28" s="92">
        <f t="shared" si="12"/>
        <v>0</v>
      </c>
      <c r="BD28" s="92">
        <f t="shared" si="13"/>
        <v>0</v>
      </c>
      <c r="BE28" s="93">
        <f t="shared" si="1"/>
        <v>12000</v>
      </c>
      <c r="BF28" s="71" t="b">
        <f t="shared" si="14"/>
        <v>1</v>
      </c>
    </row>
    <row r="29" spans="1:58" ht="63.75" x14ac:dyDescent="0.2">
      <c r="A29" s="90">
        <v>26</v>
      </c>
      <c r="B29" s="45" t="s">
        <v>215</v>
      </c>
      <c r="C29" s="45" t="s">
        <v>250</v>
      </c>
      <c r="D29" s="68" t="s">
        <v>217</v>
      </c>
      <c r="E29" s="68" t="s">
        <v>218</v>
      </c>
      <c r="F29" s="45" t="s">
        <v>219</v>
      </c>
      <c r="G29" s="45" t="s">
        <v>220</v>
      </c>
      <c r="H29" s="45" t="s">
        <v>221</v>
      </c>
      <c r="I29" s="45" t="s">
        <v>27</v>
      </c>
      <c r="J29" s="45" t="s">
        <v>142</v>
      </c>
      <c r="K29" s="45" t="s">
        <v>40</v>
      </c>
      <c r="L29" s="121" t="s">
        <v>254</v>
      </c>
      <c r="M29" s="45" t="s">
        <v>230</v>
      </c>
      <c r="N29" s="45" t="s">
        <v>35</v>
      </c>
      <c r="O29" s="69">
        <v>8000</v>
      </c>
      <c r="P29" s="70" t="s">
        <v>518</v>
      </c>
      <c r="Q29" s="90" t="s">
        <v>235</v>
      </c>
      <c r="R29" s="90" t="s">
        <v>236</v>
      </c>
      <c r="S29" s="91">
        <v>321290418</v>
      </c>
      <c r="T29" s="90"/>
      <c r="U29" s="90"/>
      <c r="V29" s="90"/>
      <c r="W29" s="90"/>
      <c r="X29" s="90" t="s">
        <v>226</v>
      </c>
      <c r="Y29" s="90"/>
      <c r="Z29" s="90"/>
      <c r="AA29" s="90"/>
      <c r="AB29" s="90"/>
      <c r="AC29" s="90"/>
      <c r="AD29" s="90"/>
      <c r="AE29" s="90"/>
      <c r="AF29" s="90"/>
      <c r="AG29" s="90"/>
      <c r="AH29" s="90"/>
      <c r="AI29" s="90"/>
      <c r="AJ29" s="90"/>
      <c r="AK29" s="90" t="s">
        <v>226</v>
      </c>
      <c r="AL29" s="90"/>
      <c r="AM29" s="90"/>
      <c r="AN29" s="90"/>
      <c r="AO29" s="90"/>
      <c r="AP29" s="90"/>
      <c r="AQ29" s="90"/>
      <c r="AR29" s="90">
        <f t="shared" si="0"/>
        <v>1</v>
      </c>
      <c r="AS29" s="92">
        <f t="shared" si="2"/>
        <v>0</v>
      </c>
      <c r="AT29" s="92">
        <f t="shared" si="3"/>
        <v>0</v>
      </c>
      <c r="AU29" s="92">
        <f t="shared" si="4"/>
        <v>0</v>
      </c>
      <c r="AV29" s="92">
        <f t="shared" si="5"/>
        <v>0</v>
      </c>
      <c r="AW29" s="92">
        <f t="shared" si="6"/>
        <v>0</v>
      </c>
      <c r="AX29" s="92">
        <f t="shared" si="7"/>
        <v>8000</v>
      </c>
      <c r="AY29" s="92">
        <f t="shared" si="8"/>
        <v>0</v>
      </c>
      <c r="AZ29" s="92">
        <f t="shared" si="9"/>
        <v>0</v>
      </c>
      <c r="BA29" s="92">
        <f t="shared" si="10"/>
        <v>0</v>
      </c>
      <c r="BB29" s="92">
        <f t="shared" si="11"/>
        <v>0</v>
      </c>
      <c r="BC29" s="92">
        <f t="shared" si="12"/>
        <v>0</v>
      </c>
      <c r="BD29" s="92">
        <f t="shared" si="13"/>
        <v>0</v>
      </c>
      <c r="BE29" s="93">
        <f t="shared" si="1"/>
        <v>8000</v>
      </c>
      <c r="BF29" s="71" t="b">
        <f t="shared" si="14"/>
        <v>1</v>
      </c>
    </row>
    <row r="30" spans="1:58" ht="63.75" x14ac:dyDescent="0.2">
      <c r="A30" s="90">
        <v>27</v>
      </c>
      <c r="B30" s="45" t="s">
        <v>215</v>
      </c>
      <c r="C30" s="45" t="s">
        <v>250</v>
      </c>
      <c r="D30" s="68" t="s">
        <v>217</v>
      </c>
      <c r="E30" s="68" t="s">
        <v>218</v>
      </c>
      <c r="F30" s="45" t="s">
        <v>219</v>
      </c>
      <c r="G30" s="45" t="s">
        <v>220</v>
      </c>
      <c r="H30" s="45" t="s">
        <v>221</v>
      </c>
      <c r="I30" s="45" t="s">
        <v>27</v>
      </c>
      <c r="J30" s="45" t="s">
        <v>142</v>
      </c>
      <c r="K30" s="45" t="s">
        <v>40</v>
      </c>
      <c r="L30" s="121" t="s">
        <v>255</v>
      </c>
      <c r="M30" s="45" t="s">
        <v>223</v>
      </c>
      <c r="N30" s="45" t="s">
        <v>47</v>
      </c>
      <c r="O30" s="69">
        <v>1060525.3600000001</v>
      </c>
      <c r="P30" s="70" t="s">
        <v>518</v>
      </c>
      <c r="Q30" s="90" t="s">
        <v>235</v>
      </c>
      <c r="R30" s="90" t="s">
        <v>236</v>
      </c>
      <c r="S30" s="91">
        <v>713340011</v>
      </c>
      <c r="T30" s="90"/>
      <c r="U30" s="90"/>
      <c r="V30" s="90"/>
      <c r="W30" s="90"/>
      <c r="X30" s="90"/>
      <c r="Y30" s="90"/>
      <c r="Z30" s="90" t="s">
        <v>226</v>
      </c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 t="s">
        <v>226</v>
      </c>
      <c r="AN30" s="90" t="s">
        <v>226</v>
      </c>
      <c r="AO30" s="90" t="s">
        <v>226</v>
      </c>
      <c r="AP30" s="90" t="s">
        <v>226</v>
      </c>
      <c r="AQ30" s="90" t="s">
        <v>226</v>
      </c>
      <c r="AR30" s="90">
        <f t="shared" si="0"/>
        <v>5</v>
      </c>
      <c r="AS30" s="92">
        <f t="shared" si="2"/>
        <v>0</v>
      </c>
      <c r="AT30" s="92">
        <f t="shared" si="3"/>
        <v>0</v>
      </c>
      <c r="AU30" s="92">
        <f t="shared" si="4"/>
        <v>0</v>
      </c>
      <c r="AV30" s="92">
        <f t="shared" si="5"/>
        <v>0</v>
      </c>
      <c r="AW30" s="92">
        <f t="shared" si="6"/>
        <v>0</v>
      </c>
      <c r="AX30" s="92">
        <f t="shared" si="7"/>
        <v>0</v>
      </c>
      <c r="AY30" s="92">
        <f t="shared" si="8"/>
        <v>0</v>
      </c>
      <c r="AZ30" s="92">
        <f t="shared" si="9"/>
        <v>212105.07200000001</v>
      </c>
      <c r="BA30" s="92">
        <f t="shared" si="10"/>
        <v>212105.07200000001</v>
      </c>
      <c r="BB30" s="92">
        <f t="shared" si="11"/>
        <v>212105.07200000001</v>
      </c>
      <c r="BC30" s="92">
        <f t="shared" si="12"/>
        <v>212105.07200000001</v>
      </c>
      <c r="BD30" s="92">
        <f t="shared" si="13"/>
        <v>212105.07200000001</v>
      </c>
      <c r="BE30" s="93">
        <f t="shared" si="1"/>
        <v>1060525.3600000001</v>
      </c>
      <c r="BF30" s="71" t="b">
        <f t="shared" si="14"/>
        <v>1</v>
      </c>
    </row>
    <row r="31" spans="1:58" ht="63.75" x14ac:dyDescent="0.2">
      <c r="A31" s="90">
        <v>28</v>
      </c>
      <c r="B31" s="45" t="s">
        <v>215</v>
      </c>
      <c r="C31" s="45" t="s">
        <v>250</v>
      </c>
      <c r="D31" s="68" t="s">
        <v>217</v>
      </c>
      <c r="E31" s="68" t="s">
        <v>218</v>
      </c>
      <c r="F31" s="45" t="s">
        <v>219</v>
      </c>
      <c r="G31" s="45" t="s">
        <v>220</v>
      </c>
      <c r="H31" s="45" t="s">
        <v>221</v>
      </c>
      <c r="I31" s="45" t="s">
        <v>27</v>
      </c>
      <c r="J31" s="45" t="s">
        <v>142</v>
      </c>
      <c r="K31" s="45" t="s">
        <v>40</v>
      </c>
      <c r="L31" s="121" t="s">
        <v>256</v>
      </c>
      <c r="M31" s="45" t="s">
        <v>223</v>
      </c>
      <c r="N31" s="45" t="s">
        <v>47</v>
      </c>
      <c r="O31" s="69">
        <v>96000</v>
      </c>
      <c r="P31" s="70" t="s">
        <v>518</v>
      </c>
      <c r="Q31" s="90" t="s">
        <v>235</v>
      </c>
      <c r="R31" s="90" t="s">
        <v>238</v>
      </c>
      <c r="S31" s="91">
        <v>713340011</v>
      </c>
      <c r="T31" s="90"/>
      <c r="U31" s="90"/>
      <c r="V31" s="90"/>
      <c r="W31" s="90" t="s">
        <v>226</v>
      </c>
      <c r="X31" s="90"/>
      <c r="Y31" s="90"/>
      <c r="Z31" s="90"/>
      <c r="AA31" s="90"/>
      <c r="AB31" s="90"/>
      <c r="AC31" s="90"/>
      <c r="AD31" s="90"/>
      <c r="AE31" s="90"/>
      <c r="AF31" s="90"/>
      <c r="AG31" s="90"/>
      <c r="AH31" s="90"/>
      <c r="AI31" s="90" t="s">
        <v>226</v>
      </c>
      <c r="AJ31" s="90" t="s">
        <v>226</v>
      </c>
      <c r="AK31" s="90" t="s">
        <v>226</v>
      </c>
      <c r="AL31" s="90" t="s">
        <v>226</v>
      </c>
      <c r="AM31" s="90" t="s">
        <v>226</v>
      </c>
      <c r="AN31" s="90" t="s">
        <v>226</v>
      </c>
      <c r="AO31" s="90" t="s">
        <v>226</v>
      </c>
      <c r="AP31" s="90" t="s">
        <v>226</v>
      </c>
      <c r="AQ31" s="90" t="s">
        <v>226</v>
      </c>
      <c r="AR31" s="90">
        <f t="shared" si="0"/>
        <v>9</v>
      </c>
      <c r="AS31" s="92">
        <f t="shared" si="2"/>
        <v>0</v>
      </c>
      <c r="AT31" s="92">
        <f t="shared" si="3"/>
        <v>0</v>
      </c>
      <c r="AU31" s="92">
        <f t="shared" si="4"/>
        <v>0</v>
      </c>
      <c r="AV31" s="92">
        <f t="shared" si="5"/>
        <v>10666.666666666666</v>
      </c>
      <c r="AW31" s="92">
        <f t="shared" si="6"/>
        <v>10666.666666666666</v>
      </c>
      <c r="AX31" s="92">
        <f t="shared" si="7"/>
        <v>10666.666666666666</v>
      </c>
      <c r="AY31" s="92">
        <f t="shared" si="8"/>
        <v>10666.666666666666</v>
      </c>
      <c r="AZ31" s="92">
        <f t="shared" si="9"/>
        <v>10666.666666666666</v>
      </c>
      <c r="BA31" s="92">
        <f t="shared" si="10"/>
        <v>10666.666666666666</v>
      </c>
      <c r="BB31" s="92">
        <f t="shared" si="11"/>
        <v>10666.666666666666</v>
      </c>
      <c r="BC31" s="92">
        <f t="shared" si="12"/>
        <v>10666.666666666666</v>
      </c>
      <c r="BD31" s="92">
        <f t="shared" si="13"/>
        <v>10666.666666666666</v>
      </c>
      <c r="BE31" s="93">
        <f t="shared" si="1"/>
        <v>96000</v>
      </c>
      <c r="BF31" s="71" t="b">
        <f t="shared" si="14"/>
        <v>1</v>
      </c>
    </row>
    <row r="32" spans="1:58" ht="63.75" x14ac:dyDescent="0.2">
      <c r="A32" s="90">
        <v>29</v>
      </c>
      <c r="B32" s="45" t="s">
        <v>215</v>
      </c>
      <c r="C32" s="45" t="s">
        <v>250</v>
      </c>
      <c r="D32" s="68" t="s">
        <v>217</v>
      </c>
      <c r="E32" s="68" t="s">
        <v>218</v>
      </c>
      <c r="F32" s="45" t="s">
        <v>219</v>
      </c>
      <c r="G32" s="45" t="s">
        <v>220</v>
      </c>
      <c r="H32" s="45" t="s">
        <v>221</v>
      </c>
      <c r="I32" s="45" t="s">
        <v>27</v>
      </c>
      <c r="J32" s="45" t="s">
        <v>142</v>
      </c>
      <c r="K32" s="45" t="s">
        <v>40</v>
      </c>
      <c r="L32" s="121" t="s">
        <v>257</v>
      </c>
      <c r="M32" s="45" t="s">
        <v>230</v>
      </c>
      <c r="N32" s="45" t="s">
        <v>45</v>
      </c>
      <c r="O32" s="69">
        <v>7000</v>
      </c>
      <c r="P32" s="70" t="s">
        <v>518</v>
      </c>
      <c r="Q32" s="90" t="s">
        <v>235</v>
      </c>
      <c r="R32" s="90" t="s">
        <v>238</v>
      </c>
      <c r="S32" s="91">
        <v>333100011</v>
      </c>
      <c r="T32" s="90" t="s">
        <v>226</v>
      </c>
      <c r="U32" s="90"/>
      <c r="V32" s="90"/>
      <c r="W32" s="90"/>
      <c r="X32" s="90"/>
      <c r="Y32" s="90"/>
      <c r="Z32" s="90"/>
      <c r="AA32" s="90"/>
      <c r="AB32" s="90"/>
      <c r="AC32" s="90"/>
      <c r="AD32" s="90"/>
      <c r="AE32" s="90"/>
      <c r="AF32" s="90" t="s">
        <v>226</v>
      </c>
      <c r="AG32" s="90"/>
      <c r="AH32" s="90"/>
      <c r="AI32" s="90"/>
      <c r="AJ32" s="90"/>
      <c r="AK32" s="90"/>
      <c r="AL32" s="90"/>
      <c r="AM32" s="90"/>
      <c r="AN32" s="90"/>
      <c r="AO32" s="90"/>
      <c r="AP32" s="90"/>
      <c r="AQ32" s="90"/>
      <c r="AR32" s="90">
        <f t="shared" si="0"/>
        <v>1</v>
      </c>
      <c r="AS32" s="92">
        <f t="shared" si="2"/>
        <v>7000</v>
      </c>
      <c r="AT32" s="92">
        <f t="shared" si="3"/>
        <v>0</v>
      </c>
      <c r="AU32" s="92">
        <f t="shared" si="4"/>
        <v>0</v>
      </c>
      <c r="AV32" s="92">
        <f t="shared" si="5"/>
        <v>0</v>
      </c>
      <c r="AW32" s="92">
        <f t="shared" si="6"/>
        <v>0</v>
      </c>
      <c r="AX32" s="92">
        <f t="shared" si="7"/>
        <v>0</v>
      </c>
      <c r="AY32" s="92">
        <f t="shared" si="8"/>
        <v>0</v>
      </c>
      <c r="AZ32" s="92">
        <f t="shared" si="9"/>
        <v>0</v>
      </c>
      <c r="BA32" s="92">
        <f t="shared" si="10"/>
        <v>0</v>
      </c>
      <c r="BB32" s="92">
        <f t="shared" si="11"/>
        <v>0</v>
      </c>
      <c r="BC32" s="92">
        <f t="shared" si="12"/>
        <v>0</v>
      </c>
      <c r="BD32" s="92">
        <f t="shared" si="13"/>
        <v>0</v>
      </c>
      <c r="BE32" s="93">
        <f t="shared" si="1"/>
        <v>7000</v>
      </c>
      <c r="BF32" s="71" t="b">
        <f t="shared" si="14"/>
        <v>1</v>
      </c>
    </row>
    <row r="33" spans="1:58" ht="89.25" x14ac:dyDescent="0.2">
      <c r="A33" s="90">
        <v>30</v>
      </c>
      <c r="B33" s="45" t="s">
        <v>215</v>
      </c>
      <c r="C33" s="45" t="s">
        <v>250</v>
      </c>
      <c r="D33" s="68" t="s">
        <v>217</v>
      </c>
      <c r="E33" s="68" t="s">
        <v>218</v>
      </c>
      <c r="F33" s="45" t="s">
        <v>219</v>
      </c>
      <c r="G33" s="45" t="s">
        <v>220</v>
      </c>
      <c r="H33" s="45" t="s">
        <v>221</v>
      </c>
      <c r="I33" s="45" t="s">
        <v>27</v>
      </c>
      <c r="J33" s="45" t="s">
        <v>142</v>
      </c>
      <c r="K33" s="45" t="s">
        <v>40</v>
      </c>
      <c r="L33" s="121" t="s">
        <v>258</v>
      </c>
      <c r="M33" s="45" t="s">
        <v>230</v>
      </c>
      <c r="N33" s="45" t="s">
        <v>42</v>
      </c>
      <c r="O33" s="69">
        <v>13000</v>
      </c>
      <c r="P33" s="70" t="s">
        <v>518</v>
      </c>
      <c r="Q33" s="90" t="s">
        <v>235</v>
      </c>
      <c r="R33" s="90" t="s">
        <v>236</v>
      </c>
      <c r="S33" s="91">
        <v>325900019</v>
      </c>
      <c r="T33" s="90"/>
      <c r="U33" s="90"/>
      <c r="V33" s="90"/>
      <c r="W33" s="90"/>
      <c r="X33" s="90"/>
      <c r="Y33" s="90"/>
      <c r="Z33" s="90"/>
      <c r="AA33" s="90"/>
      <c r="AB33" s="90" t="s">
        <v>226</v>
      </c>
      <c r="AC33" s="90"/>
      <c r="AD33" s="90"/>
      <c r="AE33" s="90"/>
      <c r="AF33" s="90"/>
      <c r="AG33" s="90"/>
      <c r="AH33" s="90"/>
      <c r="AI33" s="90"/>
      <c r="AJ33" s="90"/>
      <c r="AK33" s="90"/>
      <c r="AL33" s="90"/>
      <c r="AM33" s="90"/>
      <c r="AN33" s="90"/>
      <c r="AO33" s="90" t="s">
        <v>226</v>
      </c>
      <c r="AP33" s="90"/>
      <c r="AQ33" s="90"/>
      <c r="AR33" s="90">
        <f t="shared" si="0"/>
        <v>1</v>
      </c>
      <c r="AS33" s="92">
        <f t="shared" si="2"/>
        <v>0</v>
      </c>
      <c r="AT33" s="92">
        <f t="shared" si="3"/>
        <v>0</v>
      </c>
      <c r="AU33" s="92">
        <f t="shared" si="4"/>
        <v>0</v>
      </c>
      <c r="AV33" s="92">
        <f t="shared" si="5"/>
        <v>0</v>
      </c>
      <c r="AW33" s="92">
        <f t="shared" si="6"/>
        <v>0</v>
      </c>
      <c r="AX33" s="92">
        <f t="shared" si="7"/>
        <v>0</v>
      </c>
      <c r="AY33" s="92">
        <f t="shared" si="8"/>
        <v>0</v>
      </c>
      <c r="AZ33" s="92">
        <f t="shared" si="9"/>
        <v>0</v>
      </c>
      <c r="BA33" s="92">
        <f t="shared" si="10"/>
        <v>0</v>
      </c>
      <c r="BB33" s="92">
        <f t="shared" si="11"/>
        <v>13000</v>
      </c>
      <c r="BC33" s="92">
        <f t="shared" si="12"/>
        <v>0</v>
      </c>
      <c r="BD33" s="92">
        <f t="shared" si="13"/>
        <v>0</v>
      </c>
      <c r="BE33" s="93">
        <f t="shared" si="1"/>
        <v>13000</v>
      </c>
      <c r="BF33" s="71" t="b">
        <f t="shared" si="14"/>
        <v>1</v>
      </c>
    </row>
    <row r="34" spans="1:58" ht="63.75" x14ac:dyDescent="0.2">
      <c r="A34" s="90">
        <v>31</v>
      </c>
      <c r="B34" s="45" t="s">
        <v>215</v>
      </c>
      <c r="C34" s="45" t="s">
        <v>250</v>
      </c>
      <c r="D34" s="68" t="s">
        <v>217</v>
      </c>
      <c r="E34" s="68" t="s">
        <v>218</v>
      </c>
      <c r="F34" s="45" t="s">
        <v>219</v>
      </c>
      <c r="G34" s="45" t="s">
        <v>220</v>
      </c>
      <c r="H34" s="45" t="s">
        <v>221</v>
      </c>
      <c r="I34" s="45" t="s">
        <v>27</v>
      </c>
      <c r="J34" s="45" t="s">
        <v>142</v>
      </c>
      <c r="K34" s="45" t="s">
        <v>40</v>
      </c>
      <c r="L34" s="121" t="s">
        <v>259</v>
      </c>
      <c r="M34" s="45" t="s">
        <v>230</v>
      </c>
      <c r="N34" s="45" t="s">
        <v>44</v>
      </c>
      <c r="O34" s="69">
        <v>1650.4</v>
      </c>
      <c r="P34" s="70" t="s">
        <v>518</v>
      </c>
      <c r="Q34" s="90" t="s">
        <v>235</v>
      </c>
      <c r="R34" s="90" t="s">
        <v>238</v>
      </c>
      <c r="S34" s="91">
        <v>871410011</v>
      </c>
      <c r="T34" s="90"/>
      <c r="U34" s="90" t="s">
        <v>226</v>
      </c>
      <c r="V34" s="90"/>
      <c r="W34" s="90"/>
      <c r="X34" s="90"/>
      <c r="Y34" s="90"/>
      <c r="Z34" s="90"/>
      <c r="AA34" s="90"/>
      <c r="AB34" s="90"/>
      <c r="AC34" s="90"/>
      <c r="AD34" s="90"/>
      <c r="AE34" s="90"/>
      <c r="AF34" s="90"/>
      <c r="AG34" s="90"/>
      <c r="AH34" s="90" t="s">
        <v>226</v>
      </c>
      <c r="AI34" s="90"/>
      <c r="AJ34" s="90"/>
      <c r="AK34" s="90"/>
      <c r="AL34" s="90"/>
      <c r="AM34" s="90"/>
      <c r="AN34" s="90"/>
      <c r="AO34" s="90"/>
      <c r="AP34" s="90"/>
      <c r="AQ34" s="90"/>
      <c r="AR34" s="90">
        <f t="shared" si="0"/>
        <v>1</v>
      </c>
      <c r="AS34" s="92">
        <f t="shared" si="2"/>
        <v>0</v>
      </c>
      <c r="AT34" s="92">
        <f t="shared" si="3"/>
        <v>0</v>
      </c>
      <c r="AU34" s="92">
        <f t="shared" si="4"/>
        <v>1650.4</v>
      </c>
      <c r="AV34" s="92">
        <f t="shared" si="5"/>
        <v>0</v>
      </c>
      <c r="AW34" s="92">
        <f t="shared" si="6"/>
        <v>0</v>
      </c>
      <c r="AX34" s="92">
        <f t="shared" si="7"/>
        <v>0</v>
      </c>
      <c r="AY34" s="92">
        <f t="shared" si="8"/>
        <v>0</v>
      </c>
      <c r="AZ34" s="92">
        <f t="shared" si="9"/>
        <v>0</v>
      </c>
      <c r="BA34" s="92">
        <f t="shared" si="10"/>
        <v>0</v>
      </c>
      <c r="BB34" s="92">
        <f t="shared" si="11"/>
        <v>0</v>
      </c>
      <c r="BC34" s="92">
        <f t="shared" si="12"/>
        <v>0</v>
      </c>
      <c r="BD34" s="92">
        <f t="shared" si="13"/>
        <v>0</v>
      </c>
      <c r="BE34" s="93">
        <f t="shared" si="1"/>
        <v>1650.4</v>
      </c>
      <c r="BF34" s="71" t="b">
        <f t="shared" si="14"/>
        <v>1</v>
      </c>
    </row>
    <row r="35" spans="1:58" ht="63.75" x14ac:dyDescent="0.2">
      <c r="A35" s="90">
        <v>32</v>
      </c>
      <c r="B35" s="45" t="s">
        <v>215</v>
      </c>
      <c r="C35" s="45" t="s">
        <v>250</v>
      </c>
      <c r="D35" s="68" t="s">
        <v>217</v>
      </c>
      <c r="E35" s="68" t="s">
        <v>218</v>
      </c>
      <c r="F35" s="45" t="s">
        <v>219</v>
      </c>
      <c r="G35" s="45" t="s">
        <v>220</v>
      </c>
      <c r="H35" s="45" t="s">
        <v>221</v>
      </c>
      <c r="I35" s="45" t="s">
        <v>27</v>
      </c>
      <c r="J35" s="45" t="s">
        <v>142</v>
      </c>
      <c r="K35" s="45" t="s">
        <v>40</v>
      </c>
      <c r="L35" s="121" t="s">
        <v>260</v>
      </c>
      <c r="M35" s="45" t="s">
        <v>223</v>
      </c>
      <c r="N35" s="45" t="s">
        <v>47</v>
      </c>
      <c r="O35" s="69">
        <v>50000</v>
      </c>
      <c r="P35" s="70" t="s">
        <v>518</v>
      </c>
      <c r="Q35" s="90" t="s">
        <v>235</v>
      </c>
      <c r="R35" s="90" t="s">
        <v>238</v>
      </c>
      <c r="S35" s="91">
        <v>713310011</v>
      </c>
      <c r="T35" s="90"/>
      <c r="U35" s="90"/>
      <c r="V35" s="90"/>
      <c r="W35" s="90" t="s">
        <v>246</v>
      </c>
      <c r="X35" s="90"/>
      <c r="Y35" s="90"/>
      <c r="Z35" s="90"/>
      <c r="AA35" s="90"/>
      <c r="AB35" s="90"/>
      <c r="AC35" s="90"/>
      <c r="AD35" s="90"/>
      <c r="AE35" s="90"/>
      <c r="AF35" s="90"/>
      <c r="AG35" s="90"/>
      <c r="AH35" s="90"/>
      <c r="AI35" s="90" t="s">
        <v>246</v>
      </c>
      <c r="AJ35" s="90"/>
      <c r="AK35" s="90"/>
      <c r="AL35" s="90" t="s">
        <v>246</v>
      </c>
      <c r="AM35" s="90"/>
      <c r="AN35" s="90"/>
      <c r="AO35" s="90"/>
      <c r="AP35" s="90" t="s">
        <v>246</v>
      </c>
      <c r="AQ35" s="90"/>
      <c r="AR35" s="90">
        <f t="shared" si="0"/>
        <v>3</v>
      </c>
      <c r="AS35" s="92">
        <f t="shared" si="2"/>
        <v>0</v>
      </c>
      <c r="AT35" s="92">
        <f t="shared" si="3"/>
        <v>0</v>
      </c>
      <c r="AU35" s="92">
        <f t="shared" si="4"/>
        <v>0</v>
      </c>
      <c r="AV35" s="92">
        <f t="shared" si="5"/>
        <v>16666.666666666668</v>
      </c>
      <c r="AW35" s="92">
        <f t="shared" si="6"/>
        <v>0</v>
      </c>
      <c r="AX35" s="92">
        <f t="shared" si="7"/>
        <v>0</v>
      </c>
      <c r="AY35" s="92">
        <f t="shared" si="8"/>
        <v>16666.666666666668</v>
      </c>
      <c r="AZ35" s="92">
        <f t="shared" si="9"/>
        <v>0</v>
      </c>
      <c r="BA35" s="92">
        <f t="shared" si="10"/>
        <v>0</v>
      </c>
      <c r="BB35" s="92">
        <f t="shared" si="11"/>
        <v>0</v>
      </c>
      <c r="BC35" s="92">
        <f t="shared" si="12"/>
        <v>16666.666666666668</v>
      </c>
      <c r="BD35" s="92">
        <f t="shared" si="13"/>
        <v>0</v>
      </c>
      <c r="BE35" s="93">
        <f t="shared" si="1"/>
        <v>50000</v>
      </c>
      <c r="BF35" s="71" t="b">
        <f t="shared" si="14"/>
        <v>1</v>
      </c>
    </row>
    <row r="36" spans="1:58" ht="63.75" x14ac:dyDescent="0.2">
      <c r="A36" s="90">
        <v>33</v>
      </c>
      <c r="B36" s="45" t="s">
        <v>215</v>
      </c>
      <c r="C36" s="45" t="s">
        <v>250</v>
      </c>
      <c r="D36" s="68" t="s">
        <v>217</v>
      </c>
      <c r="E36" s="68" t="s">
        <v>218</v>
      </c>
      <c r="F36" s="45" t="s">
        <v>219</v>
      </c>
      <c r="G36" s="45" t="s">
        <v>220</v>
      </c>
      <c r="H36" s="45" t="s">
        <v>221</v>
      </c>
      <c r="I36" s="45" t="s">
        <v>27</v>
      </c>
      <c r="J36" s="45" t="s">
        <v>142</v>
      </c>
      <c r="K36" s="45" t="s">
        <v>40</v>
      </c>
      <c r="L36" s="121" t="s">
        <v>261</v>
      </c>
      <c r="M36" s="45" t="s">
        <v>223</v>
      </c>
      <c r="N36" s="45" t="s">
        <v>46</v>
      </c>
      <c r="O36" s="69">
        <v>8175.74</v>
      </c>
      <c r="P36" s="70" t="s">
        <v>518</v>
      </c>
      <c r="Q36" s="90" t="s">
        <v>224</v>
      </c>
      <c r="R36" s="90" t="s">
        <v>225</v>
      </c>
      <c r="S36" s="91"/>
      <c r="T36" s="90"/>
      <c r="U36" s="90" t="s">
        <v>226</v>
      </c>
      <c r="V36" s="90"/>
      <c r="W36" s="90"/>
      <c r="X36" s="90"/>
      <c r="Y36" s="90"/>
      <c r="Z36" s="90"/>
      <c r="AA36" s="90"/>
      <c r="AB36" s="90"/>
      <c r="AC36" s="90"/>
      <c r="AD36" s="90"/>
      <c r="AE36" s="90"/>
      <c r="AF36" s="90"/>
      <c r="AG36" s="90" t="s">
        <v>226</v>
      </c>
      <c r="AH36" s="90"/>
      <c r="AI36" s="90"/>
      <c r="AJ36" s="90"/>
      <c r="AK36" s="90"/>
      <c r="AL36" s="90"/>
      <c r="AM36" s="90"/>
      <c r="AN36" s="90"/>
      <c r="AO36" s="90"/>
      <c r="AP36" s="90"/>
      <c r="AQ36" s="90"/>
      <c r="AR36" s="90">
        <f t="shared" si="0"/>
        <v>1</v>
      </c>
      <c r="AS36" s="92">
        <f t="shared" si="2"/>
        <v>0</v>
      </c>
      <c r="AT36" s="92">
        <f t="shared" si="3"/>
        <v>8175.74</v>
      </c>
      <c r="AU36" s="92">
        <f t="shared" si="4"/>
        <v>0</v>
      </c>
      <c r="AV36" s="92">
        <f t="shared" si="5"/>
        <v>0</v>
      </c>
      <c r="AW36" s="92">
        <f t="shared" si="6"/>
        <v>0</v>
      </c>
      <c r="AX36" s="92">
        <f t="shared" si="7"/>
        <v>0</v>
      </c>
      <c r="AY36" s="92">
        <f t="shared" si="8"/>
        <v>0</v>
      </c>
      <c r="AZ36" s="92">
        <f t="shared" si="9"/>
        <v>0</v>
      </c>
      <c r="BA36" s="92">
        <f t="shared" si="10"/>
        <v>0</v>
      </c>
      <c r="BB36" s="92">
        <f t="shared" si="11"/>
        <v>0</v>
      </c>
      <c r="BC36" s="92">
        <f t="shared" si="12"/>
        <v>0</v>
      </c>
      <c r="BD36" s="92">
        <f t="shared" si="13"/>
        <v>0</v>
      </c>
      <c r="BE36" s="93">
        <f t="shared" si="1"/>
        <v>8175.74</v>
      </c>
      <c r="BF36" s="71" t="b">
        <f t="shared" si="14"/>
        <v>1</v>
      </c>
    </row>
    <row r="37" spans="1:58" ht="89.25" x14ac:dyDescent="0.2">
      <c r="A37" s="90">
        <v>34</v>
      </c>
      <c r="B37" s="45" t="s">
        <v>215</v>
      </c>
      <c r="C37" s="45" t="s">
        <v>250</v>
      </c>
      <c r="D37" s="68" t="s">
        <v>217</v>
      </c>
      <c r="E37" s="68" t="s">
        <v>218</v>
      </c>
      <c r="F37" s="45" t="s">
        <v>219</v>
      </c>
      <c r="G37" s="45" t="s">
        <v>220</v>
      </c>
      <c r="H37" s="45" t="s">
        <v>221</v>
      </c>
      <c r="I37" s="45" t="s">
        <v>27</v>
      </c>
      <c r="J37" s="45" t="s">
        <v>142</v>
      </c>
      <c r="K37" s="45" t="s">
        <v>40</v>
      </c>
      <c r="L37" s="121" t="s">
        <v>262</v>
      </c>
      <c r="M37" s="45" t="s">
        <v>230</v>
      </c>
      <c r="N37" s="45" t="s">
        <v>43</v>
      </c>
      <c r="O37" s="69">
        <v>50102.400000000001</v>
      </c>
      <c r="P37" s="70" t="s">
        <v>518</v>
      </c>
      <c r="Q37" s="90" t="s">
        <v>235</v>
      </c>
      <c r="R37" s="90" t="s">
        <v>225</v>
      </c>
      <c r="S37" s="91"/>
      <c r="T37" s="90" t="s">
        <v>226</v>
      </c>
      <c r="U37" s="90"/>
      <c r="V37" s="90"/>
      <c r="W37" s="90"/>
      <c r="X37" s="90"/>
      <c r="Y37" s="90"/>
      <c r="Z37" s="90"/>
      <c r="AA37" s="90"/>
      <c r="AB37" s="90"/>
      <c r="AC37" s="90"/>
      <c r="AD37" s="90"/>
      <c r="AE37" s="90"/>
      <c r="AF37" s="90" t="s">
        <v>226</v>
      </c>
      <c r="AG37" s="90" t="s">
        <v>226</v>
      </c>
      <c r="AH37" s="90" t="s">
        <v>226</v>
      </c>
      <c r="AI37" s="90" t="s">
        <v>226</v>
      </c>
      <c r="AJ37" s="90"/>
      <c r="AK37" s="90"/>
      <c r="AL37" s="90"/>
      <c r="AM37" s="90"/>
      <c r="AN37" s="90"/>
      <c r="AO37" s="90"/>
      <c r="AP37" s="90"/>
      <c r="AQ37" s="90"/>
      <c r="AR37" s="90">
        <f t="shared" si="0"/>
        <v>4</v>
      </c>
      <c r="AS37" s="92">
        <f t="shared" si="2"/>
        <v>12525.6</v>
      </c>
      <c r="AT37" s="92">
        <f t="shared" si="3"/>
        <v>12525.6</v>
      </c>
      <c r="AU37" s="92">
        <f t="shared" si="4"/>
        <v>12525.6</v>
      </c>
      <c r="AV37" s="92">
        <f t="shared" si="5"/>
        <v>12525.6</v>
      </c>
      <c r="AW37" s="92">
        <f t="shared" si="6"/>
        <v>0</v>
      </c>
      <c r="AX37" s="92">
        <f t="shared" si="7"/>
        <v>0</v>
      </c>
      <c r="AY37" s="92">
        <f t="shared" si="8"/>
        <v>0</v>
      </c>
      <c r="AZ37" s="92">
        <f t="shared" si="9"/>
        <v>0</v>
      </c>
      <c r="BA37" s="92">
        <f t="shared" si="10"/>
        <v>0</v>
      </c>
      <c r="BB37" s="92">
        <f t="shared" si="11"/>
        <v>0</v>
      </c>
      <c r="BC37" s="92">
        <f t="shared" si="12"/>
        <v>0</v>
      </c>
      <c r="BD37" s="92">
        <f t="shared" si="13"/>
        <v>0</v>
      </c>
      <c r="BE37" s="93">
        <f t="shared" si="1"/>
        <v>50102.400000000001</v>
      </c>
      <c r="BF37" s="71" t="b">
        <f t="shared" si="14"/>
        <v>1</v>
      </c>
    </row>
    <row r="38" spans="1:58" ht="89.25" x14ac:dyDescent="0.2">
      <c r="A38" s="90">
        <v>35</v>
      </c>
      <c r="B38" s="45" t="s">
        <v>215</v>
      </c>
      <c r="C38" s="45" t="s">
        <v>250</v>
      </c>
      <c r="D38" s="68" t="s">
        <v>217</v>
      </c>
      <c r="E38" s="68" t="s">
        <v>218</v>
      </c>
      <c r="F38" s="45" t="s">
        <v>219</v>
      </c>
      <c r="G38" s="45" t="s">
        <v>220</v>
      </c>
      <c r="H38" s="45" t="s">
        <v>221</v>
      </c>
      <c r="I38" s="45" t="s">
        <v>27</v>
      </c>
      <c r="J38" s="45" t="s">
        <v>142</v>
      </c>
      <c r="K38" s="45" t="s">
        <v>40</v>
      </c>
      <c r="L38" s="121" t="s">
        <v>263</v>
      </c>
      <c r="M38" s="45" t="s">
        <v>230</v>
      </c>
      <c r="N38" s="45" t="s">
        <v>43</v>
      </c>
      <c r="O38" s="69">
        <v>15000</v>
      </c>
      <c r="P38" s="70" t="s">
        <v>518</v>
      </c>
      <c r="Q38" s="90" t="s">
        <v>235</v>
      </c>
      <c r="R38" s="90" t="s">
        <v>238</v>
      </c>
      <c r="S38" s="91">
        <v>943900021</v>
      </c>
      <c r="T38" s="90"/>
      <c r="U38" s="90"/>
      <c r="V38" s="90"/>
      <c r="W38" s="90"/>
      <c r="X38" s="90"/>
      <c r="Y38" s="90" t="s">
        <v>226</v>
      </c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 t="s">
        <v>226</v>
      </c>
      <c r="AL38" s="90" t="s">
        <v>226</v>
      </c>
      <c r="AM38" s="90" t="s">
        <v>226</v>
      </c>
      <c r="AN38" s="90" t="s">
        <v>226</v>
      </c>
      <c r="AO38" s="90" t="s">
        <v>226</v>
      </c>
      <c r="AP38" s="90" t="s">
        <v>226</v>
      </c>
      <c r="AQ38" s="90" t="s">
        <v>226</v>
      </c>
      <c r="AR38" s="90">
        <f t="shared" si="0"/>
        <v>7</v>
      </c>
      <c r="AS38" s="92">
        <f t="shared" si="2"/>
        <v>0</v>
      </c>
      <c r="AT38" s="92">
        <f t="shared" si="3"/>
        <v>0</v>
      </c>
      <c r="AU38" s="92">
        <f t="shared" si="4"/>
        <v>0</v>
      </c>
      <c r="AV38" s="92">
        <f t="shared" si="5"/>
        <v>0</v>
      </c>
      <c r="AW38" s="92">
        <f t="shared" si="6"/>
        <v>0</v>
      </c>
      <c r="AX38" s="92">
        <f t="shared" si="7"/>
        <v>2142.8571428571427</v>
      </c>
      <c r="AY38" s="92">
        <f t="shared" si="8"/>
        <v>2142.8571428571427</v>
      </c>
      <c r="AZ38" s="92">
        <f t="shared" si="9"/>
        <v>2142.8571428571427</v>
      </c>
      <c r="BA38" s="92">
        <f t="shared" si="10"/>
        <v>2142.8571428571427</v>
      </c>
      <c r="BB38" s="92">
        <f t="shared" si="11"/>
        <v>2142.8571428571427</v>
      </c>
      <c r="BC38" s="92">
        <f t="shared" si="12"/>
        <v>2142.8571428571427</v>
      </c>
      <c r="BD38" s="92">
        <f t="shared" si="13"/>
        <v>2142.8571428571427</v>
      </c>
      <c r="BE38" s="93">
        <f t="shared" si="1"/>
        <v>15000</v>
      </c>
      <c r="BF38" s="71" t="b">
        <f t="shared" si="14"/>
        <v>1</v>
      </c>
    </row>
    <row r="39" spans="1:58" ht="63.75" x14ac:dyDescent="0.2">
      <c r="A39" s="90">
        <v>36</v>
      </c>
      <c r="B39" s="45" t="s">
        <v>215</v>
      </c>
      <c r="C39" s="45" t="s">
        <v>250</v>
      </c>
      <c r="D39" s="68" t="s">
        <v>217</v>
      </c>
      <c r="E39" s="68" t="s">
        <v>218</v>
      </c>
      <c r="F39" s="45" t="s">
        <v>219</v>
      </c>
      <c r="G39" s="45" t="s">
        <v>220</v>
      </c>
      <c r="H39" s="45" t="s">
        <v>221</v>
      </c>
      <c r="I39" s="45" t="s">
        <v>27</v>
      </c>
      <c r="J39" s="45" t="s">
        <v>142</v>
      </c>
      <c r="K39" s="45" t="s">
        <v>40</v>
      </c>
      <c r="L39" s="121" t="s">
        <v>264</v>
      </c>
      <c r="M39" s="45" t="s">
        <v>230</v>
      </c>
      <c r="N39" s="45" t="s">
        <v>31</v>
      </c>
      <c r="O39" s="69">
        <v>4492.32</v>
      </c>
      <c r="P39" s="70" t="s">
        <v>518</v>
      </c>
      <c r="Q39" s="90" t="s">
        <v>235</v>
      </c>
      <c r="R39" s="90" t="s">
        <v>238</v>
      </c>
      <c r="S39" s="91">
        <v>673000011</v>
      </c>
      <c r="T39" s="90" t="s">
        <v>226</v>
      </c>
      <c r="U39" s="90"/>
      <c r="V39" s="90"/>
      <c r="W39" s="90"/>
      <c r="X39" s="90"/>
      <c r="Y39" s="90"/>
      <c r="Z39" s="90"/>
      <c r="AA39" s="90"/>
      <c r="AB39" s="90"/>
      <c r="AC39" s="90"/>
      <c r="AD39" s="90"/>
      <c r="AE39" s="90"/>
      <c r="AF39" s="90" t="s">
        <v>226</v>
      </c>
      <c r="AG39" s="90" t="s">
        <v>226</v>
      </c>
      <c r="AH39" s="90" t="s">
        <v>226</v>
      </c>
      <c r="AI39" s="90" t="s">
        <v>226</v>
      </c>
      <c r="AJ39" s="90" t="s">
        <v>226</v>
      </c>
      <c r="AK39" s="90" t="s">
        <v>226</v>
      </c>
      <c r="AL39" s="90" t="s">
        <v>226</v>
      </c>
      <c r="AM39" s="90" t="s">
        <v>226</v>
      </c>
      <c r="AN39" s="90" t="s">
        <v>226</v>
      </c>
      <c r="AO39" s="90" t="s">
        <v>226</v>
      </c>
      <c r="AP39" s="90" t="s">
        <v>226</v>
      </c>
      <c r="AQ39" s="90" t="s">
        <v>226</v>
      </c>
      <c r="AR39" s="90">
        <f t="shared" si="0"/>
        <v>12</v>
      </c>
      <c r="AS39" s="92">
        <f t="shared" si="2"/>
        <v>374.35999999999996</v>
      </c>
      <c r="AT39" s="92">
        <f t="shared" si="3"/>
        <v>374.35999999999996</v>
      </c>
      <c r="AU39" s="92">
        <f t="shared" si="4"/>
        <v>374.35999999999996</v>
      </c>
      <c r="AV39" s="92">
        <f t="shared" si="5"/>
        <v>374.35999999999996</v>
      </c>
      <c r="AW39" s="92">
        <f t="shared" si="6"/>
        <v>374.35999999999996</v>
      </c>
      <c r="AX39" s="92">
        <f t="shared" si="7"/>
        <v>374.35999999999996</v>
      </c>
      <c r="AY39" s="92">
        <f t="shared" si="8"/>
        <v>374.35999999999996</v>
      </c>
      <c r="AZ39" s="92">
        <f t="shared" si="9"/>
        <v>374.35999999999996</v>
      </c>
      <c r="BA39" s="92">
        <f t="shared" si="10"/>
        <v>374.35999999999996</v>
      </c>
      <c r="BB39" s="92">
        <f t="shared" si="11"/>
        <v>374.35999999999996</v>
      </c>
      <c r="BC39" s="92">
        <f t="shared" si="12"/>
        <v>374.35999999999996</v>
      </c>
      <c r="BD39" s="92">
        <f t="shared" si="13"/>
        <v>374.35999999999996</v>
      </c>
      <c r="BE39" s="93">
        <f t="shared" si="1"/>
        <v>4492.32</v>
      </c>
      <c r="BF39" s="71" t="b">
        <f t="shared" si="14"/>
        <v>1</v>
      </c>
    </row>
    <row r="40" spans="1:58" ht="63.75" x14ac:dyDescent="0.2">
      <c r="A40" s="90">
        <v>37</v>
      </c>
      <c r="B40" s="45" t="s">
        <v>215</v>
      </c>
      <c r="C40" s="45" t="s">
        <v>250</v>
      </c>
      <c r="D40" s="68" t="s">
        <v>217</v>
      </c>
      <c r="E40" s="68" t="s">
        <v>218</v>
      </c>
      <c r="F40" s="45" t="s">
        <v>219</v>
      </c>
      <c r="G40" s="45" t="s">
        <v>220</v>
      </c>
      <c r="H40" s="45" t="s">
        <v>221</v>
      </c>
      <c r="I40" s="45" t="s">
        <v>27</v>
      </c>
      <c r="J40" s="45" t="s">
        <v>142</v>
      </c>
      <c r="K40" s="45" t="s">
        <v>40</v>
      </c>
      <c r="L40" s="121" t="s">
        <v>265</v>
      </c>
      <c r="M40" s="45" t="s">
        <v>230</v>
      </c>
      <c r="N40" s="45" t="s">
        <v>41</v>
      </c>
      <c r="O40" s="69">
        <v>62000</v>
      </c>
      <c r="P40" s="70" t="s">
        <v>518</v>
      </c>
      <c r="Q40" s="90" t="s">
        <v>224</v>
      </c>
      <c r="R40" s="90" t="s">
        <v>225</v>
      </c>
      <c r="S40" s="91"/>
      <c r="T40" s="90"/>
      <c r="U40" s="90" t="s">
        <v>226</v>
      </c>
      <c r="V40" s="90" t="s">
        <v>226</v>
      </c>
      <c r="W40" s="90" t="s">
        <v>226</v>
      </c>
      <c r="X40" s="90" t="s">
        <v>226</v>
      </c>
      <c r="Y40" s="90" t="s">
        <v>226</v>
      </c>
      <c r="Z40" s="90" t="s">
        <v>226</v>
      </c>
      <c r="AA40" s="90" t="s">
        <v>226</v>
      </c>
      <c r="AB40" s="90" t="s">
        <v>226</v>
      </c>
      <c r="AC40" s="90" t="s">
        <v>226</v>
      </c>
      <c r="AD40" s="90" t="s">
        <v>226</v>
      </c>
      <c r="AE40" s="90" t="s">
        <v>226</v>
      </c>
      <c r="AF40" s="90" t="s">
        <v>226</v>
      </c>
      <c r="AG40" s="90" t="s">
        <v>226</v>
      </c>
      <c r="AH40" s="90" t="s">
        <v>226</v>
      </c>
      <c r="AI40" s="90" t="s">
        <v>226</v>
      </c>
      <c r="AJ40" s="90" t="s">
        <v>226</v>
      </c>
      <c r="AK40" s="90" t="s">
        <v>226</v>
      </c>
      <c r="AL40" s="90" t="s">
        <v>226</v>
      </c>
      <c r="AM40" s="90" t="s">
        <v>226</v>
      </c>
      <c r="AN40" s="90" t="s">
        <v>226</v>
      </c>
      <c r="AO40" s="90" t="s">
        <v>226</v>
      </c>
      <c r="AP40" s="90" t="s">
        <v>226</v>
      </c>
      <c r="AQ40" s="90" t="s">
        <v>226</v>
      </c>
      <c r="AR40" s="90">
        <f t="shared" si="0"/>
        <v>12</v>
      </c>
      <c r="AS40" s="92">
        <f t="shared" si="2"/>
        <v>5166.666666666667</v>
      </c>
      <c r="AT40" s="92">
        <f t="shared" si="3"/>
        <v>5166.666666666667</v>
      </c>
      <c r="AU40" s="92">
        <f t="shared" si="4"/>
        <v>5166.666666666667</v>
      </c>
      <c r="AV40" s="92">
        <f t="shared" si="5"/>
        <v>5166.666666666667</v>
      </c>
      <c r="AW40" s="92">
        <f t="shared" si="6"/>
        <v>5166.666666666667</v>
      </c>
      <c r="AX40" s="92">
        <f t="shared" si="7"/>
        <v>5166.666666666667</v>
      </c>
      <c r="AY40" s="92">
        <f t="shared" si="8"/>
        <v>5166.666666666667</v>
      </c>
      <c r="AZ40" s="92">
        <f t="shared" si="9"/>
        <v>5166.666666666667</v>
      </c>
      <c r="BA40" s="92">
        <f t="shared" si="10"/>
        <v>5166.666666666667</v>
      </c>
      <c r="BB40" s="92">
        <f t="shared" si="11"/>
        <v>5166.666666666667</v>
      </c>
      <c r="BC40" s="92">
        <f t="shared" si="12"/>
        <v>5166.666666666667</v>
      </c>
      <c r="BD40" s="92">
        <f t="shared" si="13"/>
        <v>5166.666666666667</v>
      </c>
      <c r="BE40" s="93">
        <f t="shared" si="1"/>
        <v>61999.999999999993</v>
      </c>
      <c r="BF40" s="71" t="b">
        <f t="shared" si="14"/>
        <v>1</v>
      </c>
    </row>
    <row r="41" spans="1:58" ht="63.75" x14ac:dyDescent="0.2">
      <c r="A41" s="90">
        <v>38</v>
      </c>
      <c r="B41" s="45" t="s">
        <v>215</v>
      </c>
      <c r="C41" s="45" t="s">
        <v>250</v>
      </c>
      <c r="D41" s="68" t="s">
        <v>217</v>
      </c>
      <c r="E41" s="68" t="s">
        <v>218</v>
      </c>
      <c r="F41" s="45" t="s">
        <v>219</v>
      </c>
      <c r="G41" s="45" t="s">
        <v>220</v>
      </c>
      <c r="H41" s="45" t="s">
        <v>221</v>
      </c>
      <c r="I41" s="45" t="s">
        <v>27</v>
      </c>
      <c r="J41" s="45" t="s">
        <v>142</v>
      </c>
      <c r="K41" s="45" t="s">
        <v>40</v>
      </c>
      <c r="L41" s="121" t="s">
        <v>266</v>
      </c>
      <c r="M41" s="45" t="s">
        <v>230</v>
      </c>
      <c r="N41" s="45" t="s">
        <v>31</v>
      </c>
      <c r="O41" s="69">
        <v>9094.4</v>
      </c>
      <c r="P41" s="70" t="s">
        <v>518</v>
      </c>
      <c r="Q41" s="90" t="s">
        <v>224</v>
      </c>
      <c r="R41" s="90" t="s">
        <v>225</v>
      </c>
      <c r="S41" s="91"/>
      <c r="T41" s="90"/>
      <c r="U41" s="90" t="s">
        <v>226</v>
      </c>
      <c r="V41" s="90"/>
      <c r="W41" s="90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0" t="s">
        <v>226</v>
      </c>
      <c r="AI41" s="90"/>
      <c r="AJ41" s="90"/>
      <c r="AK41" s="90"/>
      <c r="AL41" s="90"/>
      <c r="AM41" s="90"/>
      <c r="AN41" s="90"/>
      <c r="AO41" s="90"/>
      <c r="AP41" s="90"/>
      <c r="AQ41" s="90"/>
      <c r="AR41" s="90">
        <f t="shared" si="0"/>
        <v>1</v>
      </c>
      <c r="AS41" s="92">
        <f t="shared" si="2"/>
        <v>0</v>
      </c>
      <c r="AT41" s="92">
        <f t="shared" si="3"/>
        <v>0</v>
      </c>
      <c r="AU41" s="92">
        <f t="shared" si="4"/>
        <v>9094.4</v>
      </c>
      <c r="AV41" s="92">
        <f t="shared" si="5"/>
        <v>0</v>
      </c>
      <c r="AW41" s="92">
        <f t="shared" si="6"/>
        <v>0</v>
      </c>
      <c r="AX41" s="92">
        <f t="shared" si="7"/>
        <v>0</v>
      </c>
      <c r="AY41" s="92">
        <f t="shared" si="8"/>
        <v>0</v>
      </c>
      <c r="AZ41" s="92">
        <f t="shared" si="9"/>
        <v>0</v>
      </c>
      <c r="BA41" s="92">
        <f t="shared" si="10"/>
        <v>0</v>
      </c>
      <c r="BB41" s="92">
        <f t="shared" si="11"/>
        <v>0</v>
      </c>
      <c r="BC41" s="92">
        <f t="shared" si="12"/>
        <v>0</v>
      </c>
      <c r="BD41" s="92">
        <f t="shared" si="13"/>
        <v>0</v>
      </c>
      <c r="BE41" s="93">
        <f t="shared" si="1"/>
        <v>9094.4</v>
      </c>
      <c r="BF41" s="71" t="b">
        <f t="shared" si="14"/>
        <v>1</v>
      </c>
    </row>
    <row r="42" spans="1:58" ht="63.75" x14ac:dyDescent="0.2">
      <c r="A42" s="90">
        <v>39</v>
      </c>
      <c r="B42" s="45" t="s">
        <v>247</v>
      </c>
      <c r="C42" s="45" t="s">
        <v>248</v>
      </c>
      <c r="D42" s="68" t="s">
        <v>217</v>
      </c>
      <c r="E42" s="68" t="s">
        <v>218</v>
      </c>
      <c r="F42" s="45" t="s">
        <v>219</v>
      </c>
      <c r="G42" s="45" t="s">
        <v>267</v>
      </c>
      <c r="H42" s="45" t="s">
        <v>268</v>
      </c>
      <c r="I42" s="45" t="s">
        <v>147</v>
      </c>
      <c r="J42" s="45" t="s">
        <v>144</v>
      </c>
      <c r="K42" s="45" t="s">
        <v>56</v>
      </c>
      <c r="L42" s="121" t="s">
        <v>269</v>
      </c>
      <c r="M42" s="45" t="s">
        <v>230</v>
      </c>
      <c r="N42" s="45" t="s">
        <v>85</v>
      </c>
      <c r="O42" s="69">
        <v>56000</v>
      </c>
      <c r="P42" s="70" t="s">
        <v>518</v>
      </c>
      <c r="Q42" s="90" t="s">
        <v>224</v>
      </c>
      <c r="R42" s="90" t="s">
        <v>225</v>
      </c>
      <c r="S42" s="91"/>
      <c r="T42" s="90" t="s">
        <v>226</v>
      </c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 t="s">
        <v>226</v>
      </c>
      <c r="AH42" s="90"/>
      <c r="AI42" s="90"/>
      <c r="AJ42" s="90"/>
      <c r="AK42" s="90"/>
      <c r="AL42" s="90"/>
      <c r="AM42" s="90"/>
      <c r="AN42" s="90"/>
      <c r="AO42" s="90"/>
      <c r="AP42" s="90"/>
      <c r="AQ42" s="90"/>
      <c r="AR42" s="90">
        <f t="shared" si="0"/>
        <v>1</v>
      </c>
      <c r="AS42" s="92">
        <f t="shared" si="2"/>
        <v>0</v>
      </c>
      <c r="AT42" s="92">
        <f t="shared" si="3"/>
        <v>56000</v>
      </c>
      <c r="AU42" s="92">
        <f t="shared" si="4"/>
        <v>0</v>
      </c>
      <c r="AV42" s="92">
        <f t="shared" si="5"/>
        <v>0</v>
      </c>
      <c r="AW42" s="92">
        <f t="shared" si="6"/>
        <v>0</v>
      </c>
      <c r="AX42" s="92">
        <f t="shared" si="7"/>
        <v>0</v>
      </c>
      <c r="AY42" s="92">
        <f t="shared" si="8"/>
        <v>0</v>
      </c>
      <c r="AZ42" s="92">
        <f t="shared" si="9"/>
        <v>0</v>
      </c>
      <c r="BA42" s="92">
        <f t="shared" si="10"/>
        <v>0</v>
      </c>
      <c r="BB42" s="92">
        <f t="shared" si="11"/>
        <v>0</v>
      </c>
      <c r="BC42" s="92">
        <f t="shared" si="12"/>
        <v>0</v>
      </c>
      <c r="BD42" s="92">
        <f t="shared" si="13"/>
        <v>0</v>
      </c>
      <c r="BE42" s="93">
        <f t="shared" si="1"/>
        <v>56000</v>
      </c>
      <c r="BF42" s="71" t="b">
        <f t="shared" si="14"/>
        <v>1</v>
      </c>
    </row>
    <row r="43" spans="1:58" ht="63.75" x14ac:dyDescent="0.2">
      <c r="A43" s="90">
        <v>40</v>
      </c>
      <c r="B43" s="45" t="s">
        <v>215</v>
      </c>
      <c r="C43" s="45" t="s">
        <v>250</v>
      </c>
      <c r="D43" s="68" t="s">
        <v>217</v>
      </c>
      <c r="E43" s="68" t="s">
        <v>218</v>
      </c>
      <c r="F43" s="45" t="s">
        <v>219</v>
      </c>
      <c r="G43" s="45" t="s">
        <v>220</v>
      </c>
      <c r="H43" s="45" t="s">
        <v>221</v>
      </c>
      <c r="I43" s="45" t="s">
        <v>27</v>
      </c>
      <c r="J43" s="45" t="s">
        <v>144</v>
      </c>
      <c r="K43" s="45" t="s">
        <v>56</v>
      </c>
      <c r="L43" s="121" t="s">
        <v>270</v>
      </c>
      <c r="M43" s="45" t="s">
        <v>230</v>
      </c>
      <c r="N43" s="45" t="s">
        <v>45</v>
      </c>
      <c r="O43" s="69">
        <v>201.6</v>
      </c>
      <c r="P43" s="70" t="s">
        <v>518</v>
      </c>
      <c r="Q43" s="90" t="s">
        <v>224</v>
      </c>
      <c r="R43" s="90" t="s">
        <v>225</v>
      </c>
      <c r="S43" s="91"/>
      <c r="T43" s="90" t="s">
        <v>226</v>
      </c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 t="s">
        <v>226</v>
      </c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>
        <f t="shared" si="0"/>
        <v>1</v>
      </c>
      <c r="AS43" s="92">
        <f t="shared" si="2"/>
        <v>0</v>
      </c>
      <c r="AT43" s="92">
        <f t="shared" si="3"/>
        <v>201.6</v>
      </c>
      <c r="AU43" s="92">
        <f t="shared" si="4"/>
        <v>0</v>
      </c>
      <c r="AV43" s="92">
        <f t="shared" si="5"/>
        <v>0</v>
      </c>
      <c r="AW43" s="92">
        <f t="shared" si="6"/>
        <v>0</v>
      </c>
      <c r="AX43" s="92">
        <f t="shared" si="7"/>
        <v>0</v>
      </c>
      <c r="AY43" s="92">
        <f t="shared" si="8"/>
        <v>0</v>
      </c>
      <c r="AZ43" s="92">
        <f t="shared" si="9"/>
        <v>0</v>
      </c>
      <c r="BA43" s="92">
        <f t="shared" si="10"/>
        <v>0</v>
      </c>
      <c r="BB43" s="92">
        <f t="shared" si="11"/>
        <v>0</v>
      </c>
      <c r="BC43" s="92">
        <f t="shared" si="12"/>
        <v>0</v>
      </c>
      <c r="BD43" s="92">
        <f t="shared" si="13"/>
        <v>0</v>
      </c>
      <c r="BE43" s="93">
        <f t="shared" si="1"/>
        <v>201.6</v>
      </c>
      <c r="BF43" s="71" t="b">
        <f t="shared" si="14"/>
        <v>1</v>
      </c>
    </row>
    <row r="44" spans="1:58" ht="89.25" x14ac:dyDescent="0.2">
      <c r="A44" s="90">
        <v>41</v>
      </c>
      <c r="B44" s="45" t="s">
        <v>215</v>
      </c>
      <c r="C44" s="45" t="s">
        <v>250</v>
      </c>
      <c r="D44" s="68" t="s">
        <v>217</v>
      </c>
      <c r="E44" s="68" t="s">
        <v>218</v>
      </c>
      <c r="F44" s="45" t="s">
        <v>219</v>
      </c>
      <c r="G44" s="45" t="s">
        <v>220</v>
      </c>
      <c r="H44" s="45" t="s">
        <v>221</v>
      </c>
      <c r="I44" s="45" t="s">
        <v>27</v>
      </c>
      <c r="J44" s="45" t="s">
        <v>142</v>
      </c>
      <c r="K44" s="45" t="s">
        <v>40</v>
      </c>
      <c r="L44" s="121" t="s">
        <v>262</v>
      </c>
      <c r="M44" s="45" t="s">
        <v>230</v>
      </c>
      <c r="N44" s="45" t="s">
        <v>43</v>
      </c>
      <c r="O44" s="69">
        <v>9543.31</v>
      </c>
      <c r="P44" s="70" t="s">
        <v>518</v>
      </c>
      <c r="Q44" s="90" t="s">
        <v>224</v>
      </c>
      <c r="R44" s="90" t="s">
        <v>225</v>
      </c>
      <c r="S44" s="91"/>
      <c r="T44" s="90" t="s">
        <v>226</v>
      </c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 t="s">
        <v>226</v>
      </c>
      <c r="AG44" s="90" t="s">
        <v>226</v>
      </c>
      <c r="AH44" s="90" t="s">
        <v>226</v>
      </c>
      <c r="AI44" s="90" t="s">
        <v>226</v>
      </c>
      <c r="AJ44" s="90"/>
      <c r="AK44" s="90"/>
      <c r="AL44" s="90"/>
      <c r="AM44" s="90"/>
      <c r="AN44" s="90"/>
      <c r="AO44" s="90"/>
      <c r="AP44" s="90"/>
      <c r="AQ44" s="90"/>
      <c r="AR44" s="90">
        <f t="shared" si="0"/>
        <v>4</v>
      </c>
      <c r="AS44" s="92">
        <f t="shared" si="2"/>
        <v>2385.8274999999999</v>
      </c>
      <c r="AT44" s="92">
        <f t="shared" si="3"/>
        <v>2385.8274999999999</v>
      </c>
      <c r="AU44" s="92">
        <f t="shared" si="4"/>
        <v>2385.8274999999999</v>
      </c>
      <c r="AV44" s="92">
        <f t="shared" si="5"/>
        <v>2385.8274999999999</v>
      </c>
      <c r="AW44" s="92">
        <f t="shared" si="6"/>
        <v>0</v>
      </c>
      <c r="AX44" s="92">
        <f t="shared" si="7"/>
        <v>0</v>
      </c>
      <c r="AY44" s="92">
        <f t="shared" si="8"/>
        <v>0</v>
      </c>
      <c r="AZ44" s="92">
        <f t="shared" si="9"/>
        <v>0</v>
      </c>
      <c r="BA44" s="92">
        <f t="shared" si="10"/>
        <v>0</v>
      </c>
      <c r="BB44" s="92">
        <f t="shared" si="11"/>
        <v>0</v>
      </c>
      <c r="BC44" s="92">
        <f t="shared" si="12"/>
        <v>0</v>
      </c>
      <c r="BD44" s="92">
        <f t="shared" si="13"/>
        <v>0</v>
      </c>
      <c r="BE44" s="93">
        <f t="shared" si="1"/>
        <v>9543.31</v>
      </c>
      <c r="BF44" s="71" t="b">
        <f t="shared" si="14"/>
        <v>1</v>
      </c>
    </row>
    <row r="45" spans="1:58" ht="89.25" x14ac:dyDescent="0.2">
      <c r="A45" s="90">
        <v>42</v>
      </c>
      <c r="B45" s="45" t="s">
        <v>215</v>
      </c>
      <c r="C45" s="45" t="s">
        <v>250</v>
      </c>
      <c r="D45" s="68" t="s">
        <v>217</v>
      </c>
      <c r="E45" s="68" t="s">
        <v>218</v>
      </c>
      <c r="F45" s="45" t="s">
        <v>219</v>
      </c>
      <c r="G45" s="45" t="s">
        <v>220</v>
      </c>
      <c r="H45" s="45" t="s">
        <v>221</v>
      </c>
      <c r="I45" s="45" t="s">
        <v>27</v>
      </c>
      <c r="J45" s="45" t="s">
        <v>142</v>
      </c>
      <c r="K45" s="45" t="s">
        <v>40</v>
      </c>
      <c r="L45" s="121" t="s">
        <v>271</v>
      </c>
      <c r="M45" s="45" t="s">
        <v>230</v>
      </c>
      <c r="N45" s="45" t="s">
        <v>43</v>
      </c>
      <c r="O45" s="69">
        <v>14565.15</v>
      </c>
      <c r="P45" s="70" t="s">
        <v>518</v>
      </c>
      <c r="Q45" s="90" t="s">
        <v>224</v>
      </c>
      <c r="R45" s="90" t="s">
        <v>225</v>
      </c>
      <c r="S45" s="91"/>
      <c r="T45" s="90" t="s">
        <v>226</v>
      </c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 t="s">
        <v>226</v>
      </c>
      <c r="AG45" s="90" t="s">
        <v>226</v>
      </c>
      <c r="AH45" s="90" t="s">
        <v>226</v>
      </c>
      <c r="AI45" s="90" t="s">
        <v>226</v>
      </c>
      <c r="AJ45" s="90" t="s">
        <v>226</v>
      </c>
      <c r="AK45" s="90"/>
      <c r="AL45" s="90"/>
      <c r="AM45" s="90"/>
      <c r="AN45" s="90"/>
      <c r="AO45" s="90"/>
      <c r="AP45" s="90"/>
      <c r="AQ45" s="90"/>
      <c r="AR45" s="90">
        <f t="shared" si="0"/>
        <v>5</v>
      </c>
      <c r="AS45" s="92">
        <f t="shared" si="2"/>
        <v>2913.0299999999997</v>
      </c>
      <c r="AT45" s="92">
        <f t="shared" si="3"/>
        <v>2913.0299999999997</v>
      </c>
      <c r="AU45" s="92">
        <f t="shared" si="4"/>
        <v>2913.0299999999997</v>
      </c>
      <c r="AV45" s="92">
        <f t="shared" si="5"/>
        <v>2913.0299999999997</v>
      </c>
      <c r="AW45" s="92">
        <f t="shared" si="6"/>
        <v>2913.0299999999997</v>
      </c>
      <c r="AX45" s="92">
        <f t="shared" si="7"/>
        <v>0</v>
      </c>
      <c r="AY45" s="92">
        <f t="shared" si="8"/>
        <v>0</v>
      </c>
      <c r="AZ45" s="92">
        <f t="shared" si="9"/>
        <v>0</v>
      </c>
      <c r="BA45" s="92">
        <f t="shared" si="10"/>
        <v>0</v>
      </c>
      <c r="BB45" s="92">
        <f t="shared" si="11"/>
        <v>0</v>
      </c>
      <c r="BC45" s="92">
        <f t="shared" si="12"/>
        <v>0</v>
      </c>
      <c r="BD45" s="92">
        <f t="shared" si="13"/>
        <v>0</v>
      </c>
      <c r="BE45" s="93">
        <f t="shared" si="1"/>
        <v>14565.149999999998</v>
      </c>
      <c r="BF45" s="71" t="b">
        <f t="shared" si="14"/>
        <v>1</v>
      </c>
    </row>
    <row r="46" spans="1:58" ht="63.75" x14ac:dyDescent="0.2">
      <c r="A46" s="90">
        <v>43</v>
      </c>
      <c r="B46" s="45" t="s">
        <v>215</v>
      </c>
      <c r="C46" s="45" t="s">
        <v>250</v>
      </c>
      <c r="D46" s="68" t="s">
        <v>217</v>
      </c>
      <c r="E46" s="68" t="s">
        <v>218</v>
      </c>
      <c r="F46" s="45" t="s">
        <v>219</v>
      </c>
      <c r="G46" s="45" t="s">
        <v>220</v>
      </c>
      <c r="H46" s="45" t="s">
        <v>221</v>
      </c>
      <c r="I46" s="45" t="s">
        <v>27</v>
      </c>
      <c r="J46" s="45" t="s">
        <v>144</v>
      </c>
      <c r="K46" s="45" t="s">
        <v>56</v>
      </c>
      <c r="L46" s="121" t="s">
        <v>272</v>
      </c>
      <c r="M46" s="45" t="s">
        <v>230</v>
      </c>
      <c r="N46" s="45" t="s">
        <v>31</v>
      </c>
      <c r="O46" s="69">
        <v>199.66</v>
      </c>
      <c r="P46" s="70" t="s">
        <v>518</v>
      </c>
      <c r="Q46" s="90" t="s">
        <v>224</v>
      </c>
      <c r="R46" s="90" t="s">
        <v>225</v>
      </c>
      <c r="S46" s="91"/>
      <c r="T46" s="90" t="s">
        <v>226</v>
      </c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 t="s">
        <v>226</v>
      </c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>
        <f t="shared" si="0"/>
        <v>1</v>
      </c>
      <c r="AS46" s="92">
        <f t="shared" si="2"/>
        <v>0</v>
      </c>
      <c r="AT46" s="92">
        <f t="shared" si="3"/>
        <v>199.66</v>
      </c>
      <c r="AU46" s="92">
        <f t="shared" si="4"/>
        <v>0</v>
      </c>
      <c r="AV46" s="92">
        <f t="shared" si="5"/>
        <v>0</v>
      </c>
      <c r="AW46" s="92">
        <f t="shared" si="6"/>
        <v>0</v>
      </c>
      <c r="AX46" s="92">
        <f t="shared" si="7"/>
        <v>0</v>
      </c>
      <c r="AY46" s="92">
        <f t="shared" si="8"/>
        <v>0</v>
      </c>
      <c r="AZ46" s="92">
        <f t="shared" si="9"/>
        <v>0</v>
      </c>
      <c r="BA46" s="92">
        <f t="shared" si="10"/>
        <v>0</v>
      </c>
      <c r="BB46" s="92">
        <f t="shared" si="11"/>
        <v>0</v>
      </c>
      <c r="BC46" s="92">
        <f t="shared" si="12"/>
        <v>0</v>
      </c>
      <c r="BD46" s="92">
        <f t="shared" si="13"/>
        <v>0</v>
      </c>
      <c r="BE46" s="93">
        <f t="shared" si="1"/>
        <v>199.66</v>
      </c>
      <c r="BF46" s="71" t="b">
        <f t="shared" si="14"/>
        <v>1</v>
      </c>
    </row>
    <row r="47" spans="1:58" ht="63.75" x14ac:dyDescent="0.2">
      <c r="A47" s="90">
        <v>44</v>
      </c>
      <c r="B47" s="45" t="s">
        <v>232</v>
      </c>
      <c r="C47" s="45" t="s">
        <v>233</v>
      </c>
      <c r="D47" s="68" t="s">
        <v>217</v>
      </c>
      <c r="E47" s="68" t="s">
        <v>218</v>
      </c>
      <c r="F47" s="45" t="s">
        <v>219</v>
      </c>
      <c r="G47" s="45" t="s">
        <v>220</v>
      </c>
      <c r="H47" s="45" t="s">
        <v>221</v>
      </c>
      <c r="I47" s="45" t="s">
        <v>27</v>
      </c>
      <c r="J47" s="45" t="s">
        <v>140</v>
      </c>
      <c r="K47" s="45" t="s">
        <v>30</v>
      </c>
      <c r="L47" s="121" t="s">
        <v>273</v>
      </c>
      <c r="M47" s="45" t="s">
        <v>230</v>
      </c>
      <c r="N47" s="45" t="s">
        <v>35</v>
      </c>
      <c r="O47" s="69">
        <v>110000</v>
      </c>
      <c r="P47" s="70" t="s">
        <v>518</v>
      </c>
      <c r="Q47" s="90" t="s">
        <v>235</v>
      </c>
      <c r="R47" s="90" t="s">
        <v>238</v>
      </c>
      <c r="S47" s="91"/>
      <c r="T47" s="90"/>
      <c r="U47" s="90"/>
      <c r="V47" s="90" t="s">
        <v>226</v>
      </c>
      <c r="W47" s="90" t="s">
        <v>226</v>
      </c>
      <c r="X47" s="90" t="s">
        <v>226</v>
      </c>
      <c r="Y47" s="90" t="s">
        <v>226</v>
      </c>
      <c r="Z47" s="90" t="s">
        <v>226</v>
      </c>
      <c r="AA47" s="90" t="s">
        <v>226</v>
      </c>
      <c r="AB47" s="90" t="s">
        <v>226</v>
      </c>
      <c r="AC47" s="90" t="s">
        <v>226</v>
      </c>
      <c r="AD47" s="90" t="s">
        <v>226</v>
      </c>
      <c r="AE47" s="90" t="s">
        <v>226</v>
      </c>
      <c r="AF47" s="90"/>
      <c r="AG47" s="90"/>
      <c r="AH47" s="90"/>
      <c r="AI47" s="90" t="s">
        <v>226</v>
      </c>
      <c r="AJ47" s="90" t="s">
        <v>226</v>
      </c>
      <c r="AK47" s="90" t="s">
        <v>226</v>
      </c>
      <c r="AL47" s="90" t="s">
        <v>226</v>
      </c>
      <c r="AM47" s="90" t="s">
        <v>226</v>
      </c>
      <c r="AN47" s="90" t="s">
        <v>226</v>
      </c>
      <c r="AO47" s="90" t="s">
        <v>226</v>
      </c>
      <c r="AP47" s="90" t="s">
        <v>226</v>
      </c>
      <c r="AQ47" s="90" t="s">
        <v>226</v>
      </c>
      <c r="AR47" s="90">
        <f t="shared" si="0"/>
        <v>9</v>
      </c>
      <c r="AS47" s="92">
        <f t="shared" si="2"/>
        <v>0</v>
      </c>
      <c r="AT47" s="92">
        <f t="shared" si="3"/>
        <v>0</v>
      </c>
      <c r="AU47" s="92">
        <f t="shared" si="4"/>
        <v>0</v>
      </c>
      <c r="AV47" s="92">
        <f t="shared" si="5"/>
        <v>12222.222222222223</v>
      </c>
      <c r="AW47" s="92">
        <f t="shared" si="6"/>
        <v>12222.222222222223</v>
      </c>
      <c r="AX47" s="92">
        <f t="shared" si="7"/>
        <v>12222.222222222223</v>
      </c>
      <c r="AY47" s="92">
        <f t="shared" si="8"/>
        <v>12222.222222222223</v>
      </c>
      <c r="AZ47" s="92">
        <f t="shared" si="9"/>
        <v>12222.222222222223</v>
      </c>
      <c r="BA47" s="92">
        <f t="shared" si="10"/>
        <v>12222.222222222223</v>
      </c>
      <c r="BB47" s="92">
        <f t="shared" si="11"/>
        <v>12222.222222222223</v>
      </c>
      <c r="BC47" s="92">
        <f t="shared" si="12"/>
        <v>12222.222222222223</v>
      </c>
      <c r="BD47" s="92">
        <f t="shared" si="13"/>
        <v>12222.222222222223</v>
      </c>
      <c r="BE47" s="93">
        <f t="shared" si="1"/>
        <v>109999.99999999999</v>
      </c>
      <c r="BF47" s="71" t="b">
        <f t="shared" si="14"/>
        <v>1</v>
      </c>
    </row>
    <row r="48" spans="1:58" ht="63.75" x14ac:dyDescent="0.2">
      <c r="A48" s="90">
        <v>45</v>
      </c>
      <c r="B48" s="45" t="s">
        <v>232</v>
      </c>
      <c r="C48" s="45" t="s">
        <v>233</v>
      </c>
      <c r="D48" s="68" t="s">
        <v>217</v>
      </c>
      <c r="E48" s="68" t="s">
        <v>218</v>
      </c>
      <c r="F48" s="45" t="s">
        <v>219</v>
      </c>
      <c r="G48" s="45" t="s">
        <v>220</v>
      </c>
      <c r="H48" s="45" t="s">
        <v>221</v>
      </c>
      <c r="I48" s="45" t="s">
        <v>27</v>
      </c>
      <c r="J48" s="45" t="s">
        <v>140</v>
      </c>
      <c r="K48" s="45" t="s">
        <v>30</v>
      </c>
      <c r="L48" s="121" t="s">
        <v>274</v>
      </c>
      <c r="M48" s="45" t="s">
        <v>230</v>
      </c>
      <c r="N48" s="45" t="s">
        <v>31</v>
      </c>
      <c r="O48" s="69">
        <v>6355.99</v>
      </c>
      <c r="P48" s="70" t="s">
        <v>518</v>
      </c>
      <c r="Q48" s="90" t="s">
        <v>235</v>
      </c>
      <c r="R48" s="90" t="s">
        <v>238</v>
      </c>
      <c r="S48" s="91"/>
      <c r="T48" s="90"/>
      <c r="U48" s="90" t="s">
        <v>226</v>
      </c>
      <c r="V48" s="90" t="s">
        <v>246</v>
      </c>
      <c r="W48" s="90" t="s">
        <v>246</v>
      </c>
      <c r="X48" s="90" t="s">
        <v>246</v>
      </c>
      <c r="Y48" s="90" t="s">
        <v>246</v>
      </c>
      <c r="Z48" s="90" t="s">
        <v>246</v>
      </c>
      <c r="AA48" s="90" t="s">
        <v>246</v>
      </c>
      <c r="AB48" s="90" t="s">
        <v>246</v>
      </c>
      <c r="AC48" s="90" t="s">
        <v>246</v>
      </c>
      <c r="AD48" s="90"/>
      <c r="AE48" s="90"/>
      <c r="AF48" s="90"/>
      <c r="AG48" s="90" t="s">
        <v>246</v>
      </c>
      <c r="AH48" s="90" t="s">
        <v>226</v>
      </c>
      <c r="AI48" s="90" t="s">
        <v>246</v>
      </c>
      <c r="AJ48" s="90" t="s">
        <v>246</v>
      </c>
      <c r="AK48" s="90" t="s">
        <v>246</v>
      </c>
      <c r="AL48" s="90" t="s">
        <v>246</v>
      </c>
      <c r="AM48" s="90" t="s">
        <v>246</v>
      </c>
      <c r="AN48" s="90" t="s">
        <v>246</v>
      </c>
      <c r="AO48" s="90" t="s">
        <v>246</v>
      </c>
      <c r="AP48" s="90" t="s">
        <v>246</v>
      </c>
      <c r="AQ48" s="90"/>
      <c r="AR48" s="90">
        <f t="shared" si="0"/>
        <v>10</v>
      </c>
      <c r="AS48" s="92">
        <f t="shared" si="2"/>
        <v>0</v>
      </c>
      <c r="AT48" s="92">
        <f t="shared" si="3"/>
        <v>635.59899999999993</v>
      </c>
      <c r="AU48" s="92">
        <f t="shared" si="4"/>
        <v>635.59899999999993</v>
      </c>
      <c r="AV48" s="92">
        <f t="shared" si="5"/>
        <v>635.59899999999993</v>
      </c>
      <c r="AW48" s="92">
        <f t="shared" si="6"/>
        <v>635.59899999999993</v>
      </c>
      <c r="AX48" s="92">
        <f t="shared" si="7"/>
        <v>635.59899999999993</v>
      </c>
      <c r="AY48" s="92">
        <f t="shared" si="8"/>
        <v>635.59899999999993</v>
      </c>
      <c r="AZ48" s="92">
        <f t="shared" si="9"/>
        <v>635.59899999999993</v>
      </c>
      <c r="BA48" s="92">
        <f t="shared" si="10"/>
        <v>635.59899999999993</v>
      </c>
      <c r="BB48" s="92">
        <f t="shared" si="11"/>
        <v>635.59899999999993</v>
      </c>
      <c r="BC48" s="92">
        <f t="shared" si="12"/>
        <v>635.59899999999993</v>
      </c>
      <c r="BD48" s="92">
        <f t="shared" si="13"/>
        <v>0</v>
      </c>
      <c r="BE48" s="93">
        <f t="shared" si="1"/>
        <v>6355.9900000000007</v>
      </c>
      <c r="BF48" s="71" t="b">
        <f t="shared" si="14"/>
        <v>1</v>
      </c>
    </row>
    <row r="49" spans="1:58" ht="63.75" x14ac:dyDescent="0.2">
      <c r="A49" s="90">
        <v>46</v>
      </c>
      <c r="B49" s="45" t="s">
        <v>232</v>
      </c>
      <c r="C49" s="45" t="s">
        <v>233</v>
      </c>
      <c r="D49" s="68" t="s">
        <v>217</v>
      </c>
      <c r="E49" s="68" t="s">
        <v>218</v>
      </c>
      <c r="F49" s="45" t="s">
        <v>219</v>
      </c>
      <c r="G49" s="45" t="s">
        <v>220</v>
      </c>
      <c r="H49" s="45" t="s">
        <v>221</v>
      </c>
      <c r="I49" s="45" t="s">
        <v>27</v>
      </c>
      <c r="J49" s="45" t="s">
        <v>144</v>
      </c>
      <c r="K49" s="45" t="s">
        <v>56</v>
      </c>
      <c r="L49" s="121" t="s">
        <v>275</v>
      </c>
      <c r="M49" s="45" t="s">
        <v>230</v>
      </c>
      <c r="N49" s="45" t="s">
        <v>34</v>
      </c>
      <c r="O49" s="69">
        <v>3988.32</v>
      </c>
      <c r="P49" s="70" t="s">
        <v>518</v>
      </c>
      <c r="Q49" s="90" t="s">
        <v>224</v>
      </c>
      <c r="R49" s="90" t="s">
        <v>225</v>
      </c>
      <c r="S49" s="91"/>
      <c r="T49" s="90"/>
      <c r="U49" s="90"/>
      <c r="V49" s="90" t="s">
        <v>246</v>
      </c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 t="s">
        <v>246</v>
      </c>
      <c r="AI49" s="90"/>
      <c r="AJ49" s="90"/>
      <c r="AK49" s="90"/>
      <c r="AL49" s="90"/>
      <c r="AM49" s="90"/>
      <c r="AN49" s="90"/>
      <c r="AO49" s="90"/>
      <c r="AP49" s="90"/>
      <c r="AQ49" s="90"/>
      <c r="AR49" s="90">
        <f t="shared" si="0"/>
        <v>1</v>
      </c>
      <c r="AS49" s="92">
        <f t="shared" si="2"/>
        <v>0</v>
      </c>
      <c r="AT49" s="92">
        <f t="shared" si="3"/>
        <v>0</v>
      </c>
      <c r="AU49" s="92">
        <f t="shared" si="4"/>
        <v>3988.32</v>
      </c>
      <c r="AV49" s="92">
        <f t="shared" si="5"/>
        <v>0</v>
      </c>
      <c r="AW49" s="92">
        <f t="shared" si="6"/>
        <v>0</v>
      </c>
      <c r="AX49" s="92">
        <f t="shared" si="7"/>
        <v>0</v>
      </c>
      <c r="AY49" s="92">
        <f t="shared" si="8"/>
        <v>0</v>
      </c>
      <c r="AZ49" s="92">
        <f t="shared" si="9"/>
        <v>0</v>
      </c>
      <c r="BA49" s="92">
        <f t="shared" si="10"/>
        <v>0</v>
      </c>
      <c r="BB49" s="92">
        <f t="shared" si="11"/>
        <v>0</v>
      </c>
      <c r="BC49" s="92">
        <f t="shared" si="12"/>
        <v>0</v>
      </c>
      <c r="BD49" s="92">
        <f t="shared" si="13"/>
        <v>0</v>
      </c>
      <c r="BE49" s="93">
        <f t="shared" si="1"/>
        <v>3988.32</v>
      </c>
      <c r="BF49" s="71" t="b">
        <f t="shared" si="14"/>
        <v>1</v>
      </c>
    </row>
    <row r="50" spans="1:58" ht="63.75" x14ac:dyDescent="0.2">
      <c r="A50" s="90">
        <v>47</v>
      </c>
      <c r="B50" s="45" t="s">
        <v>232</v>
      </c>
      <c r="C50" s="45" t="s">
        <v>233</v>
      </c>
      <c r="D50" s="68" t="s">
        <v>217</v>
      </c>
      <c r="E50" s="68" t="s">
        <v>218</v>
      </c>
      <c r="F50" s="45" t="s">
        <v>219</v>
      </c>
      <c r="G50" s="45" t="s">
        <v>220</v>
      </c>
      <c r="H50" s="45" t="s">
        <v>221</v>
      </c>
      <c r="I50" s="45" t="s">
        <v>27</v>
      </c>
      <c r="J50" s="45" t="s">
        <v>140</v>
      </c>
      <c r="K50" s="45" t="s">
        <v>30</v>
      </c>
      <c r="L50" s="121" t="s">
        <v>276</v>
      </c>
      <c r="M50" s="45" t="s">
        <v>230</v>
      </c>
      <c r="N50" s="45" t="s">
        <v>34</v>
      </c>
      <c r="O50" s="69">
        <v>3988.32</v>
      </c>
      <c r="P50" s="70" t="s">
        <v>518</v>
      </c>
      <c r="Q50" s="90" t="s">
        <v>235</v>
      </c>
      <c r="R50" s="90" t="s">
        <v>277</v>
      </c>
      <c r="S50" s="91"/>
      <c r="T50" s="90"/>
      <c r="U50" s="90"/>
      <c r="V50" s="90"/>
      <c r="W50" s="90"/>
      <c r="X50" s="90"/>
      <c r="Y50" s="90"/>
      <c r="Z50" s="90"/>
      <c r="AA50" s="90"/>
      <c r="AB50" s="90" t="s">
        <v>246</v>
      </c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 t="s">
        <v>246</v>
      </c>
      <c r="AP50" s="90"/>
      <c r="AQ50" s="90"/>
      <c r="AR50" s="90">
        <f t="shared" si="0"/>
        <v>1</v>
      </c>
      <c r="AS50" s="92">
        <f t="shared" si="2"/>
        <v>0</v>
      </c>
      <c r="AT50" s="92">
        <f t="shared" si="3"/>
        <v>0</v>
      </c>
      <c r="AU50" s="92">
        <f t="shared" si="4"/>
        <v>0</v>
      </c>
      <c r="AV50" s="92">
        <f t="shared" si="5"/>
        <v>0</v>
      </c>
      <c r="AW50" s="92">
        <f t="shared" si="6"/>
        <v>0</v>
      </c>
      <c r="AX50" s="92">
        <f t="shared" si="7"/>
        <v>0</v>
      </c>
      <c r="AY50" s="92">
        <f t="shared" si="8"/>
        <v>0</v>
      </c>
      <c r="AZ50" s="92">
        <f t="shared" si="9"/>
        <v>0</v>
      </c>
      <c r="BA50" s="92">
        <f t="shared" si="10"/>
        <v>0</v>
      </c>
      <c r="BB50" s="92">
        <f t="shared" si="11"/>
        <v>3988.32</v>
      </c>
      <c r="BC50" s="92">
        <f t="shared" si="12"/>
        <v>0</v>
      </c>
      <c r="BD50" s="92">
        <f t="shared" si="13"/>
        <v>0</v>
      </c>
      <c r="BE50" s="93">
        <f t="shared" si="1"/>
        <v>3988.32</v>
      </c>
      <c r="BF50" s="71" t="b">
        <f t="shared" si="14"/>
        <v>1</v>
      </c>
    </row>
    <row r="51" spans="1:58" ht="63.75" x14ac:dyDescent="0.2">
      <c r="A51" s="90">
        <v>48</v>
      </c>
      <c r="B51" s="45" t="s">
        <v>232</v>
      </c>
      <c r="C51" s="45" t="s">
        <v>233</v>
      </c>
      <c r="D51" s="68" t="s">
        <v>217</v>
      </c>
      <c r="E51" s="68" t="s">
        <v>218</v>
      </c>
      <c r="F51" s="45" t="s">
        <v>219</v>
      </c>
      <c r="G51" s="45" t="s">
        <v>220</v>
      </c>
      <c r="H51" s="45" t="s">
        <v>221</v>
      </c>
      <c r="I51" s="45" t="s">
        <v>27</v>
      </c>
      <c r="J51" s="45" t="s">
        <v>140</v>
      </c>
      <c r="K51" s="45" t="s">
        <v>30</v>
      </c>
      <c r="L51" s="121" t="s">
        <v>278</v>
      </c>
      <c r="M51" s="45" t="s">
        <v>230</v>
      </c>
      <c r="N51" s="45" t="s">
        <v>31</v>
      </c>
      <c r="O51" s="69">
        <v>2240</v>
      </c>
      <c r="P51" s="70" t="s">
        <v>518</v>
      </c>
      <c r="Q51" s="90" t="s">
        <v>235</v>
      </c>
      <c r="R51" s="90" t="s">
        <v>277</v>
      </c>
      <c r="S51" s="91"/>
      <c r="T51" s="90"/>
      <c r="U51" s="90"/>
      <c r="V51" s="90"/>
      <c r="W51" s="90"/>
      <c r="X51" s="90"/>
      <c r="Y51" s="90"/>
      <c r="Z51" s="90"/>
      <c r="AA51" s="90"/>
      <c r="AB51" s="90"/>
      <c r="AC51" s="90" t="s">
        <v>246</v>
      </c>
      <c r="AD51" s="90" t="s">
        <v>246</v>
      </c>
      <c r="AE51" s="90" t="s">
        <v>246</v>
      </c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 t="s">
        <v>246</v>
      </c>
      <c r="AQ51" s="90" t="s">
        <v>246</v>
      </c>
      <c r="AR51" s="90">
        <f t="shared" si="0"/>
        <v>2</v>
      </c>
      <c r="AS51" s="92">
        <f t="shared" si="2"/>
        <v>0</v>
      </c>
      <c r="AT51" s="92">
        <f t="shared" si="3"/>
        <v>0</v>
      </c>
      <c r="AU51" s="92">
        <f t="shared" si="4"/>
        <v>0</v>
      </c>
      <c r="AV51" s="92">
        <f t="shared" si="5"/>
        <v>0</v>
      </c>
      <c r="AW51" s="92">
        <f t="shared" si="6"/>
        <v>0</v>
      </c>
      <c r="AX51" s="92">
        <f t="shared" si="7"/>
        <v>0</v>
      </c>
      <c r="AY51" s="92">
        <f t="shared" si="8"/>
        <v>0</v>
      </c>
      <c r="AZ51" s="92">
        <f t="shared" si="9"/>
        <v>0</v>
      </c>
      <c r="BA51" s="92">
        <f t="shared" si="10"/>
        <v>0</v>
      </c>
      <c r="BB51" s="92">
        <f t="shared" si="11"/>
        <v>0</v>
      </c>
      <c r="BC51" s="92">
        <f t="shared" si="12"/>
        <v>1120</v>
      </c>
      <c r="BD51" s="92">
        <f t="shared" si="13"/>
        <v>1120</v>
      </c>
      <c r="BE51" s="93">
        <f t="shared" si="1"/>
        <v>2240</v>
      </c>
      <c r="BF51" s="71" t="b">
        <f t="shared" si="14"/>
        <v>1</v>
      </c>
    </row>
    <row r="52" spans="1:58" ht="63.75" x14ac:dyDescent="0.2">
      <c r="A52" s="90">
        <v>49</v>
      </c>
      <c r="B52" s="45" t="s">
        <v>232</v>
      </c>
      <c r="C52" s="45" t="s">
        <v>233</v>
      </c>
      <c r="D52" s="68" t="s">
        <v>217</v>
      </c>
      <c r="E52" s="68" t="s">
        <v>218</v>
      </c>
      <c r="F52" s="45" t="s">
        <v>219</v>
      </c>
      <c r="G52" s="45" t="s">
        <v>220</v>
      </c>
      <c r="H52" s="45" t="s">
        <v>221</v>
      </c>
      <c r="I52" s="45" t="s">
        <v>27</v>
      </c>
      <c r="J52" s="45" t="s">
        <v>140</v>
      </c>
      <c r="K52" s="45" t="s">
        <v>30</v>
      </c>
      <c r="L52" s="121" t="s">
        <v>279</v>
      </c>
      <c r="M52" s="45" t="s">
        <v>230</v>
      </c>
      <c r="N52" s="45" t="s">
        <v>141</v>
      </c>
      <c r="O52" s="69">
        <v>627.20000000000005</v>
      </c>
      <c r="P52" s="70" t="s">
        <v>518</v>
      </c>
      <c r="Q52" s="90" t="s">
        <v>235</v>
      </c>
      <c r="R52" s="90" t="s">
        <v>236</v>
      </c>
      <c r="S52" s="91"/>
      <c r="T52" s="90"/>
      <c r="U52" s="90"/>
      <c r="V52" s="90"/>
      <c r="W52" s="90"/>
      <c r="X52" s="90"/>
      <c r="Y52" s="90"/>
      <c r="Z52" s="90"/>
      <c r="AA52" s="90" t="s">
        <v>226</v>
      </c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 t="s">
        <v>226</v>
      </c>
      <c r="AP52" s="90"/>
      <c r="AQ52" s="90"/>
      <c r="AR52" s="90">
        <f t="shared" si="0"/>
        <v>1</v>
      </c>
      <c r="AS52" s="92">
        <f t="shared" si="2"/>
        <v>0</v>
      </c>
      <c r="AT52" s="92">
        <f t="shared" si="3"/>
        <v>0</v>
      </c>
      <c r="AU52" s="92">
        <f t="shared" si="4"/>
        <v>0</v>
      </c>
      <c r="AV52" s="92">
        <f t="shared" si="5"/>
        <v>0</v>
      </c>
      <c r="AW52" s="92">
        <f t="shared" si="6"/>
        <v>0</v>
      </c>
      <c r="AX52" s="92">
        <f t="shared" si="7"/>
        <v>0</v>
      </c>
      <c r="AY52" s="92">
        <f t="shared" si="8"/>
        <v>0</v>
      </c>
      <c r="AZ52" s="92">
        <f t="shared" si="9"/>
        <v>0</v>
      </c>
      <c r="BA52" s="92">
        <f t="shared" si="10"/>
        <v>0</v>
      </c>
      <c r="BB52" s="92">
        <f t="shared" si="11"/>
        <v>627.20000000000005</v>
      </c>
      <c r="BC52" s="92">
        <f t="shared" si="12"/>
        <v>0</v>
      </c>
      <c r="BD52" s="92">
        <f t="shared" si="13"/>
        <v>0</v>
      </c>
      <c r="BE52" s="93">
        <f t="shared" si="1"/>
        <v>627.20000000000005</v>
      </c>
      <c r="BF52" s="71" t="b">
        <f t="shared" si="14"/>
        <v>1</v>
      </c>
    </row>
    <row r="53" spans="1:58" ht="63.75" x14ac:dyDescent="0.2">
      <c r="A53" s="90">
        <v>50</v>
      </c>
      <c r="B53" s="45" t="s">
        <v>232</v>
      </c>
      <c r="C53" s="45" t="s">
        <v>233</v>
      </c>
      <c r="D53" s="68" t="s">
        <v>217</v>
      </c>
      <c r="E53" s="68" t="s">
        <v>218</v>
      </c>
      <c r="F53" s="45" t="s">
        <v>219</v>
      </c>
      <c r="G53" s="45" t="s">
        <v>220</v>
      </c>
      <c r="H53" s="45" t="s">
        <v>221</v>
      </c>
      <c r="I53" s="45" t="s">
        <v>27</v>
      </c>
      <c r="J53" s="45" t="s">
        <v>144</v>
      </c>
      <c r="K53" s="45" t="s">
        <v>56</v>
      </c>
      <c r="L53" s="121" t="s">
        <v>280</v>
      </c>
      <c r="M53" s="45" t="s">
        <v>230</v>
      </c>
      <c r="N53" s="45" t="s">
        <v>32</v>
      </c>
      <c r="O53" s="69">
        <v>560</v>
      </c>
      <c r="P53" s="70" t="s">
        <v>518</v>
      </c>
      <c r="Q53" s="90" t="s">
        <v>224</v>
      </c>
      <c r="R53" s="90" t="s">
        <v>225</v>
      </c>
      <c r="S53" s="91"/>
      <c r="T53" s="90"/>
      <c r="U53" s="90"/>
      <c r="V53" s="90"/>
      <c r="W53" s="90"/>
      <c r="X53" s="90"/>
      <c r="Y53" s="90"/>
      <c r="Z53" s="90" t="s">
        <v>226</v>
      </c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 t="s">
        <v>246</v>
      </c>
      <c r="AN53" s="90"/>
      <c r="AO53" s="90"/>
      <c r="AP53" s="90"/>
      <c r="AQ53" s="90"/>
      <c r="AR53" s="90">
        <f t="shared" si="0"/>
        <v>1</v>
      </c>
      <c r="AS53" s="92">
        <f t="shared" si="2"/>
        <v>0</v>
      </c>
      <c r="AT53" s="92">
        <f t="shared" si="3"/>
        <v>0</v>
      </c>
      <c r="AU53" s="92">
        <f t="shared" si="4"/>
        <v>0</v>
      </c>
      <c r="AV53" s="92">
        <f t="shared" si="5"/>
        <v>0</v>
      </c>
      <c r="AW53" s="92">
        <f t="shared" si="6"/>
        <v>0</v>
      </c>
      <c r="AX53" s="92">
        <f t="shared" si="7"/>
        <v>0</v>
      </c>
      <c r="AY53" s="92">
        <f t="shared" si="8"/>
        <v>0</v>
      </c>
      <c r="AZ53" s="92">
        <f t="shared" si="9"/>
        <v>560</v>
      </c>
      <c r="BA53" s="92">
        <f t="shared" si="10"/>
        <v>0</v>
      </c>
      <c r="BB53" s="92">
        <f t="shared" si="11"/>
        <v>0</v>
      </c>
      <c r="BC53" s="92">
        <f t="shared" si="12"/>
        <v>0</v>
      </c>
      <c r="BD53" s="92">
        <f t="shared" si="13"/>
        <v>0</v>
      </c>
      <c r="BE53" s="93">
        <f t="shared" si="1"/>
        <v>560</v>
      </c>
      <c r="BF53" s="71" t="b">
        <f t="shared" si="14"/>
        <v>1</v>
      </c>
    </row>
    <row r="54" spans="1:58" ht="63.75" x14ac:dyDescent="0.2">
      <c r="A54" s="90">
        <v>51</v>
      </c>
      <c r="B54" s="45" t="s">
        <v>215</v>
      </c>
      <c r="C54" s="45" t="s">
        <v>281</v>
      </c>
      <c r="D54" s="68" t="s">
        <v>217</v>
      </c>
      <c r="E54" s="68" t="s">
        <v>218</v>
      </c>
      <c r="F54" s="45" t="s">
        <v>219</v>
      </c>
      <c r="G54" s="45" t="s">
        <v>267</v>
      </c>
      <c r="H54" s="45" t="s">
        <v>268</v>
      </c>
      <c r="I54" s="45" t="s">
        <v>147</v>
      </c>
      <c r="J54" s="45" t="s">
        <v>145</v>
      </c>
      <c r="K54" s="45" t="s">
        <v>64</v>
      </c>
      <c r="L54" s="121" t="s">
        <v>282</v>
      </c>
      <c r="M54" s="45" t="s">
        <v>230</v>
      </c>
      <c r="N54" s="45" t="s">
        <v>67</v>
      </c>
      <c r="O54" s="69">
        <v>5000</v>
      </c>
      <c r="P54" s="70" t="s">
        <v>518</v>
      </c>
      <c r="Q54" s="90" t="s">
        <v>235</v>
      </c>
      <c r="R54" s="90" t="s">
        <v>238</v>
      </c>
      <c r="S54" s="91"/>
      <c r="T54" s="90"/>
      <c r="U54" s="90"/>
      <c r="V54" s="90" t="s">
        <v>246</v>
      </c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 t="s">
        <v>246</v>
      </c>
      <c r="AI54" s="90"/>
      <c r="AJ54" s="90"/>
      <c r="AK54" s="90"/>
      <c r="AL54" s="90"/>
      <c r="AM54" s="90"/>
      <c r="AN54" s="90"/>
      <c r="AO54" s="90"/>
      <c r="AP54" s="90"/>
      <c r="AQ54" s="90"/>
      <c r="AR54" s="90">
        <f t="shared" si="0"/>
        <v>1</v>
      </c>
      <c r="AS54" s="92">
        <f t="shared" si="2"/>
        <v>0</v>
      </c>
      <c r="AT54" s="92">
        <f t="shared" si="3"/>
        <v>0</v>
      </c>
      <c r="AU54" s="92">
        <f t="shared" si="4"/>
        <v>5000</v>
      </c>
      <c r="AV54" s="92">
        <f t="shared" si="5"/>
        <v>0</v>
      </c>
      <c r="AW54" s="92">
        <f t="shared" si="6"/>
        <v>0</v>
      </c>
      <c r="AX54" s="92">
        <f t="shared" si="7"/>
        <v>0</v>
      </c>
      <c r="AY54" s="92">
        <f t="shared" si="8"/>
        <v>0</v>
      </c>
      <c r="AZ54" s="92">
        <f t="shared" si="9"/>
        <v>0</v>
      </c>
      <c r="BA54" s="92">
        <f t="shared" si="10"/>
        <v>0</v>
      </c>
      <c r="BB54" s="92">
        <f t="shared" si="11"/>
        <v>0</v>
      </c>
      <c r="BC54" s="92">
        <f t="shared" si="12"/>
        <v>0</v>
      </c>
      <c r="BD54" s="92">
        <f t="shared" si="13"/>
        <v>0</v>
      </c>
      <c r="BE54" s="93">
        <f t="shared" si="1"/>
        <v>5000</v>
      </c>
      <c r="BF54" s="71" t="b">
        <f t="shared" si="14"/>
        <v>1</v>
      </c>
    </row>
    <row r="55" spans="1:58" ht="63.75" x14ac:dyDescent="0.2">
      <c r="A55" s="90">
        <v>52</v>
      </c>
      <c r="B55" s="45" t="s">
        <v>215</v>
      </c>
      <c r="C55" s="45" t="s">
        <v>281</v>
      </c>
      <c r="D55" s="68" t="s">
        <v>217</v>
      </c>
      <c r="E55" s="68" t="s">
        <v>218</v>
      </c>
      <c r="F55" s="45" t="s">
        <v>219</v>
      </c>
      <c r="G55" s="45" t="s">
        <v>267</v>
      </c>
      <c r="H55" s="45" t="s">
        <v>268</v>
      </c>
      <c r="I55" s="45" t="s">
        <v>147</v>
      </c>
      <c r="J55" s="45" t="s">
        <v>145</v>
      </c>
      <c r="K55" s="45" t="s">
        <v>64</v>
      </c>
      <c r="L55" s="121" t="s">
        <v>283</v>
      </c>
      <c r="M55" s="45" t="s">
        <v>230</v>
      </c>
      <c r="N55" s="45" t="s">
        <v>66</v>
      </c>
      <c r="O55" s="69">
        <v>5000</v>
      </c>
      <c r="P55" s="70" t="s">
        <v>518</v>
      </c>
      <c r="Q55" s="90" t="s">
        <v>235</v>
      </c>
      <c r="R55" s="90" t="s">
        <v>238</v>
      </c>
      <c r="S55" s="91"/>
      <c r="T55" s="90"/>
      <c r="U55" s="90" t="s">
        <v>246</v>
      </c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 t="s">
        <v>246</v>
      </c>
      <c r="AK55" s="90"/>
      <c r="AL55" s="90"/>
      <c r="AM55" s="90"/>
      <c r="AN55" s="90"/>
      <c r="AO55" s="90"/>
      <c r="AP55" s="90"/>
      <c r="AQ55" s="90"/>
      <c r="AR55" s="90">
        <f t="shared" si="0"/>
        <v>1</v>
      </c>
      <c r="AS55" s="92">
        <f t="shared" si="2"/>
        <v>0</v>
      </c>
      <c r="AT55" s="92">
        <f t="shared" si="3"/>
        <v>0</v>
      </c>
      <c r="AU55" s="92">
        <f t="shared" si="4"/>
        <v>0</v>
      </c>
      <c r="AV55" s="92">
        <f t="shared" si="5"/>
        <v>0</v>
      </c>
      <c r="AW55" s="92">
        <f t="shared" si="6"/>
        <v>5000</v>
      </c>
      <c r="AX55" s="92">
        <f t="shared" si="7"/>
        <v>0</v>
      </c>
      <c r="AY55" s="92">
        <f t="shared" si="8"/>
        <v>0</v>
      </c>
      <c r="AZ55" s="92">
        <f t="shared" si="9"/>
        <v>0</v>
      </c>
      <c r="BA55" s="92">
        <f t="shared" si="10"/>
        <v>0</v>
      </c>
      <c r="BB55" s="92">
        <f t="shared" si="11"/>
        <v>0</v>
      </c>
      <c r="BC55" s="92">
        <f t="shared" si="12"/>
        <v>0</v>
      </c>
      <c r="BD55" s="92">
        <f t="shared" si="13"/>
        <v>0</v>
      </c>
      <c r="BE55" s="93">
        <f t="shared" si="1"/>
        <v>5000</v>
      </c>
      <c r="BF55" s="71" t="b">
        <f t="shared" si="14"/>
        <v>1</v>
      </c>
    </row>
    <row r="56" spans="1:58" ht="63.75" x14ac:dyDescent="0.2">
      <c r="A56" s="90">
        <v>53</v>
      </c>
      <c r="B56" s="45" t="s">
        <v>215</v>
      </c>
      <c r="C56" s="45" t="s">
        <v>281</v>
      </c>
      <c r="D56" s="68" t="s">
        <v>217</v>
      </c>
      <c r="E56" s="68" t="s">
        <v>218</v>
      </c>
      <c r="F56" s="45" t="s">
        <v>219</v>
      </c>
      <c r="G56" s="45" t="s">
        <v>267</v>
      </c>
      <c r="H56" s="45" t="s">
        <v>268</v>
      </c>
      <c r="I56" s="45" t="s">
        <v>147</v>
      </c>
      <c r="J56" s="45" t="s">
        <v>145</v>
      </c>
      <c r="K56" s="45" t="s">
        <v>64</v>
      </c>
      <c r="L56" s="121" t="s">
        <v>284</v>
      </c>
      <c r="M56" s="45" t="s">
        <v>230</v>
      </c>
      <c r="N56" s="45" t="s">
        <v>66</v>
      </c>
      <c r="O56" s="69">
        <v>95200</v>
      </c>
      <c r="P56" s="70" t="s">
        <v>518</v>
      </c>
      <c r="Q56" s="90" t="s">
        <v>235</v>
      </c>
      <c r="R56" s="90" t="s">
        <v>238</v>
      </c>
      <c r="S56" s="91"/>
      <c r="T56" s="90"/>
      <c r="U56" s="90" t="s">
        <v>246</v>
      </c>
      <c r="V56" s="90"/>
      <c r="W56" s="90"/>
      <c r="X56" s="90"/>
      <c r="Y56" s="90"/>
      <c r="Z56" s="90" t="s">
        <v>246</v>
      </c>
      <c r="AA56" s="90"/>
      <c r="AB56" s="90"/>
      <c r="AC56" s="90"/>
      <c r="AD56" s="90"/>
      <c r="AE56" s="90"/>
      <c r="AF56" s="90"/>
      <c r="AG56" s="90"/>
      <c r="AH56" s="90"/>
      <c r="AI56" s="90"/>
      <c r="AJ56" s="90" t="s">
        <v>246</v>
      </c>
      <c r="AK56" s="90"/>
      <c r="AL56" s="90"/>
      <c r="AM56" s="90"/>
      <c r="AN56" s="90"/>
      <c r="AO56" s="90"/>
      <c r="AP56" s="90"/>
      <c r="AQ56" s="90"/>
      <c r="AR56" s="90">
        <f t="shared" si="0"/>
        <v>1</v>
      </c>
      <c r="AS56" s="92">
        <f t="shared" si="2"/>
        <v>0</v>
      </c>
      <c r="AT56" s="92">
        <f t="shared" si="3"/>
        <v>0</v>
      </c>
      <c r="AU56" s="92">
        <f t="shared" si="4"/>
        <v>0</v>
      </c>
      <c r="AV56" s="92">
        <f t="shared" si="5"/>
        <v>0</v>
      </c>
      <c r="AW56" s="92">
        <f t="shared" si="6"/>
        <v>95200</v>
      </c>
      <c r="AX56" s="92">
        <f t="shared" si="7"/>
        <v>0</v>
      </c>
      <c r="AY56" s="92">
        <f t="shared" si="8"/>
        <v>0</v>
      </c>
      <c r="AZ56" s="92">
        <f t="shared" si="9"/>
        <v>0</v>
      </c>
      <c r="BA56" s="92">
        <f t="shared" si="10"/>
        <v>0</v>
      </c>
      <c r="BB56" s="92">
        <f t="shared" si="11"/>
        <v>0</v>
      </c>
      <c r="BC56" s="92">
        <f t="shared" si="12"/>
        <v>0</v>
      </c>
      <c r="BD56" s="92">
        <f t="shared" si="13"/>
        <v>0</v>
      </c>
      <c r="BE56" s="93">
        <f t="shared" si="1"/>
        <v>95200</v>
      </c>
      <c r="BF56" s="71" t="b">
        <f t="shared" si="14"/>
        <v>1</v>
      </c>
    </row>
    <row r="57" spans="1:58" ht="63.75" x14ac:dyDescent="0.2">
      <c r="A57" s="90">
        <v>54</v>
      </c>
      <c r="B57" s="45" t="s">
        <v>215</v>
      </c>
      <c r="C57" s="45" t="s">
        <v>281</v>
      </c>
      <c r="D57" s="68" t="s">
        <v>217</v>
      </c>
      <c r="E57" s="68" t="s">
        <v>218</v>
      </c>
      <c r="F57" s="45" t="s">
        <v>219</v>
      </c>
      <c r="G57" s="45" t="s">
        <v>267</v>
      </c>
      <c r="H57" s="45" t="s">
        <v>268</v>
      </c>
      <c r="I57" s="45" t="s">
        <v>147</v>
      </c>
      <c r="J57" s="45" t="s">
        <v>145</v>
      </c>
      <c r="K57" s="45" t="s">
        <v>64</v>
      </c>
      <c r="L57" s="121" t="s">
        <v>285</v>
      </c>
      <c r="M57" s="45" t="s">
        <v>230</v>
      </c>
      <c r="N57" s="45" t="s">
        <v>68</v>
      </c>
      <c r="O57" s="69">
        <v>37800</v>
      </c>
      <c r="P57" s="70" t="s">
        <v>518</v>
      </c>
      <c r="Q57" s="90" t="s">
        <v>235</v>
      </c>
      <c r="R57" s="90" t="s">
        <v>236</v>
      </c>
      <c r="S57" s="91"/>
      <c r="T57" s="90"/>
      <c r="U57" s="90"/>
      <c r="V57" s="90"/>
      <c r="W57" s="90"/>
      <c r="X57" s="90"/>
      <c r="Y57" s="90"/>
      <c r="Z57" s="90" t="s">
        <v>246</v>
      </c>
      <c r="AA57" s="90"/>
      <c r="AB57" s="90"/>
      <c r="AC57" s="90"/>
      <c r="AD57" s="90"/>
      <c r="AE57" s="90"/>
      <c r="AF57" s="90"/>
      <c r="AG57" s="90"/>
      <c r="AH57" s="90"/>
      <c r="AI57" s="90" t="s">
        <v>246</v>
      </c>
      <c r="AJ57" s="90"/>
      <c r="AK57" s="90"/>
      <c r="AL57" s="90"/>
      <c r="AM57" s="90"/>
      <c r="AN57" s="90"/>
      <c r="AO57" s="90"/>
      <c r="AP57" s="90"/>
      <c r="AQ57" s="90"/>
      <c r="AR57" s="90">
        <f t="shared" si="0"/>
        <v>1</v>
      </c>
      <c r="AS57" s="92">
        <f t="shared" si="2"/>
        <v>0</v>
      </c>
      <c r="AT57" s="92">
        <f t="shared" si="3"/>
        <v>0</v>
      </c>
      <c r="AU57" s="92">
        <f t="shared" si="4"/>
        <v>0</v>
      </c>
      <c r="AV57" s="92">
        <f t="shared" si="5"/>
        <v>37800</v>
      </c>
      <c r="AW57" s="92">
        <f t="shared" si="6"/>
        <v>0</v>
      </c>
      <c r="AX57" s="92">
        <f t="shared" si="7"/>
        <v>0</v>
      </c>
      <c r="AY57" s="92">
        <f t="shared" si="8"/>
        <v>0</v>
      </c>
      <c r="AZ57" s="92">
        <f t="shared" si="9"/>
        <v>0</v>
      </c>
      <c r="BA57" s="92">
        <f t="shared" si="10"/>
        <v>0</v>
      </c>
      <c r="BB57" s="92">
        <f t="shared" si="11"/>
        <v>0</v>
      </c>
      <c r="BC57" s="92">
        <f t="shared" si="12"/>
        <v>0</v>
      </c>
      <c r="BD57" s="92">
        <f t="shared" si="13"/>
        <v>0</v>
      </c>
      <c r="BE57" s="93">
        <f t="shared" si="1"/>
        <v>37800</v>
      </c>
      <c r="BF57" s="71" t="b">
        <f t="shared" si="14"/>
        <v>1</v>
      </c>
    </row>
    <row r="58" spans="1:58" ht="89.25" x14ac:dyDescent="0.2">
      <c r="A58" s="90">
        <v>55</v>
      </c>
      <c r="B58" s="45" t="s">
        <v>215</v>
      </c>
      <c r="C58" s="45" t="s">
        <v>281</v>
      </c>
      <c r="D58" s="68" t="s">
        <v>217</v>
      </c>
      <c r="E58" s="68" t="s">
        <v>218</v>
      </c>
      <c r="F58" s="45" t="s">
        <v>219</v>
      </c>
      <c r="G58" s="45" t="s">
        <v>267</v>
      </c>
      <c r="H58" s="45" t="s">
        <v>268</v>
      </c>
      <c r="I58" s="45" t="s">
        <v>147</v>
      </c>
      <c r="J58" s="45" t="s">
        <v>145</v>
      </c>
      <c r="K58" s="45" t="s">
        <v>64</v>
      </c>
      <c r="L58" s="121" t="s">
        <v>286</v>
      </c>
      <c r="M58" s="45" t="s">
        <v>230</v>
      </c>
      <c r="N58" s="45" t="s">
        <v>43</v>
      </c>
      <c r="O58" s="69">
        <v>1680</v>
      </c>
      <c r="P58" s="70" t="s">
        <v>518</v>
      </c>
      <c r="Q58" s="90" t="s">
        <v>235</v>
      </c>
      <c r="R58" s="90" t="s">
        <v>238</v>
      </c>
      <c r="S58" s="91"/>
      <c r="T58" s="90" t="s">
        <v>246</v>
      </c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 t="s">
        <v>246</v>
      </c>
      <c r="AH58" s="90" t="s">
        <v>246</v>
      </c>
      <c r="AI58" s="90" t="s">
        <v>246</v>
      </c>
      <c r="AJ58" s="90" t="s">
        <v>246</v>
      </c>
      <c r="AK58" s="90" t="s">
        <v>246</v>
      </c>
      <c r="AL58" s="90" t="s">
        <v>246</v>
      </c>
      <c r="AM58" s="90" t="s">
        <v>246</v>
      </c>
      <c r="AN58" s="90" t="s">
        <v>246</v>
      </c>
      <c r="AO58" s="90" t="s">
        <v>246</v>
      </c>
      <c r="AP58" s="90" t="s">
        <v>246</v>
      </c>
      <c r="AQ58" s="90" t="s">
        <v>246</v>
      </c>
      <c r="AR58" s="90">
        <f t="shared" si="0"/>
        <v>11</v>
      </c>
      <c r="AS58" s="92">
        <f t="shared" si="2"/>
        <v>0</v>
      </c>
      <c r="AT58" s="92">
        <f t="shared" si="3"/>
        <v>152.72727272727272</v>
      </c>
      <c r="AU58" s="92">
        <f t="shared" si="4"/>
        <v>152.72727272727272</v>
      </c>
      <c r="AV58" s="92">
        <f t="shared" si="5"/>
        <v>152.72727272727272</v>
      </c>
      <c r="AW58" s="92">
        <f t="shared" si="6"/>
        <v>152.72727272727272</v>
      </c>
      <c r="AX58" s="92">
        <f t="shared" si="7"/>
        <v>152.72727272727272</v>
      </c>
      <c r="AY58" s="92">
        <f t="shared" si="8"/>
        <v>152.72727272727272</v>
      </c>
      <c r="AZ58" s="92">
        <f t="shared" si="9"/>
        <v>152.72727272727272</v>
      </c>
      <c r="BA58" s="92">
        <f t="shared" si="10"/>
        <v>152.72727272727272</v>
      </c>
      <c r="BB58" s="92">
        <f t="shared" si="11"/>
        <v>152.72727272727272</v>
      </c>
      <c r="BC58" s="92">
        <f t="shared" si="12"/>
        <v>152.72727272727272</v>
      </c>
      <c r="BD58" s="92">
        <f t="shared" si="13"/>
        <v>152.72727272727272</v>
      </c>
      <c r="BE58" s="93">
        <f t="shared" si="1"/>
        <v>1680</v>
      </c>
      <c r="BF58" s="71" t="b">
        <f t="shared" si="14"/>
        <v>1</v>
      </c>
    </row>
    <row r="59" spans="1:58" ht="63.75" x14ac:dyDescent="0.2">
      <c r="A59" s="90">
        <v>56</v>
      </c>
      <c r="B59" s="45" t="s">
        <v>215</v>
      </c>
      <c r="C59" s="45" t="s">
        <v>281</v>
      </c>
      <c r="D59" s="68" t="s">
        <v>217</v>
      </c>
      <c r="E59" s="68" t="s">
        <v>218</v>
      </c>
      <c r="F59" s="45" t="s">
        <v>219</v>
      </c>
      <c r="G59" s="45" t="s">
        <v>267</v>
      </c>
      <c r="H59" s="45" t="s">
        <v>268</v>
      </c>
      <c r="I59" s="45" t="s">
        <v>147</v>
      </c>
      <c r="J59" s="45" t="s">
        <v>145</v>
      </c>
      <c r="K59" s="45" t="s">
        <v>61</v>
      </c>
      <c r="L59" s="121" t="s">
        <v>287</v>
      </c>
      <c r="M59" s="45" t="s">
        <v>288</v>
      </c>
      <c r="N59" s="45" t="s">
        <v>63</v>
      </c>
      <c r="O59" s="69">
        <v>10000</v>
      </c>
      <c r="P59" s="70" t="s">
        <v>518</v>
      </c>
      <c r="Q59" s="90" t="s">
        <v>224</v>
      </c>
      <c r="R59" s="90" t="s">
        <v>238</v>
      </c>
      <c r="S59" s="91"/>
      <c r="T59" s="90" t="s">
        <v>246</v>
      </c>
      <c r="U59" s="90" t="s">
        <v>246</v>
      </c>
      <c r="V59" s="90" t="s">
        <v>246</v>
      </c>
      <c r="W59" s="90" t="s">
        <v>246</v>
      </c>
      <c r="X59" s="90" t="s">
        <v>246</v>
      </c>
      <c r="Y59" s="90" t="s">
        <v>246</v>
      </c>
      <c r="Z59" s="90" t="s">
        <v>246</v>
      </c>
      <c r="AA59" s="90" t="s">
        <v>246</v>
      </c>
      <c r="AB59" s="90" t="s">
        <v>246</v>
      </c>
      <c r="AC59" s="90" t="s">
        <v>246</v>
      </c>
      <c r="AD59" s="90" t="s">
        <v>246</v>
      </c>
      <c r="AE59" s="90" t="s">
        <v>246</v>
      </c>
      <c r="AF59" s="90" t="s">
        <v>246</v>
      </c>
      <c r="AG59" s="90" t="s">
        <v>246</v>
      </c>
      <c r="AH59" s="90" t="s">
        <v>246</v>
      </c>
      <c r="AI59" s="90" t="s">
        <v>246</v>
      </c>
      <c r="AJ59" s="90" t="s">
        <v>246</v>
      </c>
      <c r="AK59" s="90" t="s">
        <v>246</v>
      </c>
      <c r="AL59" s="90" t="s">
        <v>246</v>
      </c>
      <c r="AM59" s="90" t="s">
        <v>246</v>
      </c>
      <c r="AN59" s="90" t="s">
        <v>246</v>
      </c>
      <c r="AO59" s="90" t="s">
        <v>246</v>
      </c>
      <c r="AP59" s="90" t="s">
        <v>246</v>
      </c>
      <c r="AQ59" s="90" t="s">
        <v>246</v>
      </c>
      <c r="AR59" s="90">
        <f t="shared" si="0"/>
        <v>12</v>
      </c>
      <c r="AS59" s="92">
        <f t="shared" si="2"/>
        <v>833.33333333333337</v>
      </c>
      <c r="AT59" s="92">
        <f t="shared" si="3"/>
        <v>833.33333333333337</v>
      </c>
      <c r="AU59" s="92">
        <f t="shared" si="4"/>
        <v>833.33333333333337</v>
      </c>
      <c r="AV59" s="92">
        <f t="shared" si="5"/>
        <v>833.33333333333337</v>
      </c>
      <c r="AW59" s="92">
        <f t="shared" si="6"/>
        <v>833.33333333333337</v>
      </c>
      <c r="AX59" s="92">
        <f t="shared" si="7"/>
        <v>833.33333333333337</v>
      </c>
      <c r="AY59" s="92">
        <f t="shared" si="8"/>
        <v>833.33333333333337</v>
      </c>
      <c r="AZ59" s="92">
        <f t="shared" si="9"/>
        <v>833.33333333333337</v>
      </c>
      <c r="BA59" s="92">
        <f t="shared" si="10"/>
        <v>833.33333333333337</v>
      </c>
      <c r="BB59" s="92">
        <f t="shared" si="11"/>
        <v>833.33333333333337</v>
      </c>
      <c r="BC59" s="92">
        <f t="shared" si="12"/>
        <v>833.33333333333337</v>
      </c>
      <c r="BD59" s="92">
        <f t="shared" si="13"/>
        <v>833.33333333333337</v>
      </c>
      <c r="BE59" s="93">
        <f t="shared" si="1"/>
        <v>10000</v>
      </c>
      <c r="BF59" s="71" t="b">
        <f t="shared" si="14"/>
        <v>1</v>
      </c>
    </row>
    <row r="60" spans="1:58" ht="63.75" x14ac:dyDescent="0.2">
      <c r="A60" s="90">
        <v>57</v>
      </c>
      <c r="B60" s="45" t="s">
        <v>215</v>
      </c>
      <c r="C60" s="45" t="s">
        <v>281</v>
      </c>
      <c r="D60" s="68" t="s">
        <v>217</v>
      </c>
      <c r="E60" s="68" t="s">
        <v>218</v>
      </c>
      <c r="F60" s="45" t="s">
        <v>219</v>
      </c>
      <c r="G60" s="45" t="s">
        <v>267</v>
      </c>
      <c r="H60" s="45" t="s">
        <v>268</v>
      </c>
      <c r="I60" s="45" t="s">
        <v>147</v>
      </c>
      <c r="J60" s="45" t="s">
        <v>145</v>
      </c>
      <c r="K60" s="45" t="s">
        <v>61</v>
      </c>
      <c r="L60" s="121" t="s">
        <v>289</v>
      </c>
      <c r="M60" s="45" t="s">
        <v>288</v>
      </c>
      <c r="N60" s="45" t="s">
        <v>63</v>
      </c>
      <c r="O60" s="69">
        <v>33333.33</v>
      </c>
      <c r="P60" s="70" t="s">
        <v>518</v>
      </c>
      <c r="Q60" s="90" t="s">
        <v>224</v>
      </c>
      <c r="R60" s="90" t="s">
        <v>238</v>
      </c>
      <c r="S60" s="91"/>
      <c r="T60" s="90" t="s">
        <v>246</v>
      </c>
      <c r="U60" s="90" t="s">
        <v>246</v>
      </c>
      <c r="V60" s="90" t="s">
        <v>246</v>
      </c>
      <c r="W60" s="90" t="s">
        <v>246</v>
      </c>
      <c r="X60" s="90" t="s">
        <v>246</v>
      </c>
      <c r="Y60" s="90" t="s">
        <v>246</v>
      </c>
      <c r="Z60" s="90" t="s">
        <v>246</v>
      </c>
      <c r="AA60" s="90" t="s">
        <v>246</v>
      </c>
      <c r="AB60" s="90" t="s">
        <v>246</v>
      </c>
      <c r="AC60" s="90" t="s">
        <v>246</v>
      </c>
      <c r="AD60" s="90" t="s">
        <v>246</v>
      </c>
      <c r="AE60" s="90" t="s">
        <v>246</v>
      </c>
      <c r="AF60" s="90" t="s">
        <v>246</v>
      </c>
      <c r="AG60" s="90" t="s">
        <v>246</v>
      </c>
      <c r="AH60" s="90" t="s">
        <v>246</v>
      </c>
      <c r="AI60" s="90" t="s">
        <v>246</v>
      </c>
      <c r="AJ60" s="90" t="s">
        <v>246</v>
      </c>
      <c r="AK60" s="90" t="s">
        <v>246</v>
      </c>
      <c r="AL60" s="90" t="s">
        <v>246</v>
      </c>
      <c r="AM60" s="90" t="s">
        <v>246</v>
      </c>
      <c r="AN60" s="90" t="s">
        <v>246</v>
      </c>
      <c r="AO60" s="90" t="s">
        <v>246</v>
      </c>
      <c r="AP60" s="90" t="s">
        <v>246</v>
      </c>
      <c r="AQ60" s="90" t="s">
        <v>246</v>
      </c>
      <c r="AR60" s="90">
        <f t="shared" si="0"/>
        <v>12</v>
      </c>
      <c r="AS60" s="92">
        <f t="shared" si="2"/>
        <v>2777.7775000000001</v>
      </c>
      <c r="AT60" s="92">
        <f t="shared" si="3"/>
        <v>2777.7775000000001</v>
      </c>
      <c r="AU60" s="92">
        <f t="shared" si="4"/>
        <v>2777.7775000000001</v>
      </c>
      <c r="AV60" s="92">
        <f t="shared" si="5"/>
        <v>2777.7775000000001</v>
      </c>
      <c r="AW60" s="92">
        <f t="shared" si="6"/>
        <v>2777.7775000000001</v>
      </c>
      <c r="AX60" s="92">
        <f t="shared" si="7"/>
        <v>2777.7775000000001</v>
      </c>
      <c r="AY60" s="92">
        <f t="shared" si="8"/>
        <v>2777.7775000000001</v>
      </c>
      <c r="AZ60" s="92">
        <f t="shared" si="9"/>
        <v>2777.7775000000001</v>
      </c>
      <c r="BA60" s="92">
        <f t="shared" si="10"/>
        <v>2777.7775000000001</v>
      </c>
      <c r="BB60" s="92">
        <f t="shared" si="11"/>
        <v>2777.7775000000001</v>
      </c>
      <c r="BC60" s="92">
        <f t="shared" si="12"/>
        <v>2777.7775000000001</v>
      </c>
      <c r="BD60" s="92">
        <f t="shared" si="13"/>
        <v>2777.7775000000001</v>
      </c>
      <c r="BE60" s="93">
        <f t="shared" si="1"/>
        <v>33333.33</v>
      </c>
      <c r="BF60" s="71" t="b">
        <f t="shared" si="14"/>
        <v>1</v>
      </c>
    </row>
    <row r="61" spans="1:58" ht="63.75" x14ac:dyDescent="0.2">
      <c r="A61" s="90">
        <v>58</v>
      </c>
      <c r="B61" s="45" t="s">
        <v>215</v>
      </c>
      <c r="C61" s="45" t="s">
        <v>281</v>
      </c>
      <c r="D61" s="68" t="s">
        <v>217</v>
      </c>
      <c r="E61" s="68" t="s">
        <v>218</v>
      </c>
      <c r="F61" s="45" t="s">
        <v>219</v>
      </c>
      <c r="G61" s="45" t="s">
        <v>267</v>
      </c>
      <c r="H61" s="45" t="s">
        <v>268</v>
      </c>
      <c r="I61" s="45" t="s">
        <v>147</v>
      </c>
      <c r="J61" s="45" t="s">
        <v>145</v>
      </c>
      <c r="K61" s="45" t="s">
        <v>69</v>
      </c>
      <c r="L61" s="121" t="s">
        <v>290</v>
      </c>
      <c r="M61" s="45" t="s">
        <v>288</v>
      </c>
      <c r="N61" s="45" t="s">
        <v>71</v>
      </c>
      <c r="O61" s="69">
        <v>236100.64</v>
      </c>
      <c r="P61" s="70" t="s">
        <v>518</v>
      </c>
      <c r="Q61" s="90" t="s">
        <v>224</v>
      </c>
      <c r="R61" s="90" t="s">
        <v>238</v>
      </c>
      <c r="S61" s="91"/>
      <c r="T61" s="90" t="s">
        <v>246</v>
      </c>
      <c r="U61" s="90" t="s">
        <v>246</v>
      </c>
      <c r="V61" s="90" t="s">
        <v>246</v>
      </c>
      <c r="W61" s="90" t="s">
        <v>246</v>
      </c>
      <c r="X61" s="90" t="s">
        <v>246</v>
      </c>
      <c r="Y61" s="90" t="s">
        <v>246</v>
      </c>
      <c r="Z61" s="90" t="s">
        <v>246</v>
      </c>
      <c r="AA61" s="90" t="s">
        <v>246</v>
      </c>
      <c r="AB61" s="90" t="s">
        <v>246</v>
      </c>
      <c r="AC61" s="90" t="s">
        <v>246</v>
      </c>
      <c r="AD61" s="90" t="s">
        <v>246</v>
      </c>
      <c r="AE61" s="90" t="s">
        <v>246</v>
      </c>
      <c r="AF61" s="90" t="s">
        <v>246</v>
      </c>
      <c r="AG61" s="90" t="s">
        <v>246</v>
      </c>
      <c r="AH61" s="90" t="s">
        <v>246</v>
      </c>
      <c r="AI61" s="90" t="s">
        <v>246</v>
      </c>
      <c r="AJ61" s="90" t="s">
        <v>246</v>
      </c>
      <c r="AK61" s="90" t="s">
        <v>246</v>
      </c>
      <c r="AL61" s="90" t="s">
        <v>246</v>
      </c>
      <c r="AM61" s="90" t="s">
        <v>246</v>
      </c>
      <c r="AN61" s="90" t="s">
        <v>246</v>
      </c>
      <c r="AO61" s="90" t="s">
        <v>246</v>
      </c>
      <c r="AP61" s="90" t="s">
        <v>246</v>
      </c>
      <c r="AQ61" s="90" t="s">
        <v>246</v>
      </c>
      <c r="AR61" s="90">
        <f t="shared" si="0"/>
        <v>12</v>
      </c>
      <c r="AS61" s="92">
        <f t="shared" si="2"/>
        <v>19675.053333333333</v>
      </c>
      <c r="AT61" s="92">
        <f t="shared" si="3"/>
        <v>19675.053333333333</v>
      </c>
      <c r="AU61" s="92">
        <f t="shared" si="4"/>
        <v>19675.053333333333</v>
      </c>
      <c r="AV61" s="92">
        <f t="shared" si="5"/>
        <v>19675.053333333333</v>
      </c>
      <c r="AW61" s="92">
        <f t="shared" si="6"/>
        <v>19675.053333333333</v>
      </c>
      <c r="AX61" s="92">
        <f t="shared" si="7"/>
        <v>19675.053333333333</v>
      </c>
      <c r="AY61" s="92">
        <f t="shared" si="8"/>
        <v>19675.053333333333</v>
      </c>
      <c r="AZ61" s="92">
        <f t="shared" si="9"/>
        <v>19675.053333333333</v>
      </c>
      <c r="BA61" s="92">
        <f t="shared" si="10"/>
        <v>19675.053333333333</v>
      </c>
      <c r="BB61" s="92">
        <f t="shared" si="11"/>
        <v>19675.053333333333</v>
      </c>
      <c r="BC61" s="92">
        <f t="shared" si="12"/>
        <v>19675.053333333333</v>
      </c>
      <c r="BD61" s="92">
        <f t="shared" si="13"/>
        <v>19675.053333333333</v>
      </c>
      <c r="BE61" s="93">
        <f t="shared" si="1"/>
        <v>236100.64000000004</v>
      </c>
      <c r="BF61" s="71" t="b">
        <f t="shared" si="14"/>
        <v>1</v>
      </c>
    </row>
    <row r="62" spans="1:58" ht="63.75" x14ac:dyDescent="0.2">
      <c r="A62" s="90">
        <v>59</v>
      </c>
      <c r="B62" s="45" t="s">
        <v>215</v>
      </c>
      <c r="C62" s="45" t="s">
        <v>281</v>
      </c>
      <c r="D62" s="68" t="s">
        <v>217</v>
      </c>
      <c r="E62" s="68" t="s">
        <v>218</v>
      </c>
      <c r="F62" s="45" t="s">
        <v>219</v>
      </c>
      <c r="G62" s="45" t="s">
        <v>267</v>
      </c>
      <c r="H62" s="45" t="s">
        <v>268</v>
      </c>
      <c r="I62" s="45" t="s">
        <v>147</v>
      </c>
      <c r="J62" s="45" t="s">
        <v>145</v>
      </c>
      <c r="K62" s="45" t="s">
        <v>69</v>
      </c>
      <c r="L62" s="121" t="s">
        <v>291</v>
      </c>
      <c r="M62" s="45" t="s">
        <v>288</v>
      </c>
      <c r="N62" s="45" t="s">
        <v>72</v>
      </c>
      <c r="O62" s="69">
        <v>74704</v>
      </c>
      <c r="P62" s="70" t="s">
        <v>518</v>
      </c>
      <c r="Q62" s="90" t="s">
        <v>224</v>
      </c>
      <c r="R62" s="90" t="s">
        <v>238</v>
      </c>
      <c r="S62" s="91"/>
      <c r="T62" s="90" t="s">
        <v>246</v>
      </c>
      <c r="U62" s="90" t="s">
        <v>246</v>
      </c>
      <c r="V62" s="90" t="s">
        <v>246</v>
      </c>
      <c r="W62" s="90" t="s">
        <v>246</v>
      </c>
      <c r="X62" s="90" t="s">
        <v>246</v>
      </c>
      <c r="Y62" s="90" t="s">
        <v>246</v>
      </c>
      <c r="Z62" s="90" t="s">
        <v>246</v>
      </c>
      <c r="AA62" s="90" t="s">
        <v>246</v>
      </c>
      <c r="AB62" s="90" t="s">
        <v>246</v>
      </c>
      <c r="AC62" s="90" t="s">
        <v>246</v>
      </c>
      <c r="AD62" s="90" t="s">
        <v>246</v>
      </c>
      <c r="AE62" s="90" t="s">
        <v>246</v>
      </c>
      <c r="AF62" s="90" t="s">
        <v>246</v>
      </c>
      <c r="AG62" s="90" t="s">
        <v>246</v>
      </c>
      <c r="AH62" s="90" t="s">
        <v>246</v>
      </c>
      <c r="AI62" s="90" t="s">
        <v>246</v>
      </c>
      <c r="AJ62" s="90" t="s">
        <v>246</v>
      </c>
      <c r="AK62" s="90" t="s">
        <v>246</v>
      </c>
      <c r="AL62" s="90" t="s">
        <v>246</v>
      </c>
      <c r="AM62" s="90" t="s">
        <v>246</v>
      </c>
      <c r="AN62" s="90" t="s">
        <v>246</v>
      </c>
      <c r="AO62" s="90" t="s">
        <v>246</v>
      </c>
      <c r="AP62" s="90" t="s">
        <v>246</v>
      </c>
      <c r="AQ62" s="90" t="s">
        <v>246</v>
      </c>
      <c r="AR62" s="90">
        <f t="shared" si="0"/>
        <v>12</v>
      </c>
      <c r="AS62" s="92">
        <f t="shared" si="2"/>
        <v>6225.333333333333</v>
      </c>
      <c r="AT62" s="92">
        <f t="shared" si="3"/>
        <v>6225.333333333333</v>
      </c>
      <c r="AU62" s="92">
        <f t="shared" si="4"/>
        <v>6225.333333333333</v>
      </c>
      <c r="AV62" s="92">
        <f t="shared" si="5"/>
        <v>6225.333333333333</v>
      </c>
      <c r="AW62" s="92">
        <f t="shared" si="6"/>
        <v>6225.333333333333</v>
      </c>
      <c r="AX62" s="92">
        <f t="shared" si="7"/>
        <v>6225.333333333333</v>
      </c>
      <c r="AY62" s="92">
        <f t="shared" si="8"/>
        <v>6225.333333333333</v>
      </c>
      <c r="AZ62" s="92">
        <f t="shared" si="9"/>
        <v>6225.333333333333</v>
      </c>
      <c r="BA62" s="92">
        <f t="shared" si="10"/>
        <v>6225.333333333333</v>
      </c>
      <c r="BB62" s="92">
        <f t="shared" si="11"/>
        <v>6225.333333333333</v>
      </c>
      <c r="BC62" s="92">
        <f t="shared" si="12"/>
        <v>6225.333333333333</v>
      </c>
      <c r="BD62" s="92">
        <f t="shared" si="13"/>
        <v>6225.333333333333</v>
      </c>
      <c r="BE62" s="93">
        <f t="shared" si="1"/>
        <v>74704</v>
      </c>
      <c r="BF62" s="71" t="b">
        <f t="shared" si="14"/>
        <v>1</v>
      </c>
    </row>
    <row r="63" spans="1:58" ht="63.75" x14ac:dyDescent="0.2">
      <c r="A63" s="90">
        <v>60</v>
      </c>
      <c r="B63" s="45" t="s">
        <v>215</v>
      </c>
      <c r="C63" s="45" t="s">
        <v>281</v>
      </c>
      <c r="D63" s="68" t="s">
        <v>217</v>
      </c>
      <c r="E63" s="68" t="s">
        <v>218</v>
      </c>
      <c r="F63" s="45" t="s">
        <v>219</v>
      </c>
      <c r="G63" s="45" t="s">
        <v>267</v>
      </c>
      <c r="H63" s="45" t="s">
        <v>268</v>
      </c>
      <c r="I63" s="45" t="s">
        <v>147</v>
      </c>
      <c r="J63" s="45" t="s">
        <v>145</v>
      </c>
      <c r="K63" s="45" t="s">
        <v>69</v>
      </c>
      <c r="L63" s="121" t="s">
        <v>292</v>
      </c>
      <c r="M63" s="45" t="s">
        <v>288</v>
      </c>
      <c r="N63" s="45" t="s">
        <v>73</v>
      </c>
      <c r="O63" s="69">
        <v>18960</v>
      </c>
      <c r="P63" s="70" t="s">
        <v>518</v>
      </c>
      <c r="Q63" s="90" t="s">
        <v>224</v>
      </c>
      <c r="R63" s="90" t="s">
        <v>238</v>
      </c>
      <c r="S63" s="91"/>
      <c r="T63" s="90" t="s">
        <v>246</v>
      </c>
      <c r="U63" s="90" t="s">
        <v>246</v>
      </c>
      <c r="V63" s="90" t="s">
        <v>246</v>
      </c>
      <c r="W63" s="90" t="s">
        <v>246</v>
      </c>
      <c r="X63" s="90" t="s">
        <v>246</v>
      </c>
      <c r="Y63" s="90" t="s">
        <v>246</v>
      </c>
      <c r="Z63" s="90" t="s">
        <v>246</v>
      </c>
      <c r="AA63" s="90" t="s">
        <v>246</v>
      </c>
      <c r="AB63" s="90" t="s">
        <v>246</v>
      </c>
      <c r="AC63" s="90" t="s">
        <v>246</v>
      </c>
      <c r="AD63" s="90" t="s">
        <v>246</v>
      </c>
      <c r="AE63" s="90" t="s">
        <v>246</v>
      </c>
      <c r="AF63" s="90" t="s">
        <v>246</v>
      </c>
      <c r="AG63" s="90" t="s">
        <v>246</v>
      </c>
      <c r="AH63" s="90" t="s">
        <v>246</v>
      </c>
      <c r="AI63" s="90" t="s">
        <v>246</v>
      </c>
      <c r="AJ63" s="90" t="s">
        <v>246</v>
      </c>
      <c r="AK63" s="90" t="s">
        <v>246</v>
      </c>
      <c r="AL63" s="90" t="s">
        <v>246</v>
      </c>
      <c r="AM63" s="90" t="s">
        <v>246</v>
      </c>
      <c r="AN63" s="90" t="s">
        <v>246</v>
      </c>
      <c r="AO63" s="90" t="s">
        <v>246</v>
      </c>
      <c r="AP63" s="90" t="s">
        <v>246</v>
      </c>
      <c r="AQ63" s="90" t="s">
        <v>246</v>
      </c>
      <c r="AR63" s="90">
        <f t="shared" si="0"/>
        <v>12</v>
      </c>
      <c r="AS63" s="92">
        <f t="shared" si="2"/>
        <v>1580</v>
      </c>
      <c r="AT63" s="92">
        <f t="shared" si="3"/>
        <v>1580</v>
      </c>
      <c r="AU63" s="92">
        <f t="shared" si="4"/>
        <v>1580</v>
      </c>
      <c r="AV63" s="92">
        <f t="shared" si="5"/>
        <v>1580</v>
      </c>
      <c r="AW63" s="92">
        <f t="shared" si="6"/>
        <v>1580</v>
      </c>
      <c r="AX63" s="92">
        <f t="shared" si="7"/>
        <v>1580</v>
      </c>
      <c r="AY63" s="92">
        <f t="shared" si="8"/>
        <v>1580</v>
      </c>
      <c r="AZ63" s="92">
        <f t="shared" si="9"/>
        <v>1580</v>
      </c>
      <c r="BA63" s="92">
        <f t="shared" si="10"/>
        <v>1580</v>
      </c>
      <c r="BB63" s="92">
        <f t="shared" si="11"/>
        <v>1580</v>
      </c>
      <c r="BC63" s="92">
        <f t="shared" si="12"/>
        <v>1580</v>
      </c>
      <c r="BD63" s="92">
        <f t="shared" si="13"/>
        <v>1580</v>
      </c>
      <c r="BE63" s="93">
        <f t="shared" si="1"/>
        <v>18960</v>
      </c>
      <c r="BF63" s="71" t="b">
        <f t="shared" si="14"/>
        <v>1</v>
      </c>
    </row>
    <row r="64" spans="1:58" ht="63.75" x14ac:dyDescent="0.2">
      <c r="A64" s="90">
        <v>61</v>
      </c>
      <c r="B64" s="45" t="s">
        <v>215</v>
      </c>
      <c r="C64" s="45" t="s">
        <v>281</v>
      </c>
      <c r="D64" s="68" t="s">
        <v>217</v>
      </c>
      <c r="E64" s="68" t="s">
        <v>218</v>
      </c>
      <c r="F64" s="45" t="s">
        <v>219</v>
      </c>
      <c r="G64" s="45" t="s">
        <v>267</v>
      </c>
      <c r="H64" s="45" t="s">
        <v>268</v>
      </c>
      <c r="I64" s="45" t="s">
        <v>147</v>
      </c>
      <c r="J64" s="45" t="s">
        <v>145</v>
      </c>
      <c r="K64" s="45" t="s">
        <v>69</v>
      </c>
      <c r="L64" s="121" t="s">
        <v>293</v>
      </c>
      <c r="M64" s="45" t="s">
        <v>288</v>
      </c>
      <c r="N64" s="45" t="s">
        <v>74</v>
      </c>
      <c r="O64" s="69">
        <v>14182.36</v>
      </c>
      <c r="P64" s="70" t="s">
        <v>518</v>
      </c>
      <c r="Q64" s="90" t="s">
        <v>224</v>
      </c>
      <c r="R64" s="90" t="s">
        <v>238</v>
      </c>
      <c r="S64" s="91"/>
      <c r="T64" s="90" t="s">
        <v>246</v>
      </c>
      <c r="U64" s="90" t="s">
        <v>246</v>
      </c>
      <c r="V64" s="90" t="s">
        <v>246</v>
      </c>
      <c r="W64" s="90" t="s">
        <v>246</v>
      </c>
      <c r="X64" s="90" t="s">
        <v>246</v>
      </c>
      <c r="Y64" s="90" t="s">
        <v>246</v>
      </c>
      <c r="Z64" s="90" t="s">
        <v>246</v>
      </c>
      <c r="AA64" s="90" t="s">
        <v>246</v>
      </c>
      <c r="AB64" s="90" t="s">
        <v>246</v>
      </c>
      <c r="AC64" s="90" t="s">
        <v>246</v>
      </c>
      <c r="AD64" s="90" t="s">
        <v>246</v>
      </c>
      <c r="AE64" s="90" t="s">
        <v>246</v>
      </c>
      <c r="AF64" s="90" t="s">
        <v>246</v>
      </c>
      <c r="AG64" s="90" t="s">
        <v>246</v>
      </c>
      <c r="AH64" s="90" t="s">
        <v>246</v>
      </c>
      <c r="AI64" s="90" t="s">
        <v>246</v>
      </c>
      <c r="AJ64" s="90" t="s">
        <v>246</v>
      </c>
      <c r="AK64" s="90" t="s">
        <v>246</v>
      </c>
      <c r="AL64" s="90" t="s">
        <v>246</v>
      </c>
      <c r="AM64" s="90" t="s">
        <v>246</v>
      </c>
      <c r="AN64" s="90" t="s">
        <v>246</v>
      </c>
      <c r="AO64" s="90" t="s">
        <v>246</v>
      </c>
      <c r="AP64" s="90" t="s">
        <v>246</v>
      </c>
      <c r="AQ64" s="90" t="s">
        <v>246</v>
      </c>
      <c r="AR64" s="90">
        <f t="shared" si="0"/>
        <v>12</v>
      </c>
      <c r="AS64" s="92">
        <f t="shared" si="2"/>
        <v>1181.8633333333335</v>
      </c>
      <c r="AT64" s="92">
        <f t="shared" si="3"/>
        <v>1181.8633333333335</v>
      </c>
      <c r="AU64" s="92">
        <f t="shared" si="4"/>
        <v>1181.8633333333335</v>
      </c>
      <c r="AV64" s="92">
        <f t="shared" si="5"/>
        <v>1181.8633333333335</v>
      </c>
      <c r="AW64" s="92">
        <f t="shared" si="6"/>
        <v>1181.8633333333335</v>
      </c>
      <c r="AX64" s="92">
        <f t="shared" si="7"/>
        <v>1181.8633333333335</v>
      </c>
      <c r="AY64" s="92">
        <f t="shared" si="8"/>
        <v>1181.8633333333335</v>
      </c>
      <c r="AZ64" s="92">
        <f t="shared" si="9"/>
        <v>1181.8633333333335</v>
      </c>
      <c r="BA64" s="92">
        <f t="shared" si="10"/>
        <v>1181.8633333333335</v>
      </c>
      <c r="BB64" s="92">
        <f t="shared" si="11"/>
        <v>1181.8633333333335</v>
      </c>
      <c r="BC64" s="92">
        <f t="shared" si="12"/>
        <v>1181.8633333333335</v>
      </c>
      <c r="BD64" s="92">
        <f t="shared" si="13"/>
        <v>1181.8633333333335</v>
      </c>
      <c r="BE64" s="93">
        <f t="shared" si="1"/>
        <v>14182.359999999999</v>
      </c>
      <c r="BF64" s="71" t="b">
        <f t="shared" si="14"/>
        <v>1</v>
      </c>
    </row>
    <row r="65" spans="1:58" ht="63.75" x14ac:dyDescent="0.2">
      <c r="A65" s="90">
        <v>62</v>
      </c>
      <c r="B65" s="45" t="s">
        <v>215</v>
      </c>
      <c r="C65" s="45" t="s">
        <v>281</v>
      </c>
      <c r="D65" s="68" t="s">
        <v>217</v>
      </c>
      <c r="E65" s="68" t="s">
        <v>218</v>
      </c>
      <c r="F65" s="45" t="s">
        <v>219</v>
      </c>
      <c r="G65" s="45" t="s">
        <v>267</v>
      </c>
      <c r="H65" s="45" t="s">
        <v>268</v>
      </c>
      <c r="I65" s="45" t="s">
        <v>147</v>
      </c>
      <c r="J65" s="45" t="s">
        <v>145</v>
      </c>
      <c r="K65" s="45" t="s">
        <v>69</v>
      </c>
      <c r="L65" s="121" t="s">
        <v>294</v>
      </c>
      <c r="M65" s="45" t="s">
        <v>288</v>
      </c>
      <c r="N65" s="45" t="s">
        <v>75</v>
      </c>
      <c r="O65" s="69">
        <v>13333.33</v>
      </c>
      <c r="P65" s="70" t="s">
        <v>518</v>
      </c>
      <c r="Q65" s="90" t="s">
        <v>224</v>
      </c>
      <c r="R65" s="90" t="s">
        <v>238</v>
      </c>
      <c r="S65" s="91"/>
      <c r="T65" s="90" t="s">
        <v>246</v>
      </c>
      <c r="U65" s="90" t="s">
        <v>246</v>
      </c>
      <c r="V65" s="90" t="s">
        <v>246</v>
      </c>
      <c r="W65" s="90" t="s">
        <v>246</v>
      </c>
      <c r="X65" s="90" t="s">
        <v>246</v>
      </c>
      <c r="Y65" s="90" t="s">
        <v>246</v>
      </c>
      <c r="Z65" s="90" t="s">
        <v>246</v>
      </c>
      <c r="AA65" s="90" t="s">
        <v>246</v>
      </c>
      <c r="AB65" s="90" t="s">
        <v>246</v>
      </c>
      <c r="AC65" s="90" t="s">
        <v>246</v>
      </c>
      <c r="AD65" s="90" t="s">
        <v>246</v>
      </c>
      <c r="AE65" s="90" t="s">
        <v>246</v>
      </c>
      <c r="AF65" s="90" t="s">
        <v>246</v>
      </c>
      <c r="AG65" s="90" t="s">
        <v>246</v>
      </c>
      <c r="AH65" s="90" t="s">
        <v>246</v>
      </c>
      <c r="AI65" s="90" t="s">
        <v>246</v>
      </c>
      <c r="AJ65" s="90" t="s">
        <v>246</v>
      </c>
      <c r="AK65" s="90" t="s">
        <v>246</v>
      </c>
      <c r="AL65" s="90" t="s">
        <v>246</v>
      </c>
      <c r="AM65" s="90" t="s">
        <v>246</v>
      </c>
      <c r="AN65" s="90" t="s">
        <v>246</v>
      </c>
      <c r="AO65" s="90" t="s">
        <v>246</v>
      </c>
      <c r="AP65" s="90" t="s">
        <v>246</v>
      </c>
      <c r="AQ65" s="90" t="s">
        <v>246</v>
      </c>
      <c r="AR65" s="90">
        <f t="shared" si="0"/>
        <v>12</v>
      </c>
      <c r="AS65" s="92">
        <f t="shared" si="2"/>
        <v>1111.1108333333334</v>
      </c>
      <c r="AT65" s="92">
        <f t="shared" si="3"/>
        <v>1111.1108333333334</v>
      </c>
      <c r="AU65" s="92">
        <f t="shared" si="4"/>
        <v>1111.1108333333334</v>
      </c>
      <c r="AV65" s="92">
        <f t="shared" si="5"/>
        <v>1111.1108333333334</v>
      </c>
      <c r="AW65" s="92">
        <f t="shared" si="6"/>
        <v>1111.1108333333334</v>
      </c>
      <c r="AX65" s="92">
        <f t="shared" si="7"/>
        <v>1111.1108333333334</v>
      </c>
      <c r="AY65" s="92">
        <f t="shared" si="8"/>
        <v>1111.1108333333334</v>
      </c>
      <c r="AZ65" s="92">
        <f t="shared" si="9"/>
        <v>1111.1108333333334</v>
      </c>
      <c r="BA65" s="92">
        <f t="shared" si="10"/>
        <v>1111.1108333333334</v>
      </c>
      <c r="BB65" s="92">
        <f t="shared" si="11"/>
        <v>1111.1108333333334</v>
      </c>
      <c r="BC65" s="92">
        <f t="shared" si="12"/>
        <v>1111.1108333333334</v>
      </c>
      <c r="BD65" s="92">
        <f t="shared" si="13"/>
        <v>1111.1108333333334</v>
      </c>
      <c r="BE65" s="93">
        <f t="shared" si="1"/>
        <v>13333.330000000004</v>
      </c>
      <c r="BF65" s="71" t="b">
        <f t="shared" si="14"/>
        <v>1</v>
      </c>
    </row>
    <row r="66" spans="1:58" ht="63.75" x14ac:dyDescent="0.2">
      <c r="A66" s="90">
        <v>63</v>
      </c>
      <c r="B66" s="45" t="s">
        <v>215</v>
      </c>
      <c r="C66" s="45" t="s">
        <v>281</v>
      </c>
      <c r="D66" s="68" t="s">
        <v>217</v>
      </c>
      <c r="E66" s="68" t="s">
        <v>218</v>
      </c>
      <c r="F66" s="45" t="s">
        <v>219</v>
      </c>
      <c r="G66" s="45" t="s">
        <v>267</v>
      </c>
      <c r="H66" s="45" t="s">
        <v>268</v>
      </c>
      <c r="I66" s="45" t="s">
        <v>147</v>
      </c>
      <c r="J66" s="45" t="s">
        <v>145</v>
      </c>
      <c r="K66" s="45" t="s">
        <v>69</v>
      </c>
      <c r="L66" s="121" t="s">
        <v>295</v>
      </c>
      <c r="M66" s="45" t="s">
        <v>288</v>
      </c>
      <c r="N66" s="45" t="s">
        <v>76</v>
      </c>
      <c r="O66" s="69">
        <v>43333.33</v>
      </c>
      <c r="P66" s="70" t="s">
        <v>518</v>
      </c>
      <c r="Q66" s="90" t="s">
        <v>224</v>
      </c>
      <c r="R66" s="90" t="s">
        <v>238</v>
      </c>
      <c r="S66" s="91"/>
      <c r="T66" s="90" t="s">
        <v>246</v>
      </c>
      <c r="U66" s="90" t="s">
        <v>246</v>
      </c>
      <c r="V66" s="90" t="s">
        <v>246</v>
      </c>
      <c r="W66" s="90" t="s">
        <v>246</v>
      </c>
      <c r="X66" s="90" t="s">
        <v>246</v>
      </c>
      <c r="Y66" s="90" t="s">
        <v>246</v>
      </c>
      <c r="Z66" s="90" t="s">
        <v>246</v>
      </c>
      <c r="AA66" s="90" t="s">
        <v>246</v>
      </c>
      <c r="AB66" s="90" t="s">
        <v>246</v>
      </c>
      <c r="AC66" s="90" t="s">
        <v>246</v>
      </c>
      <c r="AD66" s="90" t="s">
        <v>246</v>
      </c>
      <c r="AE66" s="90" t="s">
        <v>246</v>
      </c>
      <c r="AF66" s="90" t="s">
        <v>246</v>
      </c>
      <c r="AG66" s="90" t="s">
        <v>246</v>
      </c>
      <c r="AH66" s="90" t="s">
        <v>246</v>
      </c>
      <c r="AI66" s="90" t="s">
        <v>246</v>
      </c>
      <c r="AJ66" s="90" t="s">
        <v>246</v>
      </c>
      <c r="AK66" s="90" t="s">
        <v>246</v>
      </c>
      <c r="AL66" s="90" t="s">
        <v>246</v>
      </c>
      <c r="AM66" s="90" t="s">
        <v>246</v>
      </c>
      <c r="AN66" s="90" t="s">
        <v>246</v>
      </c>
      <c r="AO66" s="90" t="s">
        <v>246</v>
      </c>
      <c r="AP66" s="90" t="s">
        <v>246</v>
      </c>
      <c r="AQ66" s="90" t="s">
        <v>246</v>
      </c>
      <c r="AR66" s="90">
        <f t="shared" si="0"/>
        <v>12</v>
      </c>
      <c r="AS66" s="92">
        <f t="shared" si="2"/>
        <v>3611.1108333333336</v>
      </c>
      <c r="AT66" s="92">
        <f t="shared" si="3"/>
        <v>3611.1108333333336</v>
      </c>
      <c r="AU66" s="92">
        <f t="shared" si="4"/>
        <v>3611.1108333333336</v>
      </c>
      <c r="AV66" s="92">
        <f t="shared" si="5"/>
        <v>3611.1108333333336</v>
      </c>
      <c r="AW66" s="92">
        <f t="shared" si="6"/>
        <v>3611.1108333333336</v>
      </c>
      <c r="AX66" s="92">
        <f t="shared" si="7"/>
        <v>3611.1108333333336</v>
      </c>
      <c r="AY66" s="92">
        <f t="shared" si="8"/>
        <v>3611.1108333333336</v>
      </c>
      <c r="AZ66" s="92">
        <f t="shared" si="9"/>
        <v>3611.1108333333336</v>
      </c>
      <c r="BA66" s="92">
        <f t="shared" si="10"/>
        <v>3611.1108333333336</v>
      </c>
      <c r="BB66" s="92">
        <f t="shared" si="11"/>
        <v>3611.1108333333336</v>
      </c>
      <c r="BC66" s="92">
        <f t="shared" si="12"/>
        <v>3611.1108333333336</v>
      </c>
      <c r="BD66" s="92">
        <f t="shared" si="13"/>
        <v>3611.1108333333336</v>
      </c>
      <c r="BE66" s="93">
        <f t="shared" si="1"/>
        <v>43333.329999999994</v>
      </c>
      <c r="BF66" s="71" t="b">
        <f t="shared" si="14"/>
        <v>1</v>
      </c>
    </row>
    <row r="67" spans="1:58" ht="63.75" x14ac:dyDescent="0.2">
      <c r="A67" s="90">
        <v>64</v>
      </c>
      <c r="B67" s="45" t="s">
        <v>215</v>
      </c>
      <c r="C67" s="45" t="s">
        <v>281</v>
      </c>
      <c r="D67" s="68" t="s">
        <v>217</v>
      </c>
      <c r="E67" s="68" t="s">
        <v>218</v>
      </c>
      <c r="F67" s="45" t="s">
        <v>219</v>
      </c>
      <c r="G67" s="45" t="s">
        <v>267</v>
      </c>
      <c r="H67" s="45" t="s">
        <v>268</v>
      </c>
      <c r="I67" s="45" t="s">
        <v>147</v>
      </c>
      <c r="J67" s="45" t="s">
        <v>145</v>
      </c>
      <c r="K67" s="45" t="s">
        <v>69</v>
      </c>
      <c r="L67" s="121" t="s">
        <v>296</v>
      </c>
      <c r="M67" s="45" t="s">
        <v>288</v>
      </c>
      <c r="N67" s="45" t="s">
        <v>77</v>
      </c>
      <c r="O67" s="69">
        <v>277638.43</v>
      </c>
      <c r="P67" s="70" t="s">
        <v>518</v>
      </c>
      <c r="Q67" s="90" t="s">
        <v>224</v>
      </c>
      <c r="R67" s="90" t="s">
        <v>238</v>
      </c>
      <c r="S67" s="91"/>
      <c r="T67" s="90" t="s">
        <v>246</v>
      </c>
      <c r="U67" s="90" t="s">
        <v>246</v>
      </c>
      <c r="V67" s="90" t="s">
        <v>246</v>
      </c>
      <c r="W67" s="90" t="s">
        <v>246</v>
      </c>
      <c r="X67" s="90" t="s">
        <v>246</v>
      </c>
      <c r="Y67" s="90" t="s">
        <v>246</v>
      </c>
      <c r="Z67" s="90" t="s">
        <v>246</v>
      </c>
      <c r="AA67" s="90" t="s">
        <v>246</v>
      </c>
      <c r="AB67" s="90" t="s">
        <v>246</v>
      </c>
      <c r="AC67" s="90" t="s">
        <v>246</v>
      </c>
      <c r="AD67" s="90" t="s">
        <v>246</v>
      </c>
      <c r="AE67" s="90" t="s">
        <v>246</v>
      </c>
      <c r="AF67" s="90" t="s">
        <v>246</v>
      </c>
      <c r="AG67" s="90" t="s">
        <v>246</v>
      </c>
      <c r="AH67" s="90" t="s">
        <v>246</v>
      </c>
      <c r="AI67" s="90" t="s">
        <v>246</v>
      </c>
      <c r="AJ67" s="90" t="s">
        <v>246</v>
      </c>
      <c r="AK67" s="90" t="s">
        <v>246</v>
      </c>
      <c r="AL67" s="90" t="s">
        <v>246</v>
      </c>
      <c r="AM67" s="90" t="s">
        <v>246</v>
      </c>
      <c r="AN67" s="90" t="s">
        <v>246</v>
      </c>
      <c r="AO67" s="90" t="s">
        <v>246</v>
      </c>
      <c r="AP67" s="90" t="s">
        <v>246</v>
      </c>
      <c r="AQ67" s="90" t="s">
        <v>246</v>
      </c>
      <c r="AR67" s="90">
        <f t="shared" si="0"/>
        <v>12</v>
      </c>
      <c r="AS67" s="92">
        <f t="shared" si="2"/>
        <v>23136.535833333332</v>
      </c>
      <c r="AT67" s="92">
        <f t="shared" si="3"/>
        <v>23136.535833333332</v>
      </c>
      <c r="AU67" s="92">
        <f t="shared" si="4"/>
        <v>23136.535833333332</v>
      </c>
      <c r="AV67" s="92">
        <f t="shared" si="5"/>
        <v>23136.535833333332</v>
      </c>
      <c r="AW67" s="92">
        <f t="shared" si="6"/>
        <v>23136.535833333332</v>
      </c>
      <c r="AX67" s="92">
        <f t="shared" si="7"/>
        <v>23136.535833333332</v>
      </c>
      <c r="AY67" s="92">
        <f t="shared" si="8"/>
        <v>23136.535833333332</v>
      </c>
      <c r="AZ67" s="92">
        <f t="shared" si="9"/>
        <v>23136.535833333332</v>
      </c>
      <c r="BA67" s="92">
        <f t="shared" si="10"/>
        <v>23136.535833333332</v>
      </c>
      <c r="BB67" s="92">
        <f t="shared" si="11"/>
        <v>23136.535833333332</v>
      </c>
      <c r="BC67" s="92">
        <f t="shared" si="12"/>
        <v>23136.535833333332</v>
      </c>
      <c r="BD67" s="92">
        <f t="shared" si="13"/>
        <v>23136.535833333332</v>
      </c>
      <c r="BE67" s="93">
        <f t="shared" si="1"/>
        <v>277638.43</v>
      </c>
      <c r="BF67" s="71" t="b">
        <f t="shared" si="14"/>
        <v>1</v>
      </c>
    </row>
    <row r="68" spans="1:58" ht="63.75" x14ac:dyDescent="0.2">
      <c r="A68" s="90">
        <v>65</v>
      </c>
      <c r="B68" s="45" t="s">
        <v>215</v>
      </c>
      <c r="C68" s="45" t="s">
        <v>281</v>
      </c>
      <c r="D68" s="68" t="s">
        <v>217</v>
      </c>
      <c r="E68" s="68" t="s">
        <v>218</v>
      </c>
      <c r="F68" s="45" t="s">
        <v>219</v>
      </c>
      <c r="G68" s="45" t="s">
        <v>267</v>
      </c>
      <c r="H68" s="45" t="s">
        <v>268</v>
      </c>
      <c r="I68" s="45" t="s">
        <v>147</v>
      </c>
      <c r="J68" s="45" t="s">
        <v>145</v>
      </c>
      <c r="K68" s="45" t="s">
        <v>69</v>
      </c>
      <c r="L68" s="121" t="s">
        <v>297</v>
      </c>
      <c r="M68" s="45" t="s">
        <v>288</v>
      </c>
      <c r="N68" s="45" t="s">
        <v>78</v>
      </c>
      <c r="O68" s="69">
        <v>236006.2</v>
      </c>
      <c r="P68" s="70" t="s">
        <v>518</v>
      </c>
      <c r="Q68" s="90" t="s">
        <v>224</v>
      </c>
      <c r="R68" s="90" t="s">
        <v>238</v>
      </c>
      <c r="S68" s="91"/>
      <c r="T68" s="90" t="s">
        <v>246</v>
      </c>
      <c r="U68" s="90" t="s">
        <v>246</v>
      </c>
      <c r="V68" s="90" t="s">
        <v>246</v>
      </c>
      <c r="W68" s="90" t="s">
        <v>246</v>
      </c>
      <c r="X68" s="90" t="s">
        <v>246</v>
      </c>
      <c r="Y68" s="90" t="s">
        <v>246</v>
      </c>
      <c r="Z68" s="90" t="s">
        <v>246</v>
      </c>
      <c r="AA68" s="90" t="s">
        <v>246</v>
      </c>
      <c r="AB68" s="90" t="s">
        <v>246</v>
      </c>
      <c r="AC68" s="90" t="s">
        <v>246</v>
      </c>
      <c r="AD68" s="90" t="s">
        <v>246</v>
      </c>
      <c r="AE68" s="90" t="s">
        <v>246</v>
      </c>
      <c r="AF68" s="90" t="s">
        <v>246</v>
      </c>
      <c r="AG68" s="90" t="s">
        <v>246</v>
      </c>
      <c r="AH68" s="90" t="s">
        <v>246</v>
      </c>
      <c r="AI68" s="90" t="s">
        <v>246</v>
      </c>
      <c r="AJ68" s="90" t="s">
        <v>246</v>
      </c>
      <c r="AK68" s="90" t="s">
        <v>246</v>
      </c>
      <c r="AL68" s="90" t="s">
        <v>246</v>
      </c>
      <c r="AM68" s="90" t="s">
        <v>246</v>
      </c>
      <c r="AN68" s="90" t="s">
        <v>246</v>
      </c>
      <c r="AO68" s="90" t="s">
        <v>246</v>
      </c>
      <c r="AP68" s="90" t="s">
        <v>246</v>
      </c>
      <c r="AQ68" s="90" t="s">
        <v>246</v>
      </c>
      <c r="AR68" s="90">
        <f t="shared" ref="AR68:AR131" si="15">COUNTIF(AF68:AQ68,"X")</f>
        <v>12</v>
      </c>
      <c r="AS68" s="92">
        <f t="shared" si="2"/>
        <v>19667.183333333334</v>
      </c>
      <c r="AT68" s="92">
        <f t="shared" si="3"/>
        <v>19667.183333333334</v>
      </c>
      <c r="AU68" s="92">
        <f t="shared" si="4"/>
        <v>19667.183333333334</v>
      </c>
      <c r="AV68" s="92">
        <f t="shared" si="5"/>
        <v>19667.183333333334</v>
      </c>
      <c r="AW68" s="92">
        <f t="shared" si="6"/>
        <v>19667.183333333334</v>
      </c>
      <c r="AX68" s="92">
        <f t="shared" si="7"/>
        <v>19667.183333333334</v>
      </c>
      <c r="AY68" s="92">
        <f t="shared" si="8"/>
        <v>19667.183333333334</v>
      </c>
      <c r="AZ68" s="92">
        <f t="shared" si="9"/>
        <v>19667.183333333334</v>
      </c>
      <c r="BA68" s="92">
        <f t="shared" si="10"/>
        <v>19667.183333333334</v>
      </c>
      <c r="BB68" s="92">
        <f t="shared" si="11"/>
        <v>19667.183333333334</v>
      </c>
      <c r="BC68" s="92">
        <f t="shared" si="12"/>
        <v>19667.183333333334</v>
      </c>
      <c r="BD68" s="92">
        <f t="shared" si="13"/>
        <v>19667.183333333334</v>
      </c>
      <c r="BE68" s="93">
        <f t="shared" ref="BE68:BE131" si="16">SUM(AS68:BD68)</f>
        <v>236006.20000000007</v>
      </c>
      <c r="BF68" s="71" t="b">
        <f t="shared" si="14"/>
        <v>1</v>
      </c>
    </row>
    <row r="69" spans="1:58" ht="102" x14ac:dyDescent="0.2">
      <c r="A69" s="90">
        <v>66</v>
      </c>
      <c r="B69" s="45" t="s">
        <v>215</v>
      </c>
      <c r="C69" s="45" t="s">
        <v>281</v>
      </c>
      <c r="D69" s="68" t="s">
        <v>217</v>
      </c>
      <c r="E69" s="68" t="s">
        <v>218</v>
      </c>
      <c r="F69" s="45" t="s">
        <v>298</v>
      </c>
      <c r="G69" s="45" t="s">
        <v>299</v>
      </c>
      <c r="H69" s="45" t="s">
        <v>300</v>
      </c>
      <c r="I69" s="45" t="s">
        <v>510</v>
      </c>
      <c r="J69" s="45" t="s">
        <v>151</v>
      </c>
      <c r="K69" s="45" t="s">
        <v>90</v>
      </c>
      <c r="L69" s="121" t="s">
        <v>301</v>
      </c>
      <c r="M69" s="45" t="s">
        <v>302</v>
      </c>
      <c r="N69" s="45" t="s">
        <v>92</v>
      </c>
      <c r="O69" s="69">
        <v>651045.46</v>
      </c>
      <c r="P69" s="70" t="s">
        <v>303</v>
      </c>
      <c r="Q69" s="90" t="s">
        <v>224</v>
      </c>
      <c r="R69" s="90" t="s">
        <v>238</v>
      </c>
      <c r="S69" s="91"/>
      <c r="T69" s="90" t="s">
        <v>246</v>
      </c>
      <c r="U69" s="90" t="s">
        <v>246</v>
      </c>
      <c r="V69" s="90" t="s">
        <v>246</v>
      </c>
      <c r="W69" s="90" t="s">
        <v>246</v>
      </c>
      <c r="X69" s="90" t="s">
        <v>246</v>
      </c>
      <c r="Y69" s="90" t="s">
        <v>246</v>
      </c>
      <c r="Z69" s="90" t="s">
        <v>246</v>
      </c>
      <c r="AA69" s="90" t="s">
        <v>246</v>
      </c>
      <c r="AB69" s="90" t="s">
        <v>246</v>
      </c>
      <c r="AC69" s="90" t="s">
        <v>246</v>
      </c>
      <c r="AD69" s="90" t="s">
        <v>246</v>
      </c>
      <c r="AE69" s="90" t="s">
        <v>246</v>
      </c>
      <c r="AF69" s="90" t="s">
        <v>246</v>
      </c>
      <c r="AG69" s="90" t="s">
        <v>246</v>
      </c>
      <c r="AH69" s="90" t="s">
        <v>246</v>
      </c>
      <c r="AI69" s="90" t="s">
        <v>246</v>
      </c>
      <c r="AJ69" s="90" t="s">
        <v>246</v>
      </c>
      <c r="AK69" s="90" t="s">
        <v>246</v>
      </c>
      <c r="AL69" s="90" t="s">
        <v>246</v>
      </c>
      <c r="AM69" s="90" t="s">
        <v>246</v>
      </c>
      <c r="AN69" s="90" t="s">
        <v>246</v>
      </c>
      <c r="AO69" s="90" t="s">
        <v>246</v>
      </c>
      <c r="AP69" s="90" t="s">
        <v>246</v>
      </c>
      <c r="AQ69" s="90" t="s">
        <v>246</v>
      </c>
      <c r="AR69" s="90">
        <f t="shared" si="15"/>
        <v>12</v>
      </c>
      <c r="AS69" s="92">
        <f t="shared" ref="AS69:AS132" si="17">IF(AF69="X",O69/$AR69,0)</f>
        <v>54253.78833333333</v>
      </c>
      <c r="AT69" s="92">
        <f t="shared" ref="AT69:AT132" si="18">IF(AG69="X",O69/$AR69,0)</f>
        <v>54253.78833333333</v>
      </c>
      <c r="AU69" s="92">
        <f t="shared" ref="AU69:AU132" si="19">IF(AH69="X",O69/$AR69,0)</f>
        <v>54253.78833333333</v>
      </c>
      <c r="AV69" s="92">
        <f t="shared" ref="AV69:AV132" si="20">IF(AI69="X",O69/$AR69,0)</f>
        <v>54253.78833333333</v>
      </c>
      <c r="AW69" s="92">
        <f t="shared" ref="AW69:AW132" si="21">IF(AJ69="X",O69/$AR69,0)</f>
        <v>54253.78833333333</v>
      </c>
      <c r="AX69" s="92">
        <f t="shared" ref="AX69:AX132" si="22">IF(AK69="X",O69/$AR69,0)</f>
        <v>54253.78833333333</v>
      </c>
      <c r="AY69" s="92">
        <f t="shared" ref="AY69:AY132" si="23">IF(AL69="X",O69/$AR69,0)</f>
        <v>54253.78833333333</v>
      </c>
      <c r="AZ69" s="92">
        <f t="shared" ref="AZ69:AZ132" si="24">IF(AM69="X",O69/$AR69,0)</f>
        <v>54253.78833333333</v>
      </c>
      <c r="BA69" s="92">
        <f t="shared" ref="BA69:BA132" si="25">IF(AN69="X",O69/$AR69,0)</f>
        <v>54253.78833333333</v>
      </c>
      <c r="BB69" s="92">
        <f t="shared" ref="BB69:BB132" si="26">IF(AO69="X",O69/$AR69,0)</f>
        <v>54253.78833333333</v>
      </c>
      <c r="BC69" s="92">
        <f t="shared" ref="BC69:BC132" si="27">IF(AP69="X",O69/$AR69,0)</f>
        <v>54253.78833333333</v>
      </c>
      <c r="BD69" s="92">
        <f t="shared" ref="BD69:BD132" si="28">IF(AQ69="X",O69/$AR69,0)</f>
        <v>54253.78833333333</v>
      </c>
      <c r="BE69" s="93">
        <f t="shared" si="16"/>
        <v>651045.46</v>
      </c>
      <c r="BF69" s="71" t="b">
        <f t="shared" ref="BF69:BF132" si="29">BE69=O69</f>
        <v>1</v>
      </c>
    </row>
    <row r="70" spans="1:58" ht="102" x14ac:dyDescent="0.2">
      <c r="A70" s="90">
        <v>67</v>
      </c>
      <c r="B70" s="45" t="s">
        <v>215</v>
      </c>
      <c r="C70" s="45" t="s">
        <v>281</v>
      </c>
      <c r="D70" s="68" t="s">
        <v>217</v>
      </c>
      <c r="E70" s="68" t="s">
        <v>218</v>
      </c>
      <c r="F70" s="45" t="s">
        <v>298</v>
      </c>
      <c r="G70" s="45" t="s">
        <v>299</v>
      </c>
      <c r="H70" s="45" t="s">
        <v>300</v>
      </c>
      <c r="I70" s="45" t="s">
        <v>510</v>
      </c>
      <c r="J70" s="45" t="s">
        <v>151</v>
      </c>
      <c r="K70" s="45" t="s">
        <v>90</v>
      </c>
      <c r="L70" s="121" t="s">
        <v>304</v>
      </c>
      <c r="M70" s="45" t="s">
        <v>302</v>
      </c>
      <c r="N70" s="45" t="s">
        <v>93</v>
      </c>
      <c r="O70" s="69">
        <v>647164</v>
      </c>
      <c r="P70" s="70" t="s">
        <v>518</v>
      </c>
      <c r="Q70" s="90" t="s">
        <v>224</v>
      </c>
      <c r="R70" s="90" t="s">
        <v>238</v>
      </c>
      <c r="S70" s="91"/>
      <c r="T70" s="90" t="s">
        <v>246</v>
      </c>
      <c r="U70" s="90" t="s">
        <v>246</v>
      </c>
      <c r="V70" s="90" t="s">
        <v>246</v>
      </c>
      <c r="W70" s="90" t="s">
        <v>246</v>
      </c>
      <c r="X70" s="90" t="s">
        <v>246</v>
      </c>
      <c r="Y70" s="90" t="s">
        <v>246</v>
      </c>
      <c r="Z70" s="90" t="s">
        <v>246</v>
      </c>
      <c r="AA70" s="90" t="s">
        <v>246</v>
      </c>
      <c r="AB70" s="90" t="s">
        <v>246</v>
      </c>
      <c r="AC70" s="90" t="s">
        <v>246</v>
      </c>
      <c r="AD70" s="90" t="s">
        <v>246</v>
      </c>
      <c r="AE70" s="90" t="s">
        <v>246</v>
      </c>
      <c r="AF70" s="90" t="s">
        <v>246</v>
      </c>
      <c r="AG70" s="90" t="s">
        <v>246</v>
      </c>
      <c r="AH70" s="90" t="s">
        <v>246</v>
      </c>
      <c r="AI70" s="90" t="s">
        <v>246</v>
      </c>
      <c r="AJ70" s="90" t="s">
        <v>246</v>
      </c>
      <c r="AK70" s="90" t="s">
        <v>246</v>
      </c>
      <c r="AL70" s="90" t="s">
        <v>246</v>
      </c>
      <c r="AM70" s="90" t="s">
        <v>246</v>
      </c>
      <c r="AN70" s="90" t="s">
        <v>246</v>
      </c>
      <c r="AO70" s="90" t="s">
        <v>246</v>
      </c>
      <c r="AP70" s="90" t="s">
        <v>246</v>
      </c>
      <c r="AQ70" s="90" t="s">
        <v>246</v>
      </c>
      <c r="AR70" s="90">
        <f t="shared" si="15"/>
        <v>12</v>
      </c>
      <c r="AS70" s="92">
        <f t="shared" si="17"/>
        <v>53930.333333333336</v>
      </c>
      <c r="AT70" s="92">
        <f t="shared" si="18"/>
        <v>53930.333333333336</v>
      </c>
      <c r="AU70" s="92">
        <f t="shared" si="19"/>
        <v>53930.333333333336</v>
      </c>
      <c r="AV70" s="92">
        <f t="shared" si="20"/>
        <v>53930.333333333336</v>
      </c>
      <c r="AW70" s="92">
        <f t="shared" si="21"/>
        <v>53930.333333333336</v>
      </c>
      <c r="AX70" s="92">
        <f t="shared" si="22"/>
        <v>53930.333333333336</v>
      </c>
      <c r="AY70" s="92">
        <f t="shared" si="23"/>
        <v>53930.333333333336</v>
      </c>
      <c r="AZ70" s="92">
        <f t="shared" si="24"/>
        <v>53930.333333333336</v>
      </c>
      <c r="BA70" s="92">
        <f t="shared" si="25"/>
        <v>53930.333333333336</v>
      </c>
      <c r="BB70" s="92">
        <f t="shared" si="26"/>
        <v>53930.333333333336</v>
      </c>
      <c r="BC70" s="92">
        <f t="shared" si="27"/>
        <v>53930.333333333336</v>
      </c>
      <c r="BD70" s="92">
        <f t="shared" si="28"/>
        <v>53930.333333333336</v>
      </c>
      <c r="BE70" s="93">
        <f t="shared" si="16"/>
        <v>647164</v>
      </c>
      <c r="BF70" s="71" t="b">
        <f t="shared" si="29"/>
        <v>1</v>
      </c>
    </row>
    <row r="71" spans="1:58" ht="102" x14ac:dyDescent="0.2">
      <c r="A71" s="90">
        <v>68</v>
      </c>
      <c r="B71" s="45" t="s">
        <v>215</v>
      </c>
      <c r="C71" s="45" t="s">
        <v>281</v>
      </c>
      <c r="D71" s="68" t="s">
        <v>217</v>
      </c>
      <c r="E71" s="68" t="s">
        <v>218</v>
      </c>
      <c r="F71" s="45" t="s">
        <v>298</v>
      </c>
      <c r="G71" s="45" t="s">
        <v>299</v>
      </c>
      <c r="H71" s="45" t="s">
        <v>300</v>
      </c>
      <c r="I71" s="45" t="s">
        <v>510</v>
      </c>
      <c r="J71" s="45" t="s">
        <v>151</v>
      </c>
      <c r="K71" s="45" t="s">
        <v>90</v>
      </c>
      <c r="L71" s="121" t="s">
        <v>305</v>
      </c>
      <c r="M71" s="45" t="s">
        <v>302</v>
      </c>
      <c r="N71" s="45" t="s">
        <v>94</v>
      </c>
      <c r="O71" s="69">
        <v>94980</v>
      </c>
      <c r="P71" s="70" t="s">
        <v>303</v>
      </c>
      <c r="Q71" s="90" t="s">
        <v>224</v>
      </c>
      <c r="R71" s="90" t="s">
        <v>238</v>
      </c>
      <c r="S71" s="91"/>
      <c r="T71" s="90" t="s">
        <v>246</v>
      </c>
      <c r="U71" s="90" t="s">
        <v>246</v>
      </c>
      <c r="V71" s="90" t="s">
        <v>246</v>
      </c>
      <c r="W71" s="90" t="s">
        <v>246</v>
      </c>
      <c r="X71" s="90" t="s">
        <v>246</v>
      </c>
      <c r="Y71" s="90" t="s">
        <v>246</v>
      </c>
      <c r="Z71" s="90" t="s">
        <v>246</v>
      </c>
      <c r="AA71" s="90" t="s">
        <v>246</v>
      </c>
      <c r="AB71" s="90" t="s">
        <v>246</v>
      </c>
      <c r="AC71" s="90" t="s">
        <v>246</v>
      </c>
      <c r="AD71" s="90" t="s">
        <v>246</v>
      </c>
      <c r="AE71" s="90" t="s">
        <v>246</v>
      </c>
      <c r="AF71" s="90" t="s">
        <v>246</v>
      </c>
      <c r="AG71" s="90" t="s">
        <v>246</v>
      </c>
      <c r="AH71" s="90" t="s">
        <v>246</v>
      </c>
      <c r="AI71" s="90" t="s">
        <v>246</v>
      </c>
      <c r="AJ71" s="90" t="s">
        <v>246</v>
      </c>
      <c r="AK71" s="90" t="s">
        <v>246</v>
      </c>
      <c r="AL71" s="90" t="s">
        <v>246</v>
      </c>
      <c r="AM71" s="90" t="s">
        <v>246</v>
      </c>
      <c r="AN71" s="90" t="s">
        <v>246</v>
      </c>
      <c r="AO71" s="90" t="s">
        <v>246</v>
      </c>
      <c r="AP71" s="90" t="s">
        <v>246</v>
      </c>
      <c r="AQ71" s="90" t="s">
        <v>246</v>
      </c>
      <c r="AR71" s="90">
        <f t="shared" si="15"/>
        <v>12</v>
      </c>
      <c r="AS71" s="92">
        <f t="shared" si="17"/>
        <v>7915</v>
      </c>
      <c r="AT71" s="92">
        <f t="shared" si="18"/>
        <v>7915</v>
      </c>
      <c r="AU71" s="92">
        <f t="shared" si="19"/>
        <v>7915</v>
      </c>
      <c r="AV71" s="92">
        <f t="shared" si="20"/>
        <v>7915</v>
      </c>
      <c r="AW71" s="92">
        <f t="shared" si="21"/>
        <v>7915</v>
      </c>
      <c r="AX71" s="92">
        <f t="shared" si="22"/>
        <v>7915</v>
      </c>
      <c r="AY71" s="92">
        <f t="shared" si="23"/>
        <v>7915</v>
      </c>
      <c r="AZ71" s="92">
        <f t="shared" si="24"/>
        <v>7915</v>
      </c>
      <c r="BA71" s="92">
        <f t="shared" si="25"/>
        <v>7915</v>
      </c>
      <c r="BB71" s="92">
        <f t="shared" si="26"/>
        <v>7915</v>
      </c>
      <c r="BC71" s="92">
        <f t="shared" si="27"/>
        <v>7915</v>
      </c>
      <c r="BD71" s="92">
        <f t="shared" si="28"/>
        <v>7915</v>
      </c>
      <c r="BE71" s="93">
        <f t="shared" si="16"/>
        <v>94980</v>
      </c>
      <c r="BF71" s="71" t="b">
        <f t="shared" si="29"/>
        <v>1</v>
      </c>
    </row>
    <row r="72" spans="1:58" ht="102" x14ac:dyDescent="0.2">
      <c r="A72" s="90">
        <v>69</v>
      </c>
      <c r="B72" s="45" t="s">
        <v>215</v>
      </c>
      <c r="C72" s="45" t="s">
        <v>281</v>
      </c>
      <c r="D72" s="68" t="s">
        <v>217</v>
      </c>
      <c r="E72" s="68" t="s">
        <v>218</v>
      </c>
      <c r="F72" s="45" t="s">
        <v>298</v>
      </c>
      <c r="G72" s="45" t="s">
        <v>299</v>
      </c>
      <c r="H72" s="45" t="s">
        <v>300</v>
      </c>
      <c r="I72" s="45" t="s">
        <v>510</v>
      </c>
      <c r="J72" s="45" t="s">
        <v>151</v>
      </c>
      <c r="K72" s="45" t="s">
        <v>90</v>
      </c>
      <c r="L72" s="121" t="s">
        <v>306</v>
      </c>
      <c r="M72" s="45" t="s">
        <v>302</v>
      </c>
      <c r="N72" s="45" t="s">
        <v>95</v>
      </c>
      <c r="O72" s="69">
        <v>720000</v>
      </c>
      <c r="P72" s="70" t="s">
        <v>303</v>
      </c>
      <c r="Q72" s="90" t="s">
        <v>224</v>
      </c>
      <c r="R72" s="90" t="s">
        <v>238</v>
      </c>
      <c r="S72" s="91"/>
      <c r="T72" s="90" t="s">
        <v>246</v>
      </c>
      <c r="U72" s="90" t="s">
        <v>246</v>
      </c>
      <c r="V72" s="90" t="s">
        <v>246</v>
      </c>
      <c r="W72" s="90" t="s">
        <v>246</v>
      </c>
      <c r="X72" s="90" t="s">
        <v>246</v>
      </c>
      <c r="Y72" s="90" t="s">
        <v>246</v>
      </c>
      <c r="Z72" s="90" t="s">
        <v>246</v>
      </c>
      <c r="AA72" s="90" t="s">
        <v>246</v>
      </c>
      <c r="AB72" s="90" t="s">
        <v>246</v>
      </c>
      <c r="AC72" s="90" t="s">
        <v>246</v>
      </c>
      <c r="AD72" s="90" t="s">
        <v>246</v>
      </c>
      <c r="AE72" s="90" t="s">
        <v>246</v>
      </c>
      <c r="AF72" s="90" t="s">
        <v>246</v>
      </c>
      <c r="AG72" s="90" t="s">
        <v>246</v>
      </c>
      <c r="AH72" s="90" t="s">
        <v>246</v>
      </c>
      <c r="AI72" s="90" t="s">
        <v>246</v>
      </c>
      <c r="AJ72" s="90" t="s">
        <v>246</v>
      </c>
      <c r="AK72" s="90" t="s">
        <v>246</v>
      </c>
      <c r="AL72" s="90" t="s">
        <v>246</v>
      </c>
      <c r="AM72" s="90" t="s">
        <v>246</v>
      </c>
      <c r="AN72" s="90" t="s">
        <v>246</v>
      </c>
      <c r="AO72" s="90" t="s">
        <v>246</v>
      </c>
      <c r="AP72" s="90" t="s">
        <v>246</v>
      </c>
      <c r="AQ72" s="90" t="s">
        <v>246</v>
      </c>
      <c r="AR72" s="90">
        <f t="shared" si="15"/>
        <v>12</v>
      </c>
      <c r="AS72" s="92">
        <f t="shared" si="17"/>
        <v>60000</v>
      </c>
      <c r="AT72" s="92">
        <f t="shared" si="18"/>
        <v>60000</v>
      </c>
      <c r="AU72" s="92">
        <f t="shared" si="19"/>
        <v>60000</v>
      </c>
      <c r="AV72" s="92">
        <f t="shared" si="20"/>
        <v>60000</v>
      </c>
      <c r="AW72" s="92">
        <f t="shared" si="21"/>
        <v>60000</v>
      </c>
      <c r="AX72" s="92">
        <f t="shared" si="22"/>
        <v>60000</v>
      </c>
      <c r="AY72" s="92">
        <f t="shared" si="23"/>
        <v>60000</v>
      </c>
      <c r="AZ72" s="92">
        <f t="shared" si="24"/>
        <v>60000</v>
      </c>
      <c r="BA72" s="92">
        <f t="shared" si="25"/>
        <v>60000</v>
      </c>
      <c r="BB72" s="92">
        <f t="shared" si="26"/>
        <v>60000</v>
      </c>
      <c r="BC72" s="92">
        <f t="shared" si="27"/>
        <v>60000</v>
      </c>
      <c r="BD72" s="92">
        <f t="shared" si="28"/>
        <v>60000</v>
      </c>
      <c r="BE72" s="93">
        <f t="shared" si="16"/>
        <v>720000</v>
      </c>
      <c r="BF72" s="71" t="b">
        <f t="shared" si="29"/>
        <v>1</v>
      </c>
    </row>
    <row r="73" spans="1:58" ht="102" x14ac:dyDescent="0.2">
      <c r="A73" s="90">
        <v>70</v>
      </c>
      <c r="B73" s="45" t="s">
        <v>215</v>
      </c>
      <c r="C73" s="45" t="s">
        <v>281</v>
      </c>
      <c r="D73" s="68" t="s">
        <v>217</v>
      </c>
      <c r="E73" s="68" t="s">
        <v>218</v>
      </c>
      <c r="F73" s="45" t="s">
        <v>298</v>
      </c>
      <c r="G73" s="45" t="s">
        <v>299</v>
      </c>
      <c r="H73" s="45" t="s">
        <v>300</v>
      </c>
      <c r="I73" s="45" t="s">
        <v>510</v>
      </c>
      <c r="J73" s="45" t="s">
        <v>151</v>
      </c>
      <c r="K73" s="45" t="s">
        <v>90</v>
      </c>
      <c r="L73" s="121" t="s">
        <v>307</v>
      </c>
      <c r="M73" s="45" t="s">
        <v>302</v>
      </c>
      <c r="N73" s="45" t="s">
        <v>96</v>
      </c>
      <c r="O73" s="69">
        <v>17880.240000000002</v>
      </c>
      <c r="P73" s="70" t="s">
        <v>303</v>
      </c>
      <c r="Q73" s="90" t="s">
        <v>224</v>
      </c>
      <c r="R73" s="90" t="s">
        <v>238</v>
      </c>
      <c r="S73" s="91"/>
      <c r="T73" s="90" t="s">
        <v>246</v>
      </c>
      <c r="U73" s="90" t="s">
        <v>246</v>
      </c>
      <c r="V73" s="90" t="s">
        <v>246</v>
      </c>
      <c r="W73" s="90" t="s">
        <v>246</v>
      </c>
      <c r="X73" s="90" t="s">
        <v>246</v>
      </c>
      <c r="Y73" s="90" t="s">
        <v>246</v>
      </c>
      <c r="Z73" s="90" t="s">
        <v>246</v>
      </c>
      <c r="AA73" s="90" t="s">
        <v>246</v>
      </c>
      <c r="AB73" s="90" t="s">
        <v>246</v>
      </c>
      <c r="AC73" s="90" t="s">
        <v>246</v>
      </c>
      <c r="AD73" s="90" t="s">
        <v>246</v>
      </c>
      <c r="AE73" s="90" t="s">
        <v>246</v>
      </c>
      <c r="AF73" s="90" t="s">
        <v>246</v>
      </c>
      <c r="AG73" s="90" t="s">
        <v>246</v>
      </c>
      <c r="AH73" s="90" t="s">
        <v>246</v>
      </c>
      <c r="AI73" s="90" t="s">
        <v>246</v>
      </c>
      <c r="AJ73" s="90" t="s">
        <v>246</v>
      </c>
      <c r="AK73" s="90" t="s">
        <v>246</v>
      </c>
      <c r="AL73" s="90" t="s">
        <v>246</v>
      </c>
      <c r="AM73" s="90" t="s">
        <v>246</v>
      </c>
      <c r="AN73" s="90" t="s">
        <v>246</v>
      </c>
      <c r="AO73" s="90" t="s">
        <v>246</v>
      </c>
      <c r="AP73" s="90" t="s">
        <v>246</v>
      </c>
      <c r="AQ73" s="90" t="s">
        <v>246</v>
      </c>
      <c r="AR73" s="90">
        <f t="shared" si="15"/>
        <v>12</v>
      </c>
      <c r="AS73" s="92">
        <f t="shared" si="17"/>
        <v>1490.0200000000002</v>
      </c>
      <c r="AT73" s="92">
        <f t="shared" si="18"/>
        <v>1490.0200000000002</v>
      </c>
      <c r="AU73" s="92">
        <f t="shared" si="19"/>
        <v>1490.0200000000002</v>
      </c>
      <c r="AV73" s="92">
        <f t="shared" si="20"/>
        <v>1490.0200000000002</v>
      </c>
      <c r="AW73" s="92">
        <f t="shared" si="21"/>
        <v>1490.0200000000002</v>
      </c>
      <c r="AX73" s="92">
        <f t="shared" si="22"/>
        <v>1490.0200000000002</v>
      </c>
      <c r="AY73" s="92">
        <f t="shared" si="23"/>
        <v>1490.0200000000002</v>
      </c>
      <c r="AZ73" s="92">
        <f t="shared" si="24"/>
        <v>1490.0200000000002</v>
      </c>
      <c r="BA73" s="92">
        <f t="shared" si="25"/>
        <v>1490.0200000000002</v>
      </c>
      <c r="BB73" s="92">
        <f t="shared" si="26"/>
        <v>1490.0200000000002</v>
      </c>
      <c r="BC73" s="92">
        <f t="shared" si="27"/>
        <v>1490.0200000000002</v>
      </c>
      <c r="BD73" s="92">
        <f t="shared" si="28"/>
        <v>1490.0200000000002</v>
      </c>
      <c r="BE73" s="93">
        <f t="shared" si="16"/>
        <v>17880.240000000002</v>
      </c>
      <c r="BF73" s="71" t="b">
        <f t="shared" si="29"/>
        <v>1</v>
      </c>
    </row>
    <row r="74" spans="1:58" ht="102" x14ac:dyDescent="0.2">
      <c r="A74" s="90">
        <v>71</v>
      </c>
      <c r="B74" s="45" t="s">
        <v>215</v>
      </c>
      <c r="C74" s="45" t="s">
        <v>281</v>
      </c>
      <c r="D74" s="68" t="s">
        <v>217</v>
      </c>
      <c r="E74" s="68" t="s">
        <v>218</v>
      </c>
      <c r="F74" s="45" t="s">
        <v>298</v>
      </c>
      <c r="G74" s="45" t="s">
        <v>299</v>
      </c>
      <c r="H74" s="45" t="s">
        <v>300</v>
      </c>
      <c r="I74" s="45" t="s">
        <v>510</v>
      </c>
      <c r="J74" s="45" t="s">
        <v>151</v>
      </c>
      <c r="K74" s="45" t="s">
        <v>90</v>
      </c>
      <c r="L74" s="121" t="s">
        <v>308</v>
      </c>
      <c r="M74" s="45" t="s">
        <v>302</v>
      </c>
      <c r="N74" s="45" t="s">
        <v>97</v>
      </c>
      <c r="O74" s="69">
        <v>142335.26</v>
      </c>
      <c r="P74" s="70" t="s">
        <v>303</v>
      </c>
      <c r="Q74" s="90" t="s">
        <v>224</v>
      </c>
      <c r="R74" s="90" t="s">
        <v>238</v>
      </c>
      <c r="S74" s="91"/>
      <c r="T74" s="90" t="s">
        <v>246</v>
      </c>
      <c r="U74" s="90" t="s">
        <v>246</v>
      </c>
      <c r="V74" s="90" t="s">
        <v>246</v>
      </c>
      <c r="W74" s="90" t="s">
        <v>246</v>
      </c>
      <c r="X74" s="90" t="s">
        <v>246</v>
      </c>
      <c r="Y74" s="90" t="s">
        <v>246</v>
      </c>
      <c r="Z74" s="90" t="s">
        <v>246</v>
      </c>
      <c r="AA74" s="90" t="s">
        <v>246</v>
      </c>
      <c r="AB74" s="90" t="s">
        <v>246</v>
      </c>
      <c r="AC74" s="90" t="s">
        <v>246</v>
      </c>
      <c r="AD74" s="90" t="s">
        <v>246</v>
      </c>
      <c r="AE74" s="90" t="s">
        <v>246</v>
      </c>
      <c r="AF74" s="90" t="s">
        <v>246</v>
      </c>
      <c r="AG74" s="90" t="s">
        <v>246</v>
      </c>
      <c r="AH74" s="90" t="s">
        <v>246</v>
      </c>
      <c r="AI74" s="90" t="s">
        <v>246</v>
      </c>
      <c r="AJ74" s="90" t="s">
        <v>246</v>
      </c>
      <c r="AK74" s="90" t="s">
        <v>246</v>
      </c>
      <c r="AL74" s="90" t="s">
        <v>246</v>
      </c>
      <c r="AM74" s="90" t="s">
        <v>246</v>
      </c>
      <c r="AN74" s="90" t="s">
        <v>246</v>
      </c>
      <c r="AO74" s="90" t="s">
        <v>246</v>
      </c>
      <c r="AP74" s="90" t="s">
        <v>246</v>
      </c>
      <c r="AQ74" s="90" t="s">
        <v>246</v>
      </c>
      <c r="AR74" s="90">
        <f t="shared" si="15"/>
        <v>12</v>
      </c>
      <c r="AS74" s="92">
        <f t="shared" si="17"/>
        <v>11861.271666666667</v>
      </c>
      <c r="AT74" s="92">
        <f t="shared" si="18"/>
        <v>11861.271666666667</v>
      </c>
      <c r="AU74" s="92">
        <f t="shared" si="19"/>
        <v>11861.271666666667</v>
      </c>
      <c r="AV74" s="92">
        <f t="shared" si="20"/>
        <v>11861.271666666667</v>
      </c>
      <c r="AW74" s="92">
        <f t="shared" si="21"/>
        <v>11861.271666666667</v>
      </c>
      <c r="AX74" s="92">
        <f t="shared" si="22"/>
        <v>11861.271666666667</v>
      </c>
      <c r="AY74" s="92">
        <f t="shared" si="23"/>
        <v>11861.271666666667</v>
      </c>
      <c r="AZ74" s="92">
        <f t="shared" si="24"/>
        <v>11861.271666666667</v>
      </c>
      <c r="BA74" s="92">
        <f t="shared" si="25"/>
        <v>11861.271666666667</v>
      </c>
      <c r="BB74" s="92">
        <f t="shared" si="26"/>
        <v>11861.271666666667</v>
      </c>
      <c r="BC74" s="92">
        <f t="shared" si="27"/>
        <v>11861.271666666667</v>
      </c>
      <c r="BD74" s="92">
        <f t="shared" si="28"/>
        <v>11861.271666666667</v>
      </c>
      <c r="BE74" s="93">
        <f t="shared" si="16"/>
        <v>142335.26</v>
      </c>
      <c r="BF74" s="71" t="b">
        <f t="shared" si="29"/>
        <v>1</v>
      </c>
    </row>
    <row r="75" spans="1:58" ht="102" x14ac:dyDescent="0.2">
      <c r="A75" s="90">
        <v>72</v>
      </c>
      <c r="B75" s="45" t="s">
        <v>215</v>
      </c>
      <c r="C75" s="45" t="s">
        <v>281</v>
      </c>
      <c r="D75" s="68" t="s">
        <v>217</v>
      </c>
      <c r="E75" s="68" t="s">
        <v>218</v>
      </c>
      <c r="F75" s="45" t="s">
        <v>298</v>
      </c>
      <c r="G75" s="45" t="s">
        <v>299</v>
      </c>
      <c r="H75" s="45" t="s">
        <v>300</v>
      </c>
      <c r="I75" s="45" t="s">
        <v>510</v>
      </c>
      <c r="J75" s="45" t="s">
        <v>151</v>
      </c>
      <c r="K75" s="45" t="s">
        <v>90</v>
      </c>
      <c r="L75" s="121" t="s">
        <v>309</v>
      </c>
      <c r="M75" s="45" t="s">
        <v>302</v>
      </c>
      <c r="N75" s="45" t="s">
        <v>98</v>
      </c>
      <c r="O75" s="69">
        <v>866957.25</v>
      </c>
      <c r="P75" s="70" t="s">
        <v>303</v>
      </c>
      <c r="Q75" s="90" t="s">
        <v>224</v>
      </c>
      <c r="R75" s="90" t="s">
        <v>238</v>
      </c>
      <c r="S75" s="91"/>
      <c r="T75" s="90" t="s">
        <v>246</v>
      </c>
      <c r="U75" s="90" t="s">
        <v>246</v>
      </c>
      <c r="V75" s="90" t="s">
        <v>246</v>
      </c>
      <c r="W75" s="90" t="s">
        <v>246</v>
      </c>
      <c r="X75" s="90" t="s">
        <v>246</v>
      </c>
      <c r="Y75" s="90" t="s">
        <v>246</v>
      </c>
      <c r="Z75" s="90" t="s">
        <v>246</v>
      </c>
      <c r="AA75" s="90" t="s">
        <v>246</v>
      </c>
      <c r="AB75" s="90" t="s">
        <v>246</v>
      </c>
      <c r="AC75" s="90" t="s">
        <v>246</v>
      </c>
      <c r="AD75" s="90" t="s">
        <v>246</v>
      </c>
      <c r="AE75" s="90" t="s">
        <v>246</v>
      </c>
      <c r="AF75" s="90" t="s">
        <v>246</v>
      </c>
      <c r="AG75" s="90" t="s">
        <v>246</v>
      </c>
      <c r="AH75" s="90" t="s">
        <v>246</v>
      </c>
      <c r="AI75" s="90" t="s">
        <v>246</v>
      </c>
      <c r="AJ75" s="90" t="s">
        <v>246</v>
      </c>
      <c r="AK75" s="90" t="s">
        <v>246</v>
      </c>
      <c r="AL75" s="90" t="s">
        <v>246</v>
      </c>
      <c r="AM75" s="90" t="s">
        <v>246</v>
      </c>
      <c r="AN75" s="90" t="s">
        <v>246</v>
      </c>
      <c r="AO75" s="90" t="s">
        <v>246</v>
      </c>
      <c r="AP75" s="90" t="s">
        <v>246</v>
      </c>
      <c r="AQ75" s="90" t="s">
        <v>246</v>
      </c>
      <c r="AR75" s="90">
        <f t="shared" si="15"/>
        <v>12</v>
      </c>
      <c r="AS75" s="92">
        <f t="shared" si="17"/>
        <v>72246.4375</v>
      </c>
      <c r="AT75" s="92">
        <f t="shared" si="18"/>
        <v>72246.4375</v>
      </c>
      <c r="AU75" s="92">
        <f t="shared" si="19"/>
        <v>72246.4375</v>
      </c>
      <c r="AV75" s="92">
        <f t="shared" si="20"/>
        <v>72246.4375</v>
      </c>
      <c r="AW75" s="92">
        <f t="shared" si="21"/>
        <v>72246.4375</v>
      </c>
      <c r="AX75" s="92">
        <f t="shared" si="22"/>
        <v>72246.4375</v>
      </c>
      <c r="AY75" s="92">
        <f t="shared" si="23"/>
        <v>72246.4375</v>
      </c>
      <c r="AZ75" s="92">
        <f t="shared" si="24"/>
        <v>72246.4375</v>
      </c>
      <c r="BA75" s="92">
        <f t="shared" si="25"/>
        <v>72246.4375</v>
      </c>
      <c r="BB75" s="92">
        <f t="shared" si="26"/>
        <v>72246.4375</v>
      </c>
      <c r="BC75" s="92">
        <f t="shared" si="27"/>
        <v>72246.4375</v>
      </c>
      <c r="BD75" s="92">
        <f t="shared" si="28"/>
        <v>72246.4375</v>
      </c>
      <c r="BE75" s="93">
        <f t="shared" si="16"/>
        <v>866957.25</v>
      </c>
      <c r="BF75" s="71" t="b">
        <f t="shared" si="29"/>
        <v>1</v>
      </c>
    </row>
    <row r="76" spans="1:58" ht="102" x14ac:dyDescent="0.2">
      <c r="A76" s="90">
        <v>73</v>
      </c>
      <c r="B76" s="45" t="s">
        <v>215</v>
      </c>
      <c r="C76" s="45" t="s">
        <v>281</v>
      </c>
      <c r="D76" s="68" t="s">
        <v>217</v>
      </c>
      <c r="E76" s="68" t="s">
        <v>218</v>
      </c>
      <c r="F76" s="45" t="s">
        <v>298</v>
      </c>
      <c r="G76" s="45" t="s">
        <v>299</v>
      </c>
      <c r="H76" s="45" t="s">
        <v>300</v>
      </c>
      <c r="I76" s="45" t="s">
        <v>510</v>
      </c>
      <c r="J76" s="45" t="s">
        <v>151</v>
      </c>
      <c r="K76" s="45" t="s">
        <v>90</v>
      </c>
      <c r="L76" s="121" t="s">
        <v>310</v>
      </c>
      <c r="M76" s="45" t="s">
        <v>302</v>
      </c>
      <c r="N76" s="45" t="s">
        <v>99</v>
      </c>
      <c r="O76" s="69">
        <v>1860526.37</v>
      </c>
      <c r="P76" s="70" t="s">
        <v>518</v>
      </c>
      <c r="Q76" s="90" t="s">
        <v>224</v>
      </c>
      <c r="R76" s="90" t="s">
        <v>238</v>
      </c>
      <c r="S76" s="91"/>
      <c r="T76" s="90" t="s">
        <v>246</v>
      </c>
      <c r="U76" s="90" t="s">
        <v>246</v>
      </c>
      <c r="V76" s="90" t="s">
        <v>246</v>
      </c>
      <c r="W76" s="90" t="s">
        <v>246</v>
      </c>
      <c r="X76" s="90" t="s">
        <v>246</v>
      </c>
      <c r="Y76" s="90" t="s">
        <v>246</v>
      </c>
      <c r="Z76" s="90" t="s">
        <v>246</v>
      </c>
      <c r="AA76" s="90" t="s">
        <v>246</v>
      </c>
      <c r="AB76" s="90" t="s">
        <v>246</v>
      </c>
      <c r="AC76" s="90" t="s">
        <v>246</v>
      </c>
      <c r="AD76" s="90" t="s">
        <v>246</v>
      </c>
      <c r="AE76" s="90" t="s">
        <v>246</v>
      </c>
      <c r="AF76" s="90" t="s">
        <v>246</v>
      </c>
      <c r="AG76" s="90" t="s">
        <v>246</v>
      </c>
      <c r="AH76" s="90" t="s">
        <v>246</v>
      </c>
      <c r="AI76" s="90" t="s">
        <v>246</v>
      </c>
      <c r="AJ76" s="90" t="s">
        <v>246</v>
      </c>
      <c r="AK76" s="90" t="s">
        <v>246</v>
      </c>
      <c r="AL76" s="90" t="s">
        <v>246</v>
      </c>
      <c r="AM76" s="90" t="s">
        <v>246</v>
      </c>
      <c r="AN76" s="90" t="s">
        <v>246</v>
      </c>
      <c r="AO76" s="90" t="s">
        <v>246</v>
      </c>
      <c r="AP76" s="90" t="s">
        <v>246</v>
      </c>
      <c r="AQ76" s="90" t="s">
        <v>246</v>
      </c>
      <c r="AR76" s="90">
        <f t="shared" si="15"/>
        <v>12</v>
      </c>
      <c r="AS76" s="92">
        <f t="shared" si="17"/>
        <v>155043.86416666667</v>
      </c>
      <c r="AT76" s="92">
        <f t="shared" si="18"/>
        <v>155043.86416666667</v>
      </c>
      <c r="AU76" s="92">
        <f t="shared" si="19"/>
        <v>155043.86416666667</v>
      </c>
      <c r="AV76" s="92">
        <f t="shared" si="20"/>
        <v>155043.86416666667</v>
      </c>
      <c r="AW76" s="92">
        <f t="shared" si="21"/>
        <v>155043.86416666667</v>
      </c>
      <c r="AX76" s="92">
        <f t="shared" si="22"/>
        <v>155043.86416666667</v>
      </c>
      <c r="AY76" s="92">
        <f t="shared" si="23"/>
        <v>155043.86416666667</v>
      </c>
      <c r="AZ76" s="92">
        <f t="shared" si="24"/>
        <v>155043.86416666667</v>
      </c>
      <c r="BA76" s="92">
        <f t="shared" si="25"/>
        <v>155043.86416666667</v>
      </c>
      <c r="BB76" s="92">
        <f t="shared" si="26"/>
        <v>155043.86416666667</v>
      </c>
      <c r="BC76" s="92">
        <f t="shared" si="27"/>
        <v>155043.86416666667</v>
      </c>
      <c r="BD76" s="92">
        <f t="shared" si="28"/>
        <v>155043.86416666667</v>
      </c>
      <c r="BE76" s="93">
        <f t="shared" si="16"/>
        <v>1860526.3700000003</v>
      </c>
      <c r="BF76" s="71" t="b">
        <f t="shared" si="29"/>
        <v>1</v>
      </c>
    </row>
    <row r="77" spans="1:58" ht="102" x14ac:dyDescent="0.2">
      <c r="A77" s="90">
        <v>74</v>
      </c>
      <c r="B77" s="45" t="s">
        <v>215</v>
      </c>
      <c r="C77" s="45" t="s">
        <v>281</v>
      </c>
      <c r="D77" s="68" t="s">
        <v>217</v>
      </c>
      <c r="E77" s="68" t="s">
        <v>218</v>
      </c>
      <c r="F77" s="45" t="s">
        <v>298</v>
      </c>
      <c r="G77" s="45" t="s">
        <v>299</v>
      </c>
      <c r="H77" s="45" t="s">
        <v>300</v>
      </c>
      <c r="I77" s="45" t="s">
        <v>510</v>
      </c>
      <c r="J77" s="45" t="s">
        <v>151</v>
      </c>
      <c r="K77" s="45" t="s">
        <v>90</v>
      </c>
      <c r="L77" s="121" t="s">
        <v>311</v>
      </c>
      <c r="M77" s="45" t="s">
        <v>302</v>
      </c>
      <c r="N77" s="45" t="s">
        <v>100</v>
      </c>
      <c r="O77" s="69">
        <v>1301570.08</v>
      </c>
      <c r="P77" s="70" t="s">
        <v>518</v>
      </c>
      <c r="Q77" s="90" t="s">
        <v>224</v>
      </c>
      <c r="R77" s="90" t="s">
        <v>238</v>
      </c>
      <c r="S77" s="91"/>
      <c r="T77" s="90" t="s">
        <v>246</v>
      </c>
      <c r="U77" s="90" t="s">
        <v>246</v>
      </c>
      <c r="V77" s="90" t="s">
        <v>246</v>
      </c>
      <c r="W77" s="90" t="s">
        <v>246</v>
      </c>
      <c r="X77" s="90" t="s">
        <v>246</v>
      </c>
      <c r="Y77" s="90" t="s">
        <v>246</v>
      </c>
      <c r="Z77" s="90" t="s">
        <v>246</v>
      </c>
      <c r="AA77" s="90" t="s">
        <v>246</v>
      </c>
      <c r="AB77" s="90" t="s">
        <v>246</v>
      </c>
      <c r="AC77" s="90" t="s">
        <v>246</v>
      </c>
      <c r="AD77" s="90" t="s">
        <v>246</v>
      </c>
      <c r="AE77" s="90" t="s">
        <v>246</v>
      </c>
      <c r="AF77" s="90" t="s">
        <v>246</v>
      </c>
      <c r="AG77" s="90" t="s">
        <v>246</v>
      </c>
      <c r="AH77" s="90" t="s">
        <v>246</v>
      </c>
      <c r="AI77" s="90" t="s">
        <v>246</v>
      </c>
      <c r="AJ77" s="90" t="s">
        <v>246</v>
      </c>
      <c r="AK77" s="90" t="s">
        <v>246</v>
      </c>
      <c r="AL77" s="90" t="s">
        <v>246</v>
      </c>
      <c r="AM77" s="90" t="s">
        <v>246</v>
      </c>
      <c r="AN77" s="90" t="s">
        <v>246</v>
      </c>
      <c r="AO77" s="90" t="s">
        <v>246</v>
      </c>
      <c r="AP77" s="90" t="s">
        <v>246</v>
      </c>
      <c r="AQ77" s="90" t="s">
        <v>246</v>
      </c>
      <c r="AR77" s="90">
        <f t="shared" si="15"/>
        <v>12</v>
      </c>
      <c r="AS77" s="92">
        <f t="shared" si="17"/>
        <v>108464.17333333334</v>
      </c>
      <c r="AT77" s="92">
        <f t="shared" si="18"/>
        <v>108464.17333333334</v>
      </c>
      <c r="AU77" s="92">
        <f t="shared" si="19"/>
        <v>108464.17333333334</v>
      </c>
      <c r="AV77" s="92">
        <f t="shared" si="20"/>
        <v>108464.17333333334</v>
      </c>
      <c r="AW77" s="92">
        <f t="shared" si="21"/>
        <v>108464.17333333334</v>
      </c>
      <c r="AX77" s="92">
        <f t="shared" si="22"/>
        <v>108464.17333333334</v>
      </c>
      <c r="AY77" s="92">
        <f t="shared" si="23"/>
        <v>108464.17333333334</v>
      </c>
      <c r="AZ77" s="92">
        <f t="shared" si="24"/>
        <v>108464.17333333334</v>
      </c>
      <c r="BA77" s="92">
        <f t="shared" si="25"/>
        <v>108464.17333333334</v>
      </c>
      <c r="BB77" s="92">
        <f t="shared" si="26"/>
        <v>108464.17333333334</v>
      </c>
      <c r="BC77" s="92">
        <f t="shared" si="27"/>
        <v>108464.17333333334</v>
      </c>
      <c r="BD77" s="92">
        <f t="shared" si="28"/>
        <v>108464.17333333334</v>
      </c>
      <c r="BE77" s="93">
        <f t="shared" si="16"/>
        <v>1301570.08</v>
      </c>
      <c r="BF77" s="71" t="b">
        <f t="shared" si="29"/>
        <v>1</v>
      </c>
    </row>
    <row r="78" spans="1:58" ht="63.75" x14ac:dyDescent="0.2">
      <c r="A78" s="90">
        <v>75</v>
      </c>
      <c r="B78" s="45" t="s">
        <v>215</v>
      </c>
      <c r="C78" s="45" t="s">
        <v>281</v>
      </c>
      <c r="D78" s="68" t="s">
        <v>217</v>
      </c>
      <c r="E78" s="68" t="s">
        <v>218</v>
      </c>
      <c r="F78" s="45" t="s">
        <v>219</v>
      </c>
      <c r="G78" s="45" t="s">
        <v>267</v>
      </c>
      <c r="H78" s="45" t="s">
        <v>268</v>
      </c>
      <c r="I78" s="45" t="s">
        <v>147</v>
      </c>
      <c r="J78" s="45" t="s">
        <v>145</v>
      </c>
      <c r="K78" s="45" t="s">
        <v>69</v>
      </c>
      <c r="L78" s="121" t="s">
        <v>312</v>
      </c>
      <c r="M78" s="45" t="s">
        <v>288</v>
      </c>
      <c r="N78" s="45" t="s">
        <v>70</v>
      </c>
      <c r="O78" s="69">
        <v>60829.85</v>
      </c>
      <c r="P78" s="70" t="s">
        <v>518</v>
      </c>
      <c r="Q78" s="90" t="s">
        <v>224</v>
      </c>
      <c r="R78" s="90" t="s">
        <v>238</v>
      </c>
      <c r="S78" s="91"/>
      <c r="T78" s="90" t="s">
        <v>246</v>
      </c>
      <c r="U78" s="90" t="s">
        <v>246</v>
      </c>
      <c r="V78" s="90" t="s">
        <v>246</v>
      </c>
      <c r="W78" s="90" t="s">
        <v>246</v>
      </c>
      <c r="X78" s="90" t="s">
        <v>246</v>
      </c>
      <c r="Y78" s="90" t="s">
        <v>246</v>
      </c>
      <c r="Z78" s="90" t="s">
        <v>246</v>
      </c>
      <c r="AA78" s="90" t="s">
        <v>246</v>
      </c>
      <c r="AB78" s="90" t="s">
        <v>246</v>
      </c>
      <c r="AC78" s="90" t="s">
        <v>246</v>
      </c>
      <c r="AD78" s="90" t="s">
        <v>246</v>
      </c>
      <c r="AE78" s="90" t="s">
        <v>246</v>
      </c>
      <c r="AF78" s="90" t="s">
        <v>246</v>
      </c>
      <c r="AG78" s="90" t="s">
        <v>246</v>
      </c>
      <c r="AH78" s="90" t="s">
        <v>246</v>
      </c>
      <c r="AI78" s="90" t="s">
        <v>246</v>
      </c>
      <c r="AJ78" s="90" t="s">
        <v>246</v>
      </c>
      <c r="AK78" s="90" t="s">
        <v>246</v>
      </c>
      <c r="AL78" s="90" t="s">
        <v>246</v>
      </c>
      <c r="AM78" s="90" t="s">
        <v>246</v>
      </c>
      <c r="AN78" s="90" t="s">
        <v>246</v>
      </c>
      <c r="AO78" s="90" t="s">
        <v>246</v>
      </c>
      <c r="AP78" s="90" t="s">
        <v>246</v>
      </c>
      <c r="AQ78" s="90" t="s">
        <v>246</v>
      </c>
      <c r="AR78" s="90">
        <f t="shared" si="15"/>
        <v>12</v>
      </c>
      <c r="AS78" s="92">
        <f t="shared" si="17"/>
        <v>5069.1541666666662</v>
      </c>
      <c r="AT78" s="92">
        <f t="shared" si="18"/>
        <v>5069.1541666666662</v>
      </c>
      <c r="AU78" s="92">
        <f t="shared" si="19"/>
        <v>5069.1541666666662</v>
      </c>
      <c r="AV78" s="92">
        <f t="shared" si="20"/>
        <v>5069.1541666666662</v>
      </c>
      <c r="AW78" s="92">
        <f t="shared" si="21"/>
        <v>5069.1541666666662</v>
      </c>
      <c r="AX78" s="92">
        <f t="shared" si="22"/>
        <v>5069.1541666666662</v>
      </c>
      <c r="AY78" s="92">
        <f t="shared" si="23"/>
        <v>5069.1541666666662</v>
      </c>
      <c r="AZ78" s="92">
        <f t="shared" si="24"/>
        <v>5069.1541666666662</v>
      </c>
      <c r="BA78" s="92">
        <f t="shared" si="25"/>
        <v>5069.1541666666662</v>
      </c>
      <c r="BB78" s="92">
        <f t="shared" si="26"/>
        <v>5069.1541666666662</v>
      </c>
      <c r="BC78" s="92">
        <f t="shared" si="27"/>
        <v>5069.1541666666662</v>
      </c>
      <c r="BD78" s="92">
        <f t="shared" si="28"/>
        <v>5069.1541666666662</v>
      </c>
      <c r="BE78" s="93">
        <f t="shared" si="16"/>
        <v>60829.85</v>
      </c>
      <c r="BF78" s="71" t="b">
        <f t="shared" si="29"/>
        <v>1</v>
      </c>
    </row>
    <row r="79" spans="1:58" ht="102" x14ac:dyDescent="0.2">
      <c r="A79" s="90">
        <v>76</v>
      </c>
      <c r="B79" s="45" t="s">
        <v>215</v>
      </c>
      <c r="C79" s="45" t="s">
        <v>281</v>
      </c>
      <c r="D79" s="68" t="s">
        <v>217</v>
      </c>
      <c r="E79" s="68" t="s">
        <v>218</v>
      </c>
      <c r="F79" s="45" t="s">
        <v>298</v>
      </c>
      <c r="G79" s="45" t="s">
        <v>299</v>
      </c>
      <c r="H79" s="45" t="s">
        <v>300</v>
      </c>
      <c r="I79" s="45" t="s">
        <v>510</v>
      </c>
      <c r="J79" s="45" t="s">
        <v>151</v>
      </c>
      <c r="K79" s="45" t="s">
        <v>90</v>
      </c>
      <c r="L79" s="121" t="s">
        <v>313</v>
      </c>
      <c r="M79" s="45" t="s">
        <v>302</v>
      </c>
      <c r="N79" s="45" t="s">
        <v>91</v>
      </c>
      <c r="O79" s="69">
        <v>1704433.98</v>
      </c>
      <c r="P79" s="70" t="s">
        <v>518</v>
      </c>
      <c r="Q79" s="90" t="s">
        <v>224</v>
      </c>
      <c r="R79" s="90" t="s">
        <v>238</v>
      </c>
      <c r="S79" s="91"/>
      <c r="T79" s="90" t="s">
        <v>246</v>
      </c>
      <c r="U79" s="90" t="s">
        <v>246</v>
      </c>
      <c r="V79" s="90" t="s">
        <v>246</v>
      </c>
      <c r="W79" s="90" t="s">
        <v>246</v>
      </c>
      <c r="X79" s="90" t="s">
        <v>246</v>
      </c>
      <c r="Y79" s="90" t="s">
        <v>246</v>
      </c>
      <c r="Z79" s="90" t="s">
        <v>246</v>
      </c>
      <c r="AA79" s="90" t="s">
        <v>246</v>
      </c>
      <c r="AB79" s="90" t="s">
        <v>246</v>
      </c>
      <c r="AC79" s="90" t="s">
        <v>246</v>
      </c>
      <c r="AD79" s="90" t="s">
        <v>246</v>
      </c>
      <c r="AE79" s="90" t="s">
        <v>246</v>
      </c>
      <c r="AF79" s="90" t="s">
        <v>246</v>
      </c>
      <c r="AG79" s="90" t="s">
        <v>246</v>
      </c>
      <c r="AH79" s="90" t="s">
        <v>246</v>
      </c>
      <c r="AI79" s="90" t="s">
        <v>246</v>
      </c>
      <c r="AJ79" s="90" t="s">
        <v>246</v>
      </c>
      <c r="AK79" s="90" t="s">
        <v>246</v>
      </c>
      <c r="AL79" s="90" t="s">
        <v>246</v>
      </c>
      <c r="AM79" s="90" t="s">
        <v>246</v>
      </c>
      <c r="AN79" s="90" t="s">
        <v>246</v>
      </c>
      <c r="AO79" s="90" t="s">
        <v>246</v>
      </c>
      <c r="AP79" s="90" t="s">
        <v>246</v>
      </c>
      <c r="AQ79" s="90" t="s">
        <v>246</v>
      </c>
      <c r="AR79" s="90">
        <f t="shared" si="15"/>
        <v>12</v>
      </c>
      <c r="AS79" s="92">
        <f t="shared" si="17"/>
        <v>142036.16500000001</v>
      </c>
      <c r="AT79" s="92">
        <f t="shared" si="18"/>
        <v>142036.16500000001</v>
      </c>
      <c r="AU79" s="92">
        <f t="shared" si="19"/>
        <v>142036.16500000001</v>
      </c>
      <c r="AV79" s="92">
        <f t="shared" si="20"/>
        <v>142036.16500000001</v>
      </c>
      <c r="AW79" s="92">
        <f t="shared" si="21"/>
        <v>142036.16500000001</v>
      </c>
      <c r="AX79" s="92">
        <f t="shared" si="22"/>
        <v>142036.16500000001</v>
      </c>
      <c r="AY79" s="92">
        <f t="shared" si="23"/>
        <v>142036.16500000001</v>
      </c>
      <c r="AZ79" s="92">
        <f t="shared" si="24"/>
        <v>142036.16500000001</v>
      </c>
      <c r="BA79" s="92">
        <f t="shared" si="25"/>
        <v>142036.16500000001</v>
      </c>
      <c r="BB79" s="92">
        <f t="shared" si="26"/>
        <v>142036.16500000001</v>
      </c>
      <c r="BC79" s="92">
        <f t="shared" si="27"/>
        <v>142036.16500000001</v>
      </c>
      <c r="BD79" s="92">
        <f t="shared" si="28"/>
        <v>142036.16500000001</v>
      </c>
      <c r="BE79" s="93">
        <f t="shared" si="16"/>
        <v>1704433.9800000002</v>
      </c>
      <c r="BF79" s="71" t="b">
        <f t="shared" si="29"/>
        <v>1</v>
      </c>
    </row>
    <row r="80" spans="1:58" ht="63.75" x14ac:dyDescent="0.2">
      <c r="A80" s="90">
        <v>77</v>
      </c>
      <c r="B80" s="45" t="s">
        <v>215</v>
      </c>
      <c r="C80" s="45" t="s">
        <v>281</v>
      </c>
      <c r="D80" s="68" t="s">
        <v>217</v>
      </c>
      <c r="E80" s="68" t="s">
        <v>218</v>
      </c>
      <c r="F80" s="45" t="s">
        <v>219</v>
      </c>
      <c r="G80" s="45" t="s">
        <v>267</v>
      </c>
      <c r="H80" s="45" t="s">
        <v>268</v>
      </c>
      <c r="I80" s="45" t="s">
        <v>147</v>
      </c>
      <c r="J80" s="45" t="s">
        <v>145</v>
      </c>
      <c r="K80" s="45" t="s">
        <v>61</v>
      </c>
      <c r="L80" s="121" t="s">
        <v>314</v>
      </c>
      <c r="M80" s="45" t="s">
        <v>288</v>
      </c>
      <c r="N80" s="45" t="s">
        <v>62</v>
      </c>
      <c r="O80" s="69">
        <v>777145.25</v>
      </c>
      <c r="P80" s="70" t="s">
        <v>518</v>
      </c>
      <c r="Q80" s="90" t="s">
        <v>224</v>
      </c>
      <c r="R80" s="90" t="s">
        <v>238</v>
      </c>
      <c r="S80" s="91"/>
      <c r="T80" s="90" t="s">
        <v>246</v>
      </c>
      <c r="U80" s="90" t="s">
        <v>246</v>
      </c>
      <c r="V80" s="90" t="s">
        <v>246</v>
      </c>
      <c r="W80" s="90" t="s">
        <v>246</v>
      </c>
      <c r="X80" s="90" t="s">
        <v>246</v>
      </c>
      <c r="Y80" s="90" t="s">
        <v>246</v>
      </c>
      <c r="Z80" s="90" t="s">
        <v>246</v>
      </c>
      <c r="AA80" s="90" t="s">
        <v>246</v>
      </c>
      <c r="AB80" s="90" t="s">
        <v>246</v>
      </c>
      <c r="AC80" s="90" t="s">
        <v>246</v>
      </c>
      <c r="AD80" s="90" t="s">
        <v>246</v>
      </c>
      <c r="AE80" s="90" t="s">
        <v>246</v>
      </c>
      <c r="AF80" s="90" t="s">
        <v>246</v>
      </c>
      <c r="AG80" s="90" t="s">
        <v>246</v>
      </c>
      <c r="AH80" s="90" t="s">
        <v>246</v>
      </c>
      <c r="AI80" s="90" t="s">
        <v>246</v>
      </c>
      <c r="AJ80" s="90" t="s">
        <v>246</v>
      </c>
      <c r="AK80" s="90" t="s">
        <v>246</v>
      </c>
      <c r="AL80" s="90" t="s">
        <v>246</v>
      </c>
      <c r="AM80" s="90" t="s">
        <v>246</v>
      </c>
      <c r="AN80" s="90" t="s">
        <v>246</v>
      </c>
      <c r="AO80" s="90" t="s">
        <v>246</v>
      </c>
      <c r="AP80" s="90" t="s">
        <v>246</v>
      </c>
      <c r="AQ80" s="90" t="s">
        <v>246</v>
      </c>
      <c r="AR80" s="90">
        <f t="shared" si="15"/>
        <v>12</v>
      </c>
      <c r="AS80" s="92">
        <f t="shared" si="17"/>
        <v>64762.104166666664</v>
      </c>
      <c r="AT80" s="92">
        <f t="shared" si="18"/>
        <v>64762.104166666664</v>
      </c>
      <c r="AU80" s="92">
        <f t="shared" si="19"/>
        <v>64762.104166666664</v>
      </c>
      <c r="AV80" s="92">
        <f t="shared" si="20"/>
        <v>64762.104166666664</v>
      </c>
      <c r="AW80" s="92">
        <f t="shared" si="21"/>
        <v>64762.104166666664</v>
      </c>
      <c r="AX80" s="92">
        <f t="shared" si="22"/>
        <v>64762.104166666664</v>
      </c>
      <c r="AY80" s="92">
        <f t="shared" si="23"/>
        <v>64762.104166666664</v>
      </c>
      <c r="AZ80" s="92">
        <f t="shared" si="24"/>
        <v>64762.104166666664</v>
      </c>
      <c r="BA80" s="92">
        <f t="shared" si="25"/>
        <v>64762.104166666664</v>
      </c>
      <c r="BB80" s="92">
        <f t="shared" si="26"/>
        <v>64762.104166666664</v>
      </c>
      <c r="BC80" s="92">
        <f t="shared" si="27"/>
        <v>64762.104166666664</v>
      </c>
      <c r="BD80" s="92">
        <f t="shared" si="28"/>
        <v>64762.104166666664</v>
      </c>
      <c r="BE80" s="93">
        <f t="shared" si="16"/>
        <v>777145.24999999988</v>
      </c>
      <c r="BF80" s="71" t="b">
        <f t="shared" si="29"/>
        <v>1</v>
      </c>
    </row>
    <row r="81" spans="1:58" ht="90" x14ac:dyDescent="0.2">
      <c r="A81" s="90">
        <v>78</v>
      </c>
      <c r="B81" s="45" t="s">
        <v>215</v>
      </c>
      <c r="C81" s="45" t="s">
        <v>281</v>
      </c>
      <c r="D81" s="68" t="s">
        <v>217</v>
      </c>
      <c r="E81" s="68" t="s">
        <v>218</v>
      </c>
      <c r="F81" s="45" t="s">
        <v>219</v>
      </c>
      <c r="G81" s="45" t="s">
        <v>267</v>
      </c>
      <c r="H81" s="45" t="s">
        <v>268</v>
      </c>
      <c r="I81" s="45" t="s">
        <v>147</v>
      </c>
      <c r="J81" s="45" t="s">
        <v>145</v>
      </c>
      <c r="K81" s="45" t="s">
        <v>79</v>
      </c>
      <c r="L81" s="121" t="s">
        <v>315</v>
      </c>
      <c r="M81" s="45" t="s">
        <v>230</v>
      </c>
      <c r="N81" s="45" t="s">
        <v>80</v>
      </c>
      <c r="O81" s="69">
        <v>403200</v>
      </c>
      <c r="P81" s="70" t="s">
        <v>518</v>
      </c>
      <c r="Q81" s="90" t="s">
        <v>235</v>
      </c>
      <c r="R81" s="90" t="s">
        <v>238</v>
      </c>
      <c r="S81" s="91"/>
      <c r="T81" s="90" t="s">
        <v>226</v>
      </c>
      <c r="U81" s="90" t="s">
        <v>226</v>
      </c>
      <c r="V81" s="90" t="s">
        <v>226</v>
      </c>
      <c r="W81" s="90" t="s">
        <v>226</v>
      </c>
      <c r="X81" s="90" t="s">
        <v>226</v>
      </c>
      <c r="Y81" s="90" t="s">
        <v>226</v>
      </c>
      <c r="Z81" s="90" t="s">
        <v>226</v>
      </c>
      <c r="AA81" s="90" t="s">
        <v>226</v>
      </c>
      <c r="AB81" s="90" t="s">
        <v>226</v>
      </c>
      <c r="AC81" s="90" t="s">
        <v>226</v>
      </c>
      <c r="AD81" s="90"/>
      <c r="AE81" s="90"/>
      <c r="AF81" s="90" t="s">
        <v>226</v>
      </c>
      <c r="AG81" s="90" t="s">
        <v>226</v>
      </c>
      <c r="AH81" s="90" t="s">
        <v>226</v>
      </c>
      <c r="AI81" s="90" t="s">
        <v>226</v>
      </c>
      <c r="AJ81" s="90" t="s">
        <v>226</v>
      </c>
      <c r="AK81" s="90" t="s">
        <v>226</v>
      </c>
      <c r="AL81" s="90" t="s">
        <v>226</v>
      </c>
      <c r="AM81" s="90" t="s">
        <v>226</v>
      </c>
      <c r="AN81" s="90" t="s">
        <v>226</v>
      </c>
      <c r="AO81" s="90" t="s">
        <v>226</v>
      </c>
      <c r="AP81" s="90"/>
      <c r="AQ81" s="90"/>
      <c r="AR81" s="90">
        <f t="shared" si="15"/>
        <v>10</v>
      </c>
      <c r="AS81" s="92">
        <f t="shared" si="17"/>
        <v>40320</v>
      </c>
      <c r="AT81" s="92">
        <f t="shared" si="18"/>
        <v>40320</v>
      </c>
      <c r="AU81" s="92">
        <f t="shared" si="19"/>
        <v>40320</v>
      </c>
      <c r="AV81" s="92">
        <f t="shared" si="20"/>
        <v>40320</v>
      </c>
      <c r="AW81" s="92">
        <f t="shared" si="21"/>
        <v>40320</v>
      </c>
      <c r="AX81" s="92">
        <f t="shared" si="22"/>
        <v>40320</v>
      </c>
      <c r="AY81" s="92">
        <f t="shared" si="23"/>
        <v>40320</v>
      </c>
      <c r="AZ81" s="92">
        <f t="shared" si="24"/>
        <v>40320</v>
      </c>
      <c r="BA81" s="92">
        <f t="shared" si="25"/>
        <v>40320</v>
      </c>
      <c r="BB81" s="92">
        <f t="shared" si="26"/>
        <v>40320</v>
      </c>
      <c r="BC81" s="92">
        <f t="shared" si="27"/>
        <v>0</v>
      </c>
      <c r="BD81" s="92">
        <f t="shared" si="28"/>
        <v>0</v>
      </c>
      <c r="BE81" s="93">
        <f t="shared" si="16"/>
        <v>403200</v>
      </c>
      <c r="BF81" s="71" t="b">
        <f t="shared" si="29"/>
        <v>1</v>
      </c>
    </row>
    <row r="82" spans="1:58" ht="89.25" x14ac:dyDescent="0.2">
      <c r="A82" s="90">
        <v>79</v>
      </c>
      <c r="B82" s="45" t="s">
        <v>215</v>
      </c>
      <c r="C82" s="45" t="s">
        <v>281</v>
      </c>
      <c r="D82" s="68" t="s">
        <v>217</v>
      </c>
      <c r="E82" s="68" t="s">
        <v>218</v>
      </c>
      <c r="F82" s="45" t="s">
        <v>219</v>
      </c>
      <c r="G82" s="45" t="s">
        <v>267</v>
      </c>
      <c r="H82" s="45" t="s">
        <v>268</v>
      </c>
      <c r="I82" s="45" t="s">
        <v>147</v>
      </c>
      <c r="J82" s="45" t="s">
        <v>145</v>
      </c>
      <c r="K82" s="45" t="s">
        <v>81</v>
      </c>
      <c r="L82" s="121" t="s">
        <v>316</v>
      </c>
      <c r="M82" s="45" t="s">
        <v>230</v>
      </c>
      <c r="N82" s="45" t="s">
        <v>43</v>
      </c>
      <c r="O82" s="69">
        <v>7504</v>
      </c>
      <c r="P82" s="70" t="s">
        <v>518</v>
      </c>
      <c r="Q82" s="90" t="s">
        <v>235</v>
      </c>
      <c r="R82" s="90" t="s">
        <v>238</v>
      </c>
      <c r="S82" s="91">
        <v>853100219</v>
      </c>
      <c r="T82" s="90"/>
      <c r="U82" s="90" t="s">
        <v>226</v>
      </c>
      <c r="V82" s="90"/>
      <c r="W82" s="90"/>
      <c r="X82" s="90"/>
      <c r="Y82" s="90"/>
      <c r="Z82" s="90"/>
      <c r="AA82" s="90"/>
      <c r="AB82" s="90"/>
      <c r="AC82" s="90"/>
      <c r="AD82" s="90"/>
      <c r="AE82" s="90"/>
      <c r="AF82" s="90"/>
      <c r="AG82" s="90"/>
      <c r="AH82" s="90" t="s">
        <v>226</v>
      </c>
      <c r="AI82" s="90"/>
      <c r="AJ82" s="90"/>
      <c r="AK82" s="90"/>
      <c r="AL82" s="90"/>
      <c r="AM82" s="90"/>
      <c r="AN82" s="90"/>
      <c r="AO82" s="90"/>
      <c r="AP82" s="90"/>
      <c r="AQ82" s="90"/>
      <c r="AR82" s="90">
        <f t="shared" si="15"/>
        <v>1</v>
      </c>
      <c r="AS82" s="92">
        <f t="shared" si="17"/>
        <v>0</v>
      </c>
      <c r="AT82" s="92">
        <f t="shared" si="18"/>
        <v>0</v>
      </c>
      <c r="AU82" s="92">
        <f t="shared" si="19"/>
        <v>7504</v>
      </c>
      <c r="AV82" s="92">
        <f t="shared" si="20"/>
        <v>0</v>
      </c>
      <c r="AW82" s="92">
        <f t="shared" si="21"/>
        <v>0</v>
      </c>
      <c r="AX82" s="92">
        <f t="shared" si="22"/>
        <v>0</v>
      </c>
      <c r="AY82" s="92">
        <f t="shared" si="23"/>
        <v>0</v>
      </c>
      <c r="AZ82" s="92">
        <f t="shared" si="24"/>
        <v>0</v>
      </c>
      <c r="BA82" s="92">
        <f t="shared" si="25"/>
        <v>0</v>
      </c>
      <c r="BB82" s="92">
        <f t="shared" si="26"/>
        <v>0</v>
      </c>
      <c r="BC82" s="92">
        <f t="shared" si="27"/>
        <v>0</v>
      </c>
      <c r="BD82" s="92">
        <f t="shared" si="28"/>
        <v>0</v>
      </c>
      <c r="BE82" s="93">
        <f t="shared" si="16"/>
        <v>7504</v>
      </c>
      <c r="BF82" s="71" t="b">
        <f t="shared" si="29"/>
        <v>1</v>
      </c>
    </row>
    <row r="83" spans="1:58" ht="89.25" x14ac:dyDescent="0.2">
      <c r="A83" s="90">
        <v>80</v>
      </c>
      <c r="B83" s="45" t="s">
        <v>215</v>
      </c>
      <c r="C83" s="45" t="s">
        <v>281</v>
      </c>
      <c r="D83" s="68" t="s">
        <v>217</v>
      </c>
      <c r="E83" s="68" t="s">
        <v>218</v>
      </c>
      <c r="F83" s="45" t="s">
        <v>219</v>
      </c>
      <c r="G83" s="45" t="s">
        <v>267</v>
      </c>
      <c r="H83" s="45" t="s">
        <v>268</v>
      </c>
      <c r="I83" s="45" t="s">
        <v>147</v>
      </c>
      <c r="J83" s="45" t="s">
        <v>145</v>
      </c>
      <c r="K83" s="45" t="s">
        <v>81</v>
      </c>
      <c r="L83" s="121" t="s">
        <v>317</v>
      </c>
      <c r="M83" s="45" t="s">
        <v>230</v>
      </c>
      <c r="N83" s="45" t="s">
        <v>43</v>
      </c>
      <c r="O83" s="69">
        <v>28000</v>
      </c>
      <c r="P83" s="70" t="s">
        <v>518</v>
      </c>
      <c r="Q83" s="90" t="s">
        <v>235</v>
      </c>
      <c r="R83" s="90" t="s">
        <v>236</v>
      </c>
      <c r="S83" s="91">
        <v>853100219</v>
      </c>
      <c r="T83" s="90"/>
      <c r="U83" s="90"/>
      <c r="V83" s="90"/>
      <c r="W83" s="90"/>
      <c r="X83" s="90" t="s">
        <v>226</v>
      </c>
      <c r="Y83" s="90"/>
      <c r="Z83" s="90"/>
      <c r="AA83" s="90"/>
      <c r="AB83" s="90"/>
      <c r="AC83" s="90"/>
      <c r="AD83" s="90"/>
      <c r="AE83" s="90"/>
      <c r="AF83" s="90"/>
      <c r="AG83" s="90"/>
      <c r="AH83" s="90"/>
      <c r="AI83" s="90"/>
      <c r="AJ83" s="90"/>
      <c r="AK83" s="90" t="s">
        <v>226</v>
      </c>
      <c r="AL83" s="90"/>
      <c r="AM83" s="90"/>
      <c r="AN83" s="90" t="s">
        <v>226</v>
      </c>
      <c r="AO83" s="90"/>
      <c r="AP83" s="90"/>
      <c r="AQ83" s="90" t="s">
        <v>226</v>
      </c>
      <c r="AR83" s="90">
        <f t="shared" si="15"/>
        <v>3</v>
      </c>
      <c r="AS83" s="92">
        <f t="shared" si="17"/>
        <v>0</v>
      </c>
      <c r="AT83" s="92">
        <f t="shared" si="18"/>
        <v>0</v>
      </c>
      <c r="AU83" s="92">
        <f t="shared" si="19"/>
        <v>0</v>
      </c>
      <c r="AV83" s="92">
        <f t="shared" si="20"/>
        <v>0</v>
      </c>
      <c r="AW83" s="92">
        <f t="shared" si="21"/>
        <v>0</v>
      </c>
      <c r="AX83" s="92">
        <f t="shared" si="22"/>
        <v>9333.3333333333339</v>
      </c>
      <c r="AY83" s="92">
        <f t="shared" si="23"/>
        <v>0</v>
      </c>
      <c r="AZ83" s="92">
        <f t="shared" si="24"/>
        <v>0</v>
      </c>
      <c r="BA83" s="92">
        <f t="shared" si="25"/>
        <v>9333.3333333333339</v>
      </c>
      <c r="BB83" s="92">
        <f t="shared" si="26"/>
        <v>0</v>
      </c>
      <c r="BC83" s="92">
        <f t="shared" si="27"/>
        <v>0</v>
      </c>
      <c r="BD83" s="92">
        <f t="shared" si="28"/>
        <v>9333.3333333333339</v>
      </c>
      <c r="BE83" s="93">
        <f t="shared" si="16"/>
        <v>28000</v>
      </c>
      <c r="BF83" s="71" t="b">
        <f t="shared" si="29"/>
        <v>1</v>
      </c>
    </row>
    <row r="84" spans="1:58" ht="63.75" x14ac:dyDescent="0.2">
      <c r="A84" s="90">
        <v>81</v>
      </c>
      <c r="B84" s="45" t="s">
        <v>215</v>
      </c>
      <c r="C84" s="45" t="s">
        <v>281</v>
      </c>
      <c r="D84" s="68" t="s">
        <v>217</v>
      </c>
      <c r="E84" s="68" t="s">
        <v>218</v>
      </c>
      <c r="F84" s="45" t="s">
        <v>219</v>
      </c>
      <c r="G84" s="45" t="s">
        <v>267</v>
      </c>
      <c r="H84" s="45" t="s">
        <v>268</v>
      </c>
      <c r="I84" s="45" t="s">
        <v>147</v>
      </c>
      <c r="J84" s="45" t="s">
        <v>145</v>
      </c>
      <c r="K84" s="45" t="s">
        <v>81</v>
      </c>
      <c r="L84" s="121" t="s">
        <v>318</v>
      </c>
      <c r="M84" s="45" t="s">
        <v>230</v>
      </c>
      <c r="N84" s="45" t="s">
        <v>66</v>
      </c>
      <c r="O84" s="69">
        <v>5600</v>
      </c>
      <c r="P84" s="70" t="s">
        <v>518</v>
      </c>
      <c r="Q84" s="90" t="s">
        <v>235</v>
      </c>
      <c r="R84" s="90"/>
      <c r="S84" s="91"/>
      <c r="T84" s="90"/>
      <c r="U84" s="90"/>
      <c r="V84" s="90"/>
      <c r="W84" s="90"/>
      <c r="X84" s="90" t="s">
        <v>226</v>
      </c>
      <c r="Y84" s="90"/>
      <c r="Z84" s="90"/>
      <c r="AA84" s="90"/>
      <c r="AB84" s="90"/>
      <c r="AC84" s="90"/>
      <c r="AD84" s="90"/>
      <c r="AE84" s="90"/>
      <c r="AF84" s="90"/>
      <c r="AG84" s="90"/>
      <c r="AH84" s="90"/>
      <c r="AI84" s="90"/>
      <c r="AJ84" s="90"/>
      <c r="AK84" s="90" t="s">
        <v>226</v>
      </c>
      <c r="AL84" s="90"/>
      <c r="AM84" s="90"/>
      <c r="AN84" s="90"/>
      <c r="AO84" s="90"/>
      <c r="AP84" s="90"/>
      <c r="AQ84" s="90"/>
      <c r="AR84" s="90">
        <f t="shared" si="15"/>
        <v>1</v>
      </c>
      <c r="AS84" s="92">
        <f t="shared" si="17"/>
        <v>0</v>
      </c>
      <c r="AT84" s="92">
        <f t="shared" si="18"/>
        <v>0</v>
      </c>
      <c r="AU84" s="92">
        <f t="shared" si="19"/>
        <v>0</v>
      </c>
      <c r="AV84" s="92">
        <f t="shared" si="20"/>
        <v>0</v>
      </c>
      <c r="AW84" s="92">
        <f t="shared" si="21"/>
        <v>0</v>
      </c>
      <c r="AX84" s="92">
        <f t="shared" si="22"/>
        <v>5600</v>
      </c>
      <c r="AY84" s="92">
        <f t="shared" si="23"/>
        <v>0</v>
      </c>
      <c r="AZ84" s="92">
        <f t="shared" si="24"/>
        <v>0</v>
      </c>
      <c r="BA84" s="92">
        <f t="shared" si="25"/>
        <v>0</v>
      </c>
      <c r="BB84" s="92">
        <f t="shared" si="26"/>
        <v>0</v>
      </c>
      <c r="BC84" s="92">
        <f t="shared" si="27"/>
        <v>0</v>
      </c>
      <c r="BD84" s="92">
        <f t="shared" si="28"/>
        <v>0</v>
      </c>
      <c r="BE84" s="93">
        <f t="shared" si="16"/>
        <v>5600</v>
      </c>
      <c r="BF84" s="71" t="b">
        <f t="shared" si="29"/>
        <v>1</v>
      </c>
    </row>
    <row r="85" spans="1:58" ht="63.75" x14ac:dyDescent="0.2">
      <c r="A85" s="90">
        <v>82</v>
      </c>
      <c r="B85" s="45" t="s">
        <v>215</v>
      </c>
      <c r="C85" s="45" t="s">
        <v>281</v>
      </c>
      <c r="D85" s="68" t="s">
        <v>217</v>
      </c>
      <c r="E85" s="68" t="s">
        <v>218</v>
      </c>
      <c r="F85" s="45" t="s">
        <v>219</v>
      </c>
      <c r="G85" s="45" t="s">
        <v>267</v>
      </c>
      <c r="H85" s="45" t="s">
        <v>268</v>
      </c>
      <c r="I85" s="45" t="s">
        <v>147</v>
      </c>
      <c r="J85" s="45" t="s">
        <v>145</v>
      </c>
      <c r="K85" s="45" t="s">
        <v>81</v>
      </c>
      <c r="L85" s="121" t="s">
        <v>319</v>
      </c>
      <c r="M85" s="45" t="s">
        <v>230</v>
      </c>
      <c r="N85" s="45" t="s">
        <v>66</v>
      </c>
      <c r="O85" s="69">
        <v>45587.360000000001</v>
      </c>
      <c r="P85" s="70" t="s">
        <v>518</v>
      </c>
      <c r="Q85" s="90" t="s">
        <v>235</v>
      </c>
      <c r="R85" s="90" t="s">
        <v>236</v>
      </c>
      <c r="S85" s="91" t="s">
        <v>320</v>
      </c>
      <c r="T85" s="90"/>
      <c r="U85" s="90"/>
      <c r="V85" s="90"/>
      <c r="W85" s="90"/>
      <c r="X85" s="90"/>
      <c r="Y85" s="90"/>
      <c r="Z85" s="90" t="s">
        <v>226</v>
      </c>
      <c r="AA85" s="90"/>
      <c r="AB85" s="90"/>
      <c r="AC85" s="90"/>
      <c r="AD85" s="90"/>
      <c r="AE85" s="90"/>
      <c r="AF85" s="90"/>
      <c r="AG85" s="90"/>
      <c r="AH85" s="90"/>
      <c r="AI85" s="90"/>
      <c r="AJ85" s="90"/>
      <c r="AK85" s="90"/>
      <c r="AL85" s="90"/>
      <c r="AM85" s="90"/>
      <c r="AN85" s="90"/>
      <c r="AO85" s="90" t="s">
        <v>226</v>
      </c>
      <c r="AP85" s="90"/>
      <c r="AQ85" s="90"/>
      <c r="AR85" s="90">
        <f t="shared" si="15"/>
        <v>1</v>
      </c>
      <c r="AS85" s="92">
        <f t="shared" si="17"/>
        <v>0</v>
      </c>
      <c r="AT85" s="92">
        <f t="shared" si="18"/>
        <v>0</v>
      </c>
      <c r="AU85" s="92">
        <f t="shared" si="19"/>
        <v>0</v>
      </c>
      <c r="AV85" s="92">
        <f t="shared" si="20"/>
        <v>0</v>
      </c>
      <c r="AW85" s="92">
        <f t="shared" si="21"/>
        <v>0</v>
      </c>
      <c r="AX85" s="92">
        <f t="shared" si="22"/>
        <v>0</v>
      </c>
      <c r="AY85" s="92">
        <f t="shared" si="23"/>
        <v>0</v>
      </c>
      <c r="AZ85" s="92">
        <f t="shared" si="24"/>
        <v>0</v>
      </c>
      <c r="BA85" s="92">
        <f t="shared" si="25"/>
        <v>0</v>
      </c>
      <c r="BB85" s="92">
        <f t="shared" si="26"/>
        <v>45587.360000000001</v>
      </c>
      <c r="BC85" s="92">
        <f t="shared" si="27"/>
        <v>0</v>
      </c>
      <c r="BD85" s="92">
        <f t="shared" si="28"/>
        <v>0</v>
      </c>
      <c r="BE85" s="93">
        <f t="shared" si="16"/>
        <v>45587.360000000001</v>
      </c>
      <c r="BF85" s="71" t="b">
        <f t="shared" si="29"/>
        <v>1</v>
      </c>
    </row>
    <row r="86" spans="1:58" ht="63.75" x14ac:dyDescent="0.2">
      <c r="A86" s="90">
        <v>83</v>
      </c>
      <c r="B86" s="45" t="s">
        <v>215</v>
      </c>
      <c r="C86" s="45" t="s">
        <v>281</v>
      </c>
      <c r="D86" s="68" t="s">
        <v>217</v>
      </c>
      <c r="E86" s="68" t="s">
        <v>218</v>
      </c>
      <c r="F86" s="45" t="s">
        <v>219</v>
      </c>
      <c r="G86" s="45" t="s">
        <v>267</v>
      </c>
      <c r="H86" s="45" t="s">
        <v>268</v>
      </c>
      <c r="I86" s="45" t="s">
        <v>147</v>
      </c>
      <c r="J86" s="45" t="s">
        <v>145</v>
      </c>
      <c r="K86" s="45" t="s">
        <v>81</v>
      </c>
      <c r="L86" s="121" t="s">
        <v>321</v>
      </c>
      <c r="M86" s="45" t="s">
        <v>230</v>
      </c>
      <c r="N86" s="45" t="s">
        <v>66</v>
      </c>
      <c r="O86" s="69">
        <v>90720</v>
      </c>
      <c r="P86" s="70" t="s">
        <v>518</v>
      </c>
      <c r="Q86" s="90" t="s">
        <v>235</v>
      </c>
      <c r="R86" s="90" t="s">
        <v>238</v>
      </c>
      <c r="S86" s="91">
        <v>282500033</v>
      </c>
      <c r="T86" s="90"/>
      <c r="U86" s="90"/>
      <c r="V86" s="90"/>
      <c r="W86" s="90"/>
      <c r="X86" s="90" t="s">
        <v>226</v>
      </c>
      <c r="Y86" s="90"/>
      <c r="Z86" s="90"/>
      <c r="AA86" s="90"/>
      <c r="AB86" s="90"/>
      <c r="AC86" s="90"/>
      <c r="AD86" s="90"/>
      <c r="AE86" s="90"/>
      <c r="AF86" s="90"/>
      <c r="AG86" s="90"/>
      <c r="AH86" s="90"/>
      <c r="AI86" s="90"/>
      <c r="AJ86" s="90"/>
      <c r="AK86" s="90" t="s">
        <v>226</v>
      </c>
      <c r="AL86" s="90"/>
      <c r="AM86" s="90"/>
      <c r="AN86" s="90"/>
      <c r="AO86" s="90"/>
      <c r="AP86" s="90"/>
      <c r="AQ86" s="90"/>
      <c r="AR86" s="90">
        <f t="shared" si="15"/>
        <v>1</v>
      </c>
      <c r="AS86" s="92">
        <f t="shared" si="17"/>
        <v>0</v>
      </c>
      <c r="AT86" s="92">
        <f t="shared" si="18"/>
        <v>0</v>
      </c>
      <c r="AU86" s="92">
        <f t="shared" si="19"/>
        <v>0</v>
      </c>
      <c r="AV86" s="92">
        <f t="shared" si="20"/>
        <v>0</v>
      </c>
      <c r="AW86" s="92">
        <f t="shared" si="21"/>
        <v>0</v>
      </c>
      <c r="AX86" s="92">
        <f t="shared" si="22"/>
        <v>90720</v>
      </c>
      <c r="AY86" s="92">
        <f t="shared" si="23"/>
        <v>0</v>
      </c>
      <c r="AZ86" s="92">
        <f t="shared" si="24"/>
        <v>0</v>
      </c>
      <c r="BA86" s="92">
        <f t="shared" si="25"/>
        <v>0</v>
      </c>
      <c r="BB86" s="92">
        <f t="shared" si="26"/>
        <v>0</v>
      </c>
      <c r="BC86" s="92">
        <f t="shared" si="27"/>
        <v>0</v>
      </c>
      <c r="BD86" s="92">
        <f t="shared" si="28"/>
        <v>0</v>
      </c>
      <c r="BE86" s="93">
        <f t="shared" si="16"/>
        <v>90720</v>
      </c>
      <c r="BF86" s="71" t="b">
        <f t="shared" si="29"/>
        <v>1</v>
      </c>
    </row>
    <row r="87" spans="1:58" ht="63.75" x14ac:dyDescent="0.2">
      <c r="A87" s="90">
        <v>84</v>
      </c>
      <c r="B87" s="45" t="s">
        <v>215</v>
      </c>
      <c r="C87" s="45" t="s">
        <v>281</v>
      </c>
      <c r="D87" s="68" t="s">
        <v>217</v>
      </c>
      <c r="E87" s="68" t="s">
        <v>218</v>
      </c>
      <c r="F87" s="45" t="s">
        <v>219</v>
      </c>
      <c r="G87" s="45" t="s">
        <v>267</v>
      </c>
      <c r="H87" s="45" t="s">
        <v>268</v>
      </c>
      <c r="I87" s="45" t="s">
        <v>147</v>
      </c>
      <c r="J87" s="45" t="s">
        <v>145</v>
      </c>
      <c r="K87" s="45" t="s">
        <v>81</v>
      </c>
      <c r="L87" s="121" t="s">
        <v>322</v>
      </c>
      <c r="M87" s="45" t="s">
        <v>230</v>
      </c>
      <c r="N87" s="45" t="s">
        <v>82</v>
      </c>
      <c r="O87" s="69">
        <v>16800</v>
      </c>
      <c r="P87" s="70" t="s">
        <v>518</v>
      </c>
      <c r="Q87" s="90" t="s">
        <v>235</v>
      </c>
      <c r="R87" s="90" t="s">
        <v>238</v>
      </c>
      <c r="S87" s="91">
        <v>354401015</v>
      </c>
      <c r="T87" s="90"/>
      <c r="U87" s="90"/>
      <c r="V87" s="90"/>
      <c r="W87" s="90" t="s">
        <v>226</v>
      </c>
      <c r="X87" s="90"/>
      <c r="Y87" s="90" t="s">
        <v>226</v>
      </c>
      <c r="Z87" s="90"/>
      <c r="AA87" s="90" t="s">
        <v>226</v>
      </c>
      <c r="AB87" s="90"/>
      <c r="AC87" s="90" t="s">
        <v>226</v>
      </c>
      <c r="AD87" s="90"/>
      <c r="AE87" s="90" t="s">
        <v>226</v>
      </c>
      <c r="AF87" s="90"/>
      <c r="AG87" s="90"/>
      <c r="AH87" s="90"/>
      <c r="AI87" s="90"/>
      <c r="AJ87" s="90" t="s">
        <v>226</v>
      </c>
      <c r="AK87" s="90"/>
      <c r="AL87" s="90" t="s">
        <v>226</v>
      </c>
      <c r="AM87" s="90"/>
      <c r="AN87" s="90" t="s">
        <v>226</v>
      </c>
      <c r="AO87" s="90"/>
      <c r="AP87" s="90" t="s">
        <v>226</v>
      </c>
      <c r="AQ87" s="90"/>
      <c r="AR87" s="90">
        <f t="shared" si="15"/>
        <v>4</v>
      </c>
      <c r="AS87" s="92">
        <f t="shared" si="17"/>
        <v>0</v>
      </c>
      <c r="AT87" s="92">
        <f t="shared" si="18"/>
        <v>0</v>
      </c>
      <c r="AU87" s="92">
        <f t="shared" si="19"/>
        <v>0</v>
      </c>
      <c r="AV87" s="92">
        <f t="shared" si="20"/>
        <v>0</v>
      </c>
      <c r="AW87" s="92">
        <f t="shared" si="21"/>
        <v>4200</v>
      </c>
      <c r="AX87" s="92">
        <f t="shared" si="22"/>
        <v>0</v>
      </c>
      <c r="AY87" s="92">
        <f t="shared" si="23"/>
        <v>4200</v>
      </c>
      <c r="AZ87" s="92">
        <f t="shared" si="24"/>
        <v>0</v>
      </c>
      <c r="BA87" s="92">
        <f t="shared" si="25"/>
        <v>4200</v>
      </c>
      <c r="BB87" s="92">
        <f t="shared" si="26"/>
        <v>0</v>
      </c>
      <c r="BC87" s="92">
        <f t="shared" si="27"/>
        <v>4200</v>
      </c>
      <c r="BD87" s="92">
        <f t="shared" si="28"/>
        <v>0</v>
      </c>
      <c r="BE87" s="93">
        <f t="shared" si="16"/>
        <v>16800</v>
      </c>
      <c r="BF87" s="71" t="b">
        <f t="shared" si="29"/>
        <v>1</v>
      </c>
    </row>
    <row r="88" spans="1:58" ht="102" x14ac:dyDescent="0.2">
      <c r="A88" s="90">
        <v>85</v>
      </c>
      <c r="B88" s="45" t="s">
        <v>323</v>
      </c>
      <c r="C88" s="45" t="s">
        <v>324</v>
      </c>
      <c r="D88" s="68" t="s">
        <v>217</v>
      </c>
      <c r="E88" s="68" t="s">
        <v>218</v>
      </c>
      <c r="F88" s="45" t="s">
        <v>298</v>
      </c>
      <c r="G88" s="45" t="s">
        <v>299</v>
      </c>
      <c r="H88" s="45" t="s">
        <v>300</v>
      </c>
      <c r="I88" s="45" t="s">
        <v>510</v>
      </c>
      <c r="J88" s="45" t="s">
        <v>151</v>
      </c>
      <c r="K88" s="45" t="s">
        <v>517</v>
      </c>
      <c r="L88" s="121" t="s">
        <v>325</v>
      </c>
      <c r="M88" s="45" t="s">
        <v>326</v>
      </c>
      <c r="N88" s="45" t="s">
        <v>114</v>
      </c>
      <c r="O88" s="69">
        <v>50400</v>
      </c>
      <c r="P88" s="70" t="s">
        <v>303</v>
      </c>
      <c r="Q88" s="90" t="s">
        <v>235</v>
      </c>
      <c r="R88" s="90" t="s">
        <v>238</v>
      </c>
      <c r="S88" s="91">
        <v>491290517</v>
      </c>
      <c r="T88" s="90"/>
      <c r="U88" s="90"/>
      <c r="V88" s="90"/>
      <c r="W88" s="90" t="s">
        <v>226</v>
      </c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 t="s">
        <v>226</v>
      </c>
      <c r="AM88" s="90"/>
      <c r="AN88" s="90"/>
      <c r="AO88" s="90"/>
      <c r="AP88" s="90"/>
      <c r="AQ88" s="90"/>
      <c r="AR88" s="90">
        <f t="shared" si="15"/>
        <v>1</v>
      </c>
      <c r="AS88" s="92">
        <f t="shared" si="17"/>
        <v>0</v>
      </c>
      <c r="AT88" s="92">
        <f t="shared" si="18"/>
        <v>0</v>
      </c>
      <c r="AU88" s="92">
        <f t="shared" si="19"/>
        <v>0</v>
      </c>
      <c r="AV88" s="92">
        <f t="shared" si="20"/>
        <v>0</v>
      </c>
      <c r="AW88" s="92">
        <f t="shared" si="21"/>
        <v>0</v>
      </c>
      <c r="AX88" s="92">
        <f t="shared" si="22"/>
        <v>0</v>
      </c>
      <c r="AY88" s="92">
        <f t="shared" si="23"/>
        <v>50400</v>
      </c>
      <c r="AZ88" s="92">
        <f t="shared" si="24"/>
        <v>0</v>
      </c>
      <c r="BA88" s="92">
        <f t="shared" si="25"/>
        <v>0</v>
      </c>
      <c r="BB88" s="92">
        <f t="shared" si="26"/>
        <v>0</v>
      </c>
      <c r="BC88" s="92">
        <f t="shared" si="27"/>
        <v>0</v>
      </c>
      <c r="BD88" s="92">
        <f t="shared" si="28"/>
        <v>0</v>
      </c>
      <c r="BE88" s="93">
        <f t="shared" si="16"/>
        <v>50400</v>
      </c>
      <c r="BF88" s="71" t="b">
        <f t="shared" si="29"/>
        <v>1</v>
      </c>
    </row>
    <row r="89" spans="1:58" ht="102" x14ac:dyDescent="0.2">
      <c r="A89" s="90">
        <v>86</v>
      </c>
      <c r="B89" s="45" t="s">
        <v>323</v>
      </c>
      <c r="C89" s="45" t="s">
        <v>324</v>
      </c>
      <c r="D89" s="68" t="s">
        <v>217</v>
      </c>
      <c r="E89" s="68" t="s">
        <v>218</v>
      </c>
      <c r="F89" s="45" t="s">
        <v>298</v>
      </c>
      <c r="G89" s="45" t="s">
        <v>299</v>
      </c>
      <c r="H89" s="45" t="s">
        <v>300</v>
      </c>
      <c r="I89" s="45" t="s">
        <v>510</v>
      </c>
      <c r="J89" s="45" t="s">
        <v>151</v>
      </c>
      <c r="K89" s="45" t="s">
        <v>517</v>
      </c>
      <c r="L89" s="121" t="s">
        <v>327</v>
      </c>
      <c r="M89" s="45" t="s">
        <v>326</v>
      </c>
      <c r="N89" s="45" t="s">
        <v>114</v>
      </c>
      <c r="O89" s="69">
        <v>21869.57</v>
      </c>
      <c r="P89" s="70" t="s">
        <v>303</v>
      </c>
      <c r="Q89" s="90" t="s">
        <v>235</v>
      </c>
      <c r="R89" s="90" t="s">
        <v>238</v>
      </c>
      <c r="S89" s="91">
        <v>471732011</v>
      </c>
      <c r="T89" s="90"/>
      <c r="U89" s="90"/>
      <c r="V89" s="90"/>
      <c r="W89" s="90" t="s">
        <v>226</v>
      </c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 t="s">
        <v>226</v>
      </c>
      <c r="AL89" s="90"/>
      <c r="AM89" s="90"/>
      <c r="AN89" s="90"/>
      <c r="AO89" s="90"/>
      <c r="AP89" s="90"/>
      <c r="AQ89" s="90"/>
      <c r="AR89" s="90">
        <f t="shared" si="15"/>
        <v>1</v>
      </c>
      <c r="AS89" s="92">
        <f t="shared" si="17"/>
        <v>0</v>
      </c>
      <c r="AT89" s="92">
        <f t="shared" si="18"/>
        <v>0</v>
      </c>
      <c r="AU89" s="92">
        <f t="shared" si="19"/>
        <v>0</v>
      </c>
      <c r="AV89" s="92">
        <f t="shared" si="20"/>
        <v>0</v>
      </c>
      <c r="AW89" s="92">
        <f t="shared" si="21"/>
        <v>0</v>
      </c>
      <c r="AX89" s="92">
        <f t="shared" si="22"/>
        <v>21869.57</v>
      </c>
      <c r="AY89" s="92">
        <f t="shared" si="23"/>
        <v>0</v>
      </c>
      <c r="AZ89" s="92">
        <f t="shared" si="24"/>
        <v>0</v>
      </c>
      <c r="BA89" s="92">
        <f t="shared" si="25"/>
        <v>0</v>
      </c>
      <c r="BB89" s="92">
        <f t="shared" si="26"/>
        <v>0</v>
      </c>
      <c r="BC89" s="92">
        <f t="shared" si="27"/>
        <v>0</v>
      </c>
      <c r="BD89" s="92">
        <f t="shared" si="28"/>
        <v>0</v>
      </c>
      <c r="BE89" s="93">
        <f t="shared" si="16"/>
        <v>21869.57</v>
      </c>
      <c r="BF89" s="71" t="b">
        <f t="shared" si="29"/>
        <v>1</v>
      </c>
    </row>
    <row r="90" spans="1:58" ht="102" customHeight="1" x14ac:dyDescent="0.2">
      <c r="A90" s="90">
        <v>87</v>
      </c>
      <c r="B90" s="45" t="s">
        <v>323</v>
      </c>
      <c r="C90" s="45" t="s">
        <v>324</v>
      </c>
      <c r="D90" s="68" t="s">
        <v>217</v>
      </c>
      <c r="E90" s="68" t="s">
        <v>218</v>
      </c>
      <c r="F90" s="45" t="s">
        <v>298</v>
      </c>
      <c r="G90" s="45" t="s">
        <v>299</v>
      </c>
      <c r="H90" s="45" t="s">
        <v>300</v>
      </c>
      <c r="I90" s="45" t="s">
        <v>510</v>
      </c>
      <c r="J90" s="45" t="s">
        <v>151</v>
      </c>
      <c r="K90" s="45" t="s">
        <v>517</v>
      </c>
      <c r="L90" s="121" t="s">
        <v>328</v>
      </c>
      <c r="M90" s="45" t="s">
        <v>326</v>
      </c>
      <c r="N90" s="45" t="s">
        <v>114</v>
      </c>
      <c r="O90" s="69">
        <v>15000</v>
      </c>
      <c r="P90" s="70" t="s">
        <v>303</v>
      </c>
      <c r="Q90" s="90" t="s">
        <v>235</v>
      </c>
      <c r="R90" s="90" t="s">
        <v>236</v>
      </c>
      <c r="S90" s="91">
        <v>421900311</v>
      </c>
      <c r="T90" s="90"/>
      <c r="U90" s="90"/>
      <c r="V90" s="90"/>
      <c r="W90" s="90"/>
      <c r="X90" s="90" t="s">
        <v>226</v>
      </c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 t="s">
        <v>226</v>
      </c>
      <c r="AM90" s="90"/>
      <c r="AN90" s="90"/>
      <c r="AO90" s="90"/>
      <c r="AP90" s="90"/>
      <c r="AQ90" s="90"/>
      <c r="AR90" s="90">
        <f t="shared" si="15"/>
        <v>1</v>
      </c>
      <c r="AS90" s="92">
        <f t="shared" si="17"/>
        <v>0</v>
      </c>
      <c r="AT90" s="92">
        <f t="shared" si="18"/>
        <v>0</v>
      </c>
      <c r="AU90" s="92">
        <f t="shared" si="19"/>
        <v>0</v>
      </c>
      <c r="AV90" s="92">
        <f t="shared" si="20"/>
        <v>0</v>
      </c>
      <c r="AW90" s="92">
        <f t="shared" si="21"/>
        <v>0</v>
      </c>
      <c r="AX90" s="92">
        <f t="shared" si="22"/>
        <v>0</v>
      </c>
      <c r="AY90" s="92">
        <f t="shared" si="23"/>
        <v>15000</v>
      </c>
      <c r="AZ90" s="92">
        <f t="shared" si="24"/>
        <v>0</v>
      </c>
      <c r="BA90" s="92">
        <f t="shared" si="25"/>
        <v>0</v>
      </c>
      <c r="BB90" s="92">
        <f t="shared" si="26"/>
        <v>0</v>
      </c>
      <c r="BC90" s="92">
        <f t="shared" si="27"/>
        <v>0</v>
      </c>
      <c r="BD90" s="92">
        <f t="shared" si="28"/>
        <v>0</v>
      </c>
      <c r="BE90" s="93">
        <f t="shared" si="16"/>
        <v>15000</v>
      </c>
      <c r="BF90" s="71" t="b">
        <f t="shared" si="29"/>
        <v>1</v>
      </c>
    </row>
    <row r="91" spans="1:58" ht="102" x14ac:dyDescent="0.2">
      <c r="A91" s="90">
        <v>88</v>
      </c>
      <c r="B91" s="45" t="s">
        <v>323</v>
      </c>
      <c r="C91" s="45" t="s">
        <v>324</v>
      </c>
      <c r="D91" s="68" t="s">
        <v>217</v>
      </c>
      <c r="E91" s="68" t="s">
        <v>218</v>
      </c>
      <c r="F91" s="45" t="s">
        <v>298</v>
      </c>
      <c r="G91" s="45" t="s">
        <v>299</v>
      </c>
      <c r="H91" s="45" t="s">
        <v>300</v>
      </c>
      <c r="I91" s="45" t="s">
        <v>510</v>
      </c>
      <c r="J91" s="45" t="s">
        <v>151</v>
      </c>
      <c r="K91" s="45" t="s">
        <v>517</v>
      </c>
      <c r="L91" s="121" t="s">
        <v>329</v>
      </c>
      <c r="M91" s="45" t="s">
        <v>326</v>
      </c>
      <c r="N91" s="45" t="s">
        <v>114</v>
      </c>
      <c r="O91" s="69">
        <v>24494.400000000001</v>
      </c>
      <c r="P91" s="70" t="s">
        <v>303</v>
      </c>
      <c r="Q91" s="90" t="s">
        <v>235</v>
      </c>
      <c r="R91" s="90" t="s">
        <v>238</v>
      </c>
      <c r="S91" s="91">
        <v>471500011</v>
      </c>
      <c r="T91" s="90"/>
      <c r="U91" s="90"/>
      <c r="V91" s="90" t="s">
        <v>226</v>
      </c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 t="s">
        <v>226</v>
      </c>
      <c r="AK91" s="90"/>
      <c r="AL91" s="90"/>
      <c r="AM91" s="90"/>
      <c r="AN91" s="90"/>
      <c r="AO91" s="90"/>
      <c r="AP91" s="90"/>
      <c r="AQ91" s="90"/>
      <c r="AR91" s="90">
        <f t="shared" si="15"/>
        <v>1</v>
      </c>
      <c r="AS91" s="92">
        <f t="shared" si="17"/>
        <v>0</v>
      </c>
      <c r="AT91" s="92">
        <f t="shared" si="18"/>
        <v>0</v>
      </c>
      <c r="AU91" s="92">
        <f t="shared" si="19"/>
        <v>0</v>
      </c>
      <c r="AV91" s="92">
        <f t="shared" si="20"/>
        <v>0</v>
      </c>
      <c r="AW91" s="92">
        <f t="shared" si="21"/>
        <v>24494.400000000001</v>
      </c>
      <c r="AX91" s="92">
        <f t="shared" si="22"/>
        <v>0</v>
      </c>
      <c r="AY91" s="92">
        <f t="shared" si="23"/>
        <v>0</v>
      </c>
      <c r="AZ91" s="92">
        <f t="shared" si="24"/>
        <v>0</v>
      </c>
      <c r="BA91" s="92">
        <f t="shared" si="25"/>
        <v>0</v>
      </c>
      <c r="BB91" s="92">
        <f t="shared" si="26"/>
        <v>0</v>
      </c>
      <c r="BC91" s="92">
        <f t="shared" si="27"/>
        <v>0</v>
      </c>
      <c r="BD91" s="92">
        <f t="shared" si="28"/>
        <v>0</v>
      </c>
      <c r="BE91" s="93">
        <f t="shared" si="16"/>
        <v>24494.400000000001</v>
      </c>
      <c r="BF91" s="71" t="b">
        <f t="shared" si="29"/>
        <v>1</v>
      </c>
    </row>
    <row r="92" spans="1:58" ht="102" x14ac:dyDescent="0.2">
      <c r="A92" s="90">
        <v>89</v>
      </c>
      <c r="B92" s="45" t="s">
        <v>323</v>
      </c>
      <c r="C92" s="45" t="s">
        <v>324</v>
      </c>
      <c r="D92" s="68" t="s">
        <v>217</v>
      </c>
      <c r="E92" s="68" t="s">
        <v>218</v>
      </c>
      <c r="F92" s="45" t="s">
        <v>298</v>
      </c>
      <c r="G92" s="45" t="s">
        <v>299</v>
      </c>
      <c r="H92" s="45" t="s">
        <v>300</v>
      </c>
      <c r="I92" s="45" t="s">
        <v>510</v>
      </c>
      <c r="J92" s="45" t="s">
        <v>151</v>
      </c>
      <c r="K92" s="45" t="s">
        <v>517</v>
      </c>
      <c r="L92" s="121" t="s">
        <v>330</v>
      </c>
      <c r="M92" s="45" t="s">
        <v>326</v>
      </c>
      <c r="N92" s="45" t="s">
        <v>114</v>
      </c>
      <c r="O92" s="69">
        <v>44100</v>
      </c>
      <c r="P92" s="70" t="s">
        <v>303</v>
      </c>
      <c r="Q92" s="90" t="s">
        <v>235</v>
      </c>
      <c r="R92" s="90" t="s">
        <v>238</v>
      </c>
      <c r="S92" s="91" t="s">
        <v>331</v>
      </c>
      <c r="T92" s="90"/>
      <c r="U92" s="90"/>
      <c r="V92" s="90" t="s">
        <v>226</v>
      </c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 t="s">
        <v>226</v>
      </c>
      <c r="AJ92" s="90"/>
      <c r="AK92" s="90" t="s">
        <v>226</v>
      </c>
      <c r="AL92" s="90"/>
      <c r="AM92" s="90" t="s">
        <v>226</v>
      </c>
      <c r="AN92" s="90"/>
      <c r="AO92" s="90"/>
      <c r="AP92" s="90"/>
      <c r="AQ92" s="90"/>
      <c r="AR92" s="90">
        <f t="shared" si="15"/>
        <v>3</v>
      </c>
      <c r="AS92" s="92">
        <f t="shared" si="17"/>
        <v>0</v>
      </c>
      <c r="AT92" s="92">
        <f t="shared" si="18"/>
        <v>0</v>
      </c>
      <c r="AU92" s="92">
        <f t="shared" si="19"/>
        <v>0</v>
      </c>
      <c r="AV92" s="92">
        <f t="shared" si="20"/>
        <v>14700</v>
      </c>
      <c r="AW92" s="92">
        <f t="shared" si="21"/>
        <v>0</v>
      </c>
      <c r="AX92" s="92">
        <f t="shared" si="22"/>
        <v>14700</v>
      </c>
      <c r="AY92" s="92">
        <f t="shared" si="23"/>
        <v>0</v>
      </c>
      <c r="AZ92" s="92">
        <f t="shared" si="24"/>
        <v>14700</v>
      </c>
      <c r="BA92" s="92">
        <f t="shared" si="25"/>
        <v>0</v>
      </c>
      <c r="BB92" s="92">
        <f t="shared" si="26"/>
        <v>0</v>
      </c>
      <c r="BC92" s="92">
        <f t="shared" si="27"/>
        <v>0</v>
      </c>
      <c r="BD92" s="92">
        <f t="shared" si="28"/>
        <v>0</v>
      </c>
      <c r="BE92" s="93">
        <f t="shared" si="16"/>
        <v>44100</v>
      </c>
      <c r="BF92" s="71" t="b">
        <f t="shared" si="29"/>
        <v>1</v>
      </c>
    </row>
    <row r="93" spans="1:58" ht="102" x14ac:dyDescent="0.2">
      <c r="A93" s="90">
        <v>90</v>
      </c>
      <c r="B93" s="45" t="s">
        <v>323</v>
      </c>
      <c r="C93" s="45" t="s">
        <v>324</v>
      </c>
      <c r="D93" s="68" t="s">
        <v>217</v>
      </c>
      <c r="E93" s="68" t="s">
        <v>218</v>
      </c>
      <c r="F93" s="45" t="s">
        <v>298</v>
      </c>
      <c r="G93" s="45" t="s">
        <v>299</v>
      </c>
      <c r="H93" s="45" t="s">
        <v>300</v>
      </c>
      <c r="I93" s="45" t="s">
        <v>510</v>
      </c>
      <c r="J93" s="45" t="s">
        <v>151</v>
      </c>
      <c r="K93" s="45" t="s">
        <v>517</v>
      </c>
      <c r="L93" s="121" t="s">
        <v>332</v>
      </c>
      <c r="M93" s="45" t="s">
        <v>326</v>
      </c>
      <c r="N93" s="45" t="s">
        <v>114</v>
      </c>
      <c r="O93" s="69">
        <v>36000</v>
      </c>
      <c r="P93" s="70" t="s">
        <v>303</v>
      </c>
      <c r="Q93" s="90" t="s">
        <v>235</v>
      </c>
      <c r="R93" s="90" t="s">
        <v>236</v>
      </c>
      <c r="S93" s="91">
        <v>363205016</v>
      </c>
      <c r="T93" s="90"/>
      <c r="U93" s="90"/>
      <c r="V93" s="90"/>
      <c r="W93" s="90"/>
      <c r="X93" s="90"/>
      <c r="Y93" s="90" t="s">
        <v>226</v>
      </c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 t="s">
        <v>226</v>
      </c>
      <c r="AN93" s="90"/>
      <c r="AO93" s="90"/>
      <c r="AP93" s="90"/>
      <c r="AQ93" s="90"/>
      <c r="AR93" s="90">
        <f t="shared" si="15"/>
        <v>1</v>
      </c>
      <c r="AS93" s="92">
        <f t="shared" si="17"/>
        <v>0</v>
      </c>
      <c r="AT93" s="92">
        <f t="shared" si="18"/>
        <v>0</v>
      </c>
      <c r="AU93" s="92">
        <f t="shared" si="19"/>
        <v>0</v>
      </c>
      <c r="AV93" s="92">
        <f t="shared" si="20"/>
        <v>0</v>
      </c>
      <c r="AW93" s="92">
        <f t="shared" si="21"/>
        <v>0</v>
      </c>
      <c r="AX93" s="92">
        <f t="shared" si="22"/>
        <v>0</v>
      </c>
      <c r="AY93" s="92">
        <f t="shared" si="23"/>
        <v>0</v>
      </c>
      <c r="AZ93" s="92">
        <f t="shared" si="24"/>
        <v>36000</v>
      </c>
      <c r="BA93" s="92">
        <f t="shared" si="25"/>
        <v>0</v>
      </c>
      <c r="BB93" s="92">
        <f t="shared" si="26"/>
        <v>0</v>
      </c>
      <c r="BC93" s="92">
        <f t="shared" si="27"/>
        <v>0</v>
      </c>
      <c r="BD93" s="92">
        <f t="shared" si="28"/>
        <v>0</v>
      </c>
      <c r="BE93" s="93">
        <f t="shared" si="16"/>
        <v>36000</v>
      </c>
      <c r="BF93" s="71" t="b">
        <f t="shared" si="29"/>
        <v>1</v>
      </c>
    </row>
    <row r="94" spans="1:58" ht="102" x14ac:dyDescent="0.2">
      <c r="A94" s="90">
        <v>91</v>
      </c>
      <c r="B94" s="45" t="s">
        <v>323</v>
      </c>
      <c r="C94" s="45" t="s">
        <v>324</v>
      </c>
      <c r="D94" s="68" t="s">
        <v>217</v>
      </c>
      <c r="E94" s="68" t="s">
        <v>218</v>
      </c>
      <c r="F94" s="45" t="s">
        <v>298</v>
      </c>
      <c r="G94" s="45" t="s">
        <v>299</v>
      </c>
      <c r="H94" s="45" t="s">
        <v>300</v>
      </c>
      <c r="I94" s="45" t="s">
        <v>510</v>
      </c>
      <c r="J94" s="45" t="s">
        <v>151</v>
      </c>
      <c r="K94" s="45" t="s">
        <v>517</v>
      </c>
      <c r="L94" s="121" t="s">
        <v>333</v>
      </c>
      <c r="M94" s="45" t="s">
        <v>326</v>
      </c>
      <c r="N94" s="45" t="s">
        <v>114</v>
      </c>
      <c r="O94" s="69">
        <v>5000</v>
      </c>
      <c r="P94" s="70" t="s">
        <v>303</v>
      </c>
      <c r="Q94" s="90" t="s">
        <v>235</v>
      </c>
      <c r="R94" s="90" t="s">
        <v>238</v>
      </c>
      <c r="S94" s="91">
        <v>465100211</v>
      </c>
      <c r="T94" s="90"/>
      <c r="U94" s="90"/>
      <c r="V94" s="90" t="s">
        <v>226</v>
      </c>
      <c r="W94" s="90"/>
      <c r="X94" s="90"/>
      <c r="Y94" s="90"/>
      <c r="Z94" s="90"/>
      <c r="AA94" s="90"/>
      <c r="AB94" s="90"/>
      <c r="AC94" s="90"/>
      <c r="AD94" s="90"/>
      <c r="AE94" s="90"/>
      <c r="AF94" s="90"/>
      <c r="AG94" s="90"/>
      <c r="AH94" s="90"/>
      <c r="AI94" s="90"/>
      <c r="AJ94" s="90" t="s">
        <v>226</v>
      </c>
      <c r="AK94" s="90"/>
      <c r="AL94" s="90"/>
      <c r="AM94" s="90"/>
      <c r="AN94" s="90"/>
      <c r="AO94" s="90"/>
      <c r="AP94" s="90"/>
      <c r="AQ94" s="90"/>
      <c r="AR94" s="90">
        <f t="shared" si="15"/>
        <v>1</v>
      </c>
      <c r="AS94" s="92">
        <f t="shared" si="17"/>
        <v>0</v>
      </c>
      <c r="AT94" s="92">
        <f t="shared" si="18"/>
        <v>0</v>
      </c>
      <c r="AU94" s="92">
        <f t="shared" si="19"/>
        <v>0</v>
      </c>
      <c r="AV94" s="92">
        <f t="shared" si="20"/>
        <v>0</v>
      </c>
      <c r="AW94" s="92">
        <f t="shared" si="21"/>
        <v>5000</v>
      </c>
      <c r="AX94" s="92">
        <f t="shared" si="22"/>
        <v>0</v>
      </c>
      <c r="AY94" s="92">
        <f t="shared" si="23"/>
        <v>0</v>
      </c>
      <c r="AZ94" s="92">
        <f t="shared" si="24"/>
        <v>0</v>
      </c>
      <c r="BA94" s="92">
        <f t="shared" si="25"/>
        <v>0</v>
      </c>
      <c r="BB94" s="92">
        <f t="shared" si="26"/>
        <v>0</v>
      </c>
      <c r="BC94" s="92">
        <f t="shared" si="27"/>
        <v>0</v>
      </c>
      <c r="BD94" s="92">
        <f t="shared" si="28"/>
        <v>0</v>
      </c>
      <c r="BE94" s="93">
        <f t="shared" si="16"/>
        <v>5000</v>
      </c>
      <c r="BF94" s="71" t="b">
        <f t="shared" si="29"/>
        <v>1</v>
      </c>
    </row>
    <row r="95" spans="1:58" ht="102" x14ac:dyDescent="0.2">
      <c r="A95" s="90">
        <v>92</v>
      </c>
      <c r="B95" s="45" t="s">
        <v>323</v>
      </c>
      <c r="C95" s="45" t="s">
        <v>324</v>
      </c>
      <c r="D95" s="68" t="s">
        <v>217</v>
      </c>
      <c r="E95" s="68" t="s">
        <v>218</v>
      </c>
      <c r="F95" s="45" t="s">
        <v>298</v>
      </c>
      <c r="G95" s="45" t="s">
        <v>299</v>
      </c>
      <c r="H95" s="45" t="s">
        <v>300</v>
      </c>
      <c r="I95" s="45" t="s">
        <v>510</v>
      </c>
      <c r="J95" s="45" t="s">
        <v>151</v>
      </c>
      <c r="K95" s="45" t="s">
        <v>517</v>
      </c>
      <c r="L95" s="121" t="s">
        <v>334</v>
      </c>
      <c r="M95" s="45" t="s">
        <v>326</v>
      </c>
      <c r="N95" s="45" t="s">
        <v>114</v>
      </c>
      <c r="O95" s="69">
        <v>11088</v>
      </c>
      <c r="P95" s="70" t="s">
        <v>303</v>
      </c>
      <c r="Q95" s="90" t="s">
        <v>235</v>
      </c>
      <c r="R95" s="90" t="s">
        <v>238</v>
      </c>
      <c r="S95" s="91">
        <v>465100211</v>
      </c>
      <c r="T95" s="90"/>
      <c r="U95" s="90"/>
      <c r="V95" s="90"/>
      <c r="W95" s="90" t="s">
        <v>226</v>
      </c>
      <c r="X95" s="90"/>
      <c r="Y95" s="90"/>
      <c r="Z95" s="90"/>
      <c r="AA95" s="90"/>
      <c r="AB95" s="90"/>
      <c r="AC95" s="90"/>
      <c r="AD95" s="90"/>
      <c r="AE95" s="90"/>
      <c r="AF95" s="90"/>
      <c r="AG95" s="90"/>
      <c r="AH95" s="90"/>
      <c r="AI95" s="90"/>
      <c r="AJ95" s="90"/>
      <c r="AK95" s="90" t="s">
        <v>226</v>
      </c>
      <c r="AL95" s="90"/>
      <c r="AM95" s="90"/>
      <c r="AN95" s="90"/>
      <c r="AO95" s="90"/>
      <c r="AP95" s="90"/>
      <c r="AQ95" s="90"/>
      <c r="AR95" s="90">
        <f t="shared" si="15"/>
        <v>1</v>
      </c>
      <c r="AS95" s="92">
        <f t="shared" si="17"/>
        <v>0</v>
      </c>
      <c r="AT95" s="92">
        <f t="shared" si="18"/>
        <v>0</v>
      </c>
      <c r="AU95" s="92">
        <f t="shared" si="19"/>
        <v>0</v>
      </c>
      <c r="AV95" s="92">
        <f t="shared" si="20"/>
        <v>0</v>
      </c>
      <c r="AW95" s="92">
        <f t="shared" si="21"/>
        <v>0</v>
      </c>
      <c r="AX95" s="92">
        <f t="shared" si="22"/>
        <v>11088</v>
      </c>
      <c r="AY95" s="92">
        <f t="shared" si="23"/>
        <v>0</v>
      </c>
      <c r="AZ95" s="92">
        <f t="shared" si="24"/>
        <v>0</v>
      </c>
      <c r="BA95" s="92">
        <f t="shared" si="25"/>
        <v>0</v>
      </c>
      <c r="BB95" s="92">
        <f t="shared" si="26"/>
        <v>0</v>
      </c>
      <c r="BC95" s="92">
        <f t="shared" si="27"/>
        <v>0</v>
      </c>
      <c r="BD95" s="92">
        <f t="shared" si="28"/>
        <v>0</v>
      </c>
      <c r="BE95" s="93">
        <f t="shared" si="16"/>
        <v>11088</v>
      </c>
      <c r="BF95" s="71" t="b">
        <f t="shared" si="29"/>
        <v>1</v>
      </c>
    </row>
    <row r="96" spans="1:58" ht="102" x14ac:dyDescent="0.2">
      <c r="A96" s="90">
        <v>93</v>
      </c>
      <c r="B96" s="45" t="s">
        <v>323</v>
      </c>
      <c r="C96" s="45" t="s">
        <v>324</v>
      </c>
      <c r="D96" s="68" t="s">
        <v>217</v>
      </c>
      <c r="E96" s="68" t="s">
        <v>218</v>
      </c>
      <c r="F96" s="45" t="s">
        <v>298</v>
      </c>
      <c r="G96" s="45" t="s">
        <v>299</v>
      </c>
      <c r="H96" s="45" t="s">
        <v>300</v>
      </c>
      <c r="I96" s="45" t="s">
        <v>510</v>
      </c>
      <c r="J96" s="45" t="s">
        <v>151</v>
      </c>
      <c r="K96" s="45" t="s">
        <v>517</v>
      </c>
      <c r="L96" s="121" t="s">
        <v>335</v>
      </c>
      <c r="M96" s="45" t="s">
        <v>326</v>
      </c>
      <c r="N96" s="45" t="s">
        <v>114</v>
      </c>
      <c r="O96" s="69">
        <v>20000</v>
      </c>
      <c r="P96" s="70" t="s">
        <v>303</v>
      </c>
      <c r="Q96" s="90" t="s">
        <v>235</v>
      </c>
      <c r="R96" s="90" t="s">
        <v>236</v>
      </c>
      <c r="S96" s="91">
        <v>371150012</v>
      </c>
      <c r="T96" s="90"/>
      <c r="U96" s="90"/>
      <c r="V96" s="90"/>
      <c r="W96" s="90"/>
      <c r="X96" s="90" t="s">
        <v>226</v>
      </c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 t="s">
        <v>226</v>
      </c>
      <c r="AN96" s="90"/>
      <c r="AO96" s="90"/>
      <c r="AP96" s="90"/>
      <c r="AQ96" s="90"/>
      <c r="AR96" s="90">
        <f t="shared" si="15"/>
        <v>1</v>
      </c>
      <c r="AS96" s="92">
        <f t="shared" si="17"/>
        <v>0</v>
      </c>
      <c r="AT96" s="92">
        <f t="shared" si="18"/>
        <v>0</v>
      </c>
      <c r="AU96" s="92">
        <f t="shared" si="19"/>
        <v>0</v>
      </c>
      <c r="AV96" s="92">
        <f t="shared" si="20"/>
        <v>0</v>
      </c>
      <c r="AW96" s="92">
        <f t="shared" si="21"/>
        <v>0</v>
      </c>
      <c r="AX96" s="92">
        <f t="shared" si="22"/>
        <v>0</v>
      </c>
      <c r="AY96" s="92">
        <f t="shared" si="23"/>
        <v>0</v>
      </c>
      <c r="AZ96" s="92">
        <f t="shared" si="24"/>
        <v>20000</v>
      </c>
      <c r="BA96" s="92">
        <f t="shared" si="25"/>
        <v>0</v>
      </c>
      <c r="BB96" s="92">
        <f t="shared" si="26"/>
        <v>0</v>
      </c>
      <c r="BC96" s="92">
        <f t="shared" si="27"/>
        <v>0</v>
      </c>
      <c r="BD96" s="92">
        <f t="shared" si="28"/>
        <v>0</v>
      </c>
      <c r="BE96" s="93">
        <f t="shared" si="16"/>
        <v>20000</v>
      </c>
      <c r="BF96" s="71" t="b">
        <f t="shared" si="29"/>
        <v>1</v>
      </c>
    </row>
    <row r="97" spans="1:58" ht="102" x14ac:dyDescent="0.2">
      <c r="A97" s="90">
        <v>94</v>
      </c>
      <c r="B97" s="45" t="s">
        <v>323</v>
      </c>
      <c r="C97" s="45" t="s">
        <v>324</v>
      </c>
      <c r="D97" s="68" t="s">
        <v>217</v>
      </c>
      <c r="E97" s="68" t="s">
        <v>218</v>
      </c>
      <c r="F97" s="45" t="s">
        <v>298</v>
      </c>
      <c r="G97" s="45" t="s">
        <v>299</v>
      </c>
      <c r="H97" s="45" t="s">
        <v>300</v>
      </c>
      <c r="I97" s="45" t="s">
        <v>510</v>
      </c>
      <c r="J97" s="45" t="s">
        <v>151</v>
      </c>
      <c r="K97" s="45" t="s">
        <v>517</v>
      </c>
      <c r="L97" s="121" t="s">
        <v>336</v>
      </c>
      <c r="M97" s="45" t="s">
        <v>326</v>
      </c>
      <c r="N97" s="45" t="s">
        <v>113</v>
      </c>
      <c r="O97" s="69">
        <v>12247.2</v>
      </c>
      <c r="P97" s="70" t="s">
        <v>303</v>
      </c>
      <c r="Q97" s="90" t="s">
        <v>235</v>
      </c>
      <c r="R97" s="90" t="s">
        <v>236</v>
      </c>
      <c r="S97" s="91">
        <v>351101315</v>
      </c>
      <c r="T97" s="90"/>
      <c r="U97" s="90"/>
      <c r="V97" s="90"/>
      <c r="W97" s="90"/>
      <c r="X97" s="90"/>
      <c r="Y97" s="90"/>
      <c r="Z97" s="90"/>
      <c r="AA97" s="90" t="s">
        <v>226</v>
      </c>
      <c r="AB97" s="90"/>
      <c r="AC97" s="90"/>
      <c r="AD97" s="90"/>
      <c r="AE97" s="90"/>
      <c r="AF97" s="90"/>
      <c r="AG97" s="90"/>
      <c r="AH97" s="90"/>
      <c r="AI97" s="90" t="s">
        <v>337</v>
      </c>
      <c r="AJ97" s="90"/>
      <c r="AK97" s="90"/>
      <c r="AL97" s="90"/>
      <c r="AM97" s="90"/>
      <c r="AN97" s="90"/>
      <c r="AO97" s="90" t="s">
        <v>226</v>
      </c>
      <c r="AP97" s="90"/>
      <c r="AQ97" s="90"/>
      <c r="AR97" s="90">
        <f t="shared" si="15"/>
        <v>1</v>
      </c>
      <c r="AS97" s="92">
        <f t="shared" si="17"/>
        <v>0</v>
      </c>
      <c r="AT97" s="92">
        <f t="shared" si="18"/>
        <v>0</v>
      </c>
      <c r="AU97" s="92">
        <f t="shared" si="19"/>
        <v>0</v>
      </c>
      <c r="AV97" s="92">
        <f t="shared" si="20"/>
        <v>0</v>
      </c>
      <c r="AW97" s="92">
        <f t="shared" si="21"/>
        <v>0</v>
      </c>
      <c r="AX97" s="92">
        <f t="shared" si="22"/>
        <v>0</v>
      </c>
      <c r="AY97" s="92">
        <f t="shared" si="23"/>
        <v>0</v>
      </c>
      <c r="AZ97" s="92">
        <f t="shared" si="24"/>
        <v>0</v>
      </c>
      <c r="BA97" s="92">
        <f t="shared" si="25"/>
        <v>0</v>
      </c>
      <c r="BB97" s="92">
        <f t="shared" si="26"/>
        <v>12247.2</v>
      </c>
      <c r="BC97" s="92">
        <f t="shared" si="27"/>
        <v>0</v>
      </c>
      <c r="BD97" s="92">
        <f t="shared" si="28"/>
        <v>0</v>
      </c>
      <c r="BE97" s="93">
        <f t="shared" si="16"/>
        <v>12247.2</v>
      </c>
      <c r="BF97" s="71" t="b">
        <f t="shared" si="29"/>
        <v>1</v>
      </c>
    </row>
    <row r="98" spans="1:58" ht="102" x14ac:dyDescent="0.2">
      <c r="A98" s="90">
        <v>95</v>
      </c>
      <c r="B98" s="45" t="s">
        <v>323</v>
      </c>
      <c r="C98" s="45" t="s">
        <v>324</v>
      </c>
      <c r="D98" s="68" t="s">
        <v>217</v>
      </c>
      <c r="E98" s="68" t="s">
        <v>218</v>
      </c>
      <c r="F98" s="45" t="s">
        <v>298</v>
      </c>
      <c r="G98" s="45" t="s">
        <v>299</v>
      </c>
      <c r="H98" s="45" t="s">
        <v>300</v>
      </c>
      <c r="I98" s="45" t="s">
        <v>510</v>
      </c>
      <c r="J98" s="45" t="s">
        <v>151</v>
      </c>
      <c r="K98" s="45" t="s">
        <v>517</v>
      </c>
      <c r="L98" s="121" t="s">
        <v>338</v>
      </c>
      <c r="M98" s="45" t="s">
        <v>326</v>
      </c>
      <c r="N98" s="45" t="s">
        <v>113</v>
      </c>
      <c r="O98" s="69">
        <v>20000</v>
      </c>
      <c r="P98" s="70" t="s">
        <v>303</v>
      </c>
      <c r="Q98" s="90" t="s">
        <v>235</v>
      </c>
      <c r="R98" s="90" t="s">
        <v>238</v>
      </c>
      <c r="S98" s="91">
        <v>429990835</v>
      </c>
      <c r="T98" s="90"/>
      <c r="U98" s="90"/>
      <c r="V98" s="90"/>
      <c r="W98" s="90" t="s">
        <v>226</v>
      </c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 t="s">
        <v>226</v>
      </c>
      <c r="AM98" s="90"/>
      <c r="AN98" s="90"/>
      <c r="AO98" s="90"/>
      <c r="AP98" s="90"/>
      <c r="AQ98" s="90"/>
      <c r="AR98" s="90">
        <f t="shared" si="15"/>
        <v>1</v>
      </c>
      <c r="AS98" s="92">
        <f t="shared" si="17"/>
        <v>0</v>
      </c>
      <c r="AT98" s="92">
        <f t="shared" si="18"/>
        <v>0</v>
      </c>
      <c r="AU98" s="92">
        <f t="shared" si="19"/>
        <v>0</v>
      </c>
      <c r="AV98" s="92">
        <f t="shared" si="20"/>
        <v>0</v>
      </c>
      <c r="AW98" s="92">
        <f t="shared" si="21"/>
        <v>0</v>
      </c>
      <c r="AX98" s="92">
        <f t="shared" si="22"/>
        <v>0</v>
      </c>
      <c r="AY98" s="92">
        <f t="shared" si="23"/>
        <v>20000</v>
      </c>
      <c r="AZ98" s="92">
        <f t="shared" si="24"/>
        <v>0</v>
      </c>
      <c r="BA98" s="92">
        <f t="shared" si="25"/>
        <v>0</v>
      </c>
      <c r="BB98" s="92">
        <f t="shared" si="26"/>
        <v>0</v>
      </c>
      <c r="BC98" s="92">
        <f t="shared" si="27"/>
        <v>0</v>
      </c>
      <c r="BD98" s="92">
        <f t="shared" si="28"/>
        <v>0</v>
      </c>
      <c r="BE98" s="93">
        <f t="shared" si="16"/>
        <v>20000</v>
      </c>
      <c r="BF98" s="71" t="b">
        <f t="shared" si="29"/>
        <v>1</v>
      </c>
    </row>
    <row r="99" spans="1:58" ht="102" x14ac:dyDescent="0.2">
      <c r="A99" s="90">
        <v>96</v>
      </c>
      <c r="B99" s="45" t="s">
        <v>323</v>
      </c>
      <c r="C99" s="45" t="s">
        <v>324</v>
      </c>
      <c r="D99" s="68" t="s">
        <v>217</v>
      </c>
      <c r="E99" s="68" t="s">
        <v>218</v>
      </c>
      <c r="F99" s="45" t="s">
        <v>298</v>
      </c>
      <c r="G99" s="45" t="s">
        <v>299</v>
      </c>
      <c r="H99" s="45" t="s">
        <v>300</v>
      </c>
      <c r="I99" s="45" t="s">
        <v>510</v>
      </c>
      <c r="J99" s="45" t="s">
        <v>151</v>
      </c>
      <c r="K99" s="45" t="s">
        <v>517</v>
      </c>
      <c r="L99" s="121" t="s">
        <v>339</v>
      </c>
      <c r="M99" s="45" t="s">
        <v>326</v>
      </c>
      <c r="N99" s="45" t="s">
        <v>114</v>
      </c>
      <c r="O99" s="69">
        <v>20240</v>
      </c>
      <c r="P99" s="70" t="s">
        <v>303</v>
      </c>
      <c r="Q99" s="90" t="s">
        <v>235</v>
      </c>
      <c r="R99" s="90" t="s">
        <v>238</v>
      </c>
      <c r="S99" s="91">
        <v>362200011</v>
      </c>
      <c r="T99" s="90"/>
      <c r="U99" s="90"/>
      <c r="V99" s="90"/>
      <c r="W99" s="90" t="s">
        <v>226</v>
      </c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 t="s">
        <v>226</v>
      </c>
      <c r="AM99" s="90"/>
      <c r="AN99" s="90"/>
      <c r="AO99" s="90"/>
      <c r="AP99" s="90"/>
      <c r="AQ99" s="90"/>
      <c r="AR99" s="90">
        <f t="shared" si="15"/>
        <v>1</v>
      </c>
      <c r="AS99" s="92">
        <f t="shared" si="17"/>
        <v>0</v>
      </c>
      <c r="AT99" s="92">
        <f t="shared" si="18"/>
        <v>0</v>
      </c>
      <c r="AU99" s="92">
        <f t="shared" si="19"/>
        <v>0</v>
      </c>
      <c r="AV99" s="92">
        <f t="shared" si="20"/>
        <v>0</v>
      </c>
      <c r="AW99" s="92">
        <f t="shared" si="21"/>
        <v>0</v>
      </c>
      <c r="AX99" s="92">
        <f t="shared" si="22"/>
        <v>0</v>
      </c>
      <c r="AY99" s="92">
        <f t="shared" si="23"/>
        <v>20240</v>
      </c>
      <c r="AZ99" s="92">
        <f t="shared" si="24"/>
        <v>0</v>
      </c>
      <c r="BA99" s="92">
        <f t="shared" si="25"/>
        <v>0</v>
      </c>
      <c r="BB99" s="92">
        <f t="shared" si="26"/>
        <v>0</v>
      </c>
      <c r="BC99" s="92">
        <f t="shared" si="27"/>
        <v>0</v>
      </c>
      <c r="BD99" s="92">
        <f t="shared" si="28"/>
        <v>0</v>
      </c>
      <c r="BE99" s="93">
        <f t="shared" si="16"/>
        <v>20240</v>
      </c>
      <c r="BF99" s="71" t="b">
        <f t="shared" si="29"/>
        <v>1</v>
      </c>
    </row>
    <row r="100" spans="1:58" ht="102" x14ac:dyDescent="0.2">
      <c r="A100" s="90">
        <v>97</v>
      </c>
      <c r="B100" s="45" t="s">
        <v>323</v>
      </c>
      <c r="C100" s="45" t="s">
        <v>324</v>
      </c>
      <c r="D100" s="68" t="s">
        <v>217</v>
      </c>
      <c r="E100" s="68" t="s">
        <v>218</v>
      </c>
      <c r="F100" s="45" t="s">
        <v>298</v>
      </c>
      <c r="G100" s="45" t="s">
        <v>299</v>
      </c>
      <c r="H100" s="45" t="s">
        <v>300</v>
      </c>
      <c r="I100" s="45" t="s">
        <v>510</v>
      </c>
      <c r="J100" s="45" t="s">
        <v>151</v>
      </c>
      <c r="K100" s="45" t="s">
        <v>517</v>
      </c>
      <c r="L100" s="121" t="s">
        <v>340</v>
      </c>
      <c r="M100" s="45" t="s">
        <v>326</v>
      </c>
      <c r="N100" s="45" t="s">
        <v>114</v>
      </c>
      <c r="O100" s="69">
        <v>30400</v>
      </c>
      <c r="P100" s="70" t="s">
        <v>303</v>
      </c>
      <c r="Q100" s="90" t="s">
        <v>235</v>
      </c>
      <c r="R100" s="90" t="s">
        <v>238</v>
      </c>
      <c r="S100" s="91">
        <v>465100211</v>
      </c>
      <c r="T100" s="90"/>
      <c r="U100" s="90"/>
      <c r="V100" s="90" t="s">
        <v>226</v>
      </c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 t="s">
        <v>226</v>
      </c>
      <c r="AL100" s="90"/>
      <c r="AM100" s="90"/>
      <c r="AN100" s="90"/>
      <c r="AO100" s="90"/>
      <c r="AP100" s="90"/>
      <c r="AQ100" s="90"/>
      <c r="AR100" s="90">
        <f t="shared" si="15"/>
        <v>1</v>
      </c>
      <c r="AS100" s="92">
        <f t="shared" si="17"/>
        <v>0</v>
      </c>
      <c r="AT100" s="92">
        <f t="shared" si="18"/>
        <v>0</v>
      </c>
      <c r="AU100" s="92">
        <f t="shared" si="19"/>
        <v>0</v>
      </c>
      <c r="AV100" s="92">
        <f t="shared" si="20"/>
        <v>0</v>
      </c>
      <c r="AW100" s="92">
        <f t="shared" si="21"/>
        <v>0</v>
      </c>
      <c r="AX100" s="92">
        <f t="shared" si="22"/>
        <v>30400</v>
      </c>
      <c r="AY100" s="92">
        <f t="shared" si="23"/>
        <v>0</v>
      </c>
      <c r="AZ100" s="92">
        <f t="shared" si="24"/>
        <v>0</v>
      </c>
      <c r="BA100" s="92">
        <f t="shared" si="25"/>
        <v>0</v>
      </c>
      <c r="BB100" s="92">
        <f t="shared" si="26"/>
        <v>0</v>
      </c>
      <c r="BC100" s="92">
        <f t="shared" si="27"/>
        <v>0</v>
      </c>
      <c r="BD100" s="92">
        <f t="shared" si="28"/>
        <v>0</v>
      </c>
      <c r="BE100" s="93">
        <f t="shared" si="16"/>
        <v>30400</v>
      </c>
      <c r="BF100" s="71" t="b">
        <f t="shared" si="29"/>
        <v>1</v>
      </c>
    </row>
    <row r="101" spans="1:58" ht="102" x14ac:dyDescent="0.2">
      <c r="A101" s="90">
        <v>98</v>
      </c>
      <c r="B101" s="45" t="s">
        <v>323</v>
      </c>
      <c r="C101" s="45" t="s">
        <v>324</v>
      </c>
      <c r="D101" s="68" t="s">
        <v>217</v>
      </c>
      <c r="E101" s="68" t="s">
        <v>218</v>
      </c>
      <c r="F101" s="45" t="s">
        <v>298</v>
      </c>
      <c r="G101" s="45" t="s">
        <v>299</v>
      </c>
      <c r="H101" s="45" t="s">
        <v>300</v>
      </c>
      <c r="I101" s="45" t="s">
        <v>510</v>
      </c>
      <c r="J101" s="45" t="s">
        <v>151</v>
      </c>
      <c r="K101" s="45" t="s">
        <v>517</v>
      </c>
      <c r="L101" s="121" t="s">
        <v>341</v>
      </c>
      <c r="M101" s="45" t="s">
        <v>326</v>
      </c>
      <c r="N101" s="45" t="s">
        <v>114</v>
      </c>
      <c r="O101" s="69">
        <v>10080</v>
      </c>
      <c r="P101" s="70" t="s">
        <v>303</v>
      </c>
      <c r="Q101" s="90" t="s">
        <v>235</v>
      </c>
      <c r="R101" s="90" t="s">
        <v>238</v>
      </c>
      <c r="S101" s="91">
        <v>491290413</v>
      </c>
      <c r="T101" s="90"/>
      <c r="U101" s="90"/>
      <c r="V101" s="90" t="s">
        <v>226</v>
      </c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 t="s">
        <v>226</v>
      </c>
      <c r="AL101" s="90"/>
      <c r="AM101" s="90"/>
      <c r="AN101" s="90"/>
      <c r="AO101" s="90"/>
      <c r="AP101" s="90"/>
      <c r="AQ101" s="90"/>
      <c r="AR101" s="90">
        <f t="shared" si="15"/>
        <v>1</v>
      </c>
      <c r="AS101" s="92">
        <f t="shared" si="17"/>
        <v>0</v>
      </c>
      <c r="AT101" s="92">
        <f t="shared" si="18"/>
        <v>0</v>
      </c>
      <c r="AU101" s="92">
        <f t="shared" si="19"/>
        <v>0</v>
      </c>
      <c r="AV101" s="92">
        <f t="shared" si="20"/>
        <v>0</v>
      </c>
      <c r="AW101" s="92">
        <f t="shared" si="21"/>
        <v>0</v>
      </c>
      <c r="AX101" s="92">
        <f t="shared" si="22"/>
        <v>10080</v>
      </c>
      <c r="AY101" s="92">
        <f t="shared" si="23"/>
        <v>0</v>
      </c>
      <c r="AZ101" s="92">
        <f t="shared" si="24"/>
        <v>0</v>
      </c>
      <c r="BA101" s="92">
        <f t="shared" si="25"/>
        <v>0</v>
      </c>
      <c r="BB101" s="92">
        <f t="shared" si="26"/>
        <v>0</v>
      </c>
      <c r="BC101" s="92">
        <f t="shared" si="27"/>
        <v>0</v>
      </c>
      <c r="BD101" s="92">
        <f t="shared" si="28"/>
        <v>0</v>
      </c>
      <c r="BE101" s="93">
        <f t="shared" si="16"/>
        <v>10080</v>
      </c>
      <c r="BF101" s="71" t="b">
        <f t="shared" si="29"/>
        <v>1</v>
      </c>
    </row>
    <row r="102" spans="1:58" ht="102" x14ac:dyDescent="0.2">
      <c r="A102" s="90">
        <v>99</v>
      </c>
      <c r="B102" s="45" t="s">
        <v>323</v>
      </c>
      <c r="C102" s="45" t="s">
        <v>324</v>
      </c>
      <c r="D102" s="68" t="s">
        <v>217</v>
      </c>
      <c r="E102" s="68" t="s">
        <v>218</v>
      </c>
      <c r="F102" s="45" t="s">
        <v>298</v>
      </c>
      <c r="G102" s="45" t="s">
        <v>299</v>
      </c>
      <c r="H102" s="45" t="s">
        <v>300</v>
      </c>
      <c r="I102" s="45" t="s">
        <v>510</v>
      </c>
      <c r="J102" s="45" t="s">
        <v>151</v>
      </c>
      <c r="K102" s="45" t="s">
        <v>517</v>
      </c>
      <c r="L102" s="121" t="s">
        <v>342</v>
      </c>
      <c r="M102" s="45" t="s">
        <v>326</v>
      </c>
      <c r="N102" s="45" t="s">
        <v>114</v>
      </c>
      <c r="O102" s="69">
        <v>7348.32</v>
      </c>
      <c r="P102" s="70" t="s">
        <v>303</v>
      </c>
      <c r="Q102" s="90" t="s">
        <v>235</v>
      </c>
      <c r="R102" s="90" t="s">
        <v>238</v>
      </c>
      <c r="S102" s="91">
        <v>412740011</v>
      </c>
      <c r="T102" s="90"/>
      <c r="U102" s="90"/>
      <c r="V102" s="90"/>
      <c r="W102" s="90"/>
      <c r="X102" s="90" t="s">
        <v>226</v>
      </c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 t="s">
        <v>226</v>
      </c>
      <c r="AN102" s="90"/>
      <c r="AO102" s="90"/>
      <c r="AP102" s="90"/>
      <c r="AQ102" s="90"/>
      <c r="AR102" s="90">
        <f t="shared" si="15"/>
        <v>1</v>
      </c>
      <c r="AS102" s="92">
        <f t="shared" si="17"/>
        <v>0</v>
      </c>
      <c r="AT102" s="92">
        <f t="shared" si="18"/>
        <v>0</v>
      </c>
      <c r="AU102" s="92">
        <f t="shared" si="19"/>
        <v>0</v>
      </c>
      <c r="AV102" s="92">
        <f t="shared" si="20"/>
        <v>0</v>
      </c>
      <c r="AW102" s="92">
        <f t="shared" si="21"/>
        <v>0</v>
      </c>
      <c r="AX102" s="92">
        <f t="shared" si="22"/>
        <v>0</v>
      </c>
      <c r="AY102" s="92">
        <f t="shared" si="23"/>
        <v>0</v>
      </c>
      <c r="AZ102" s="92">
        <f t="shared" si="24"/>
        <v>7348.32</v>
      </c>
      <c r="BA102" s="92">
        <f t="shared" si="25"/>
        <v>0</v>
      </c>
      <c r="BB102" s="92">
        <f t="shared" si="26"/>
        <v>0</v>
      </c>
      <c r="BC102" s="92">
        <f t="shared" si="27"/>
        <v>0</v>
      </c>
      <c r="BD102" s="92">
        <f t="shared" si="28"/>
        <v>0</v>
      </c>
      <c r="BE102" s="93">
        <f t="shared" si="16"/>
        <v>7348.32</v>
      </c>
      <c r="BF102" s="71" t="b">
        <f t="shared" si="29"/>
        <v>1</v>
      </c>
    </row>
    <row r="103" spans="1:58" ht="102" x14ac:dyDescent="0.2">
      <c r="A103" s="90">
        <v>100</v>
      </c>
      <c r="B103" s="45" t="s">
        <v>323</v>
      </c>
      <c r="C103" s="45" t="s">
        <v>324</v>
      </c>
      <c r="D103" s="68" t="s">
        <v>217</v>
      </c>
      <c r="E103" s="68" t="s">
        <v>218</v>
      </c>
      <c r="F103" s="45" t="s">
        <v>298</v>
      </c>
      <c r="G103" s="45" t="s">
        <v>299</v>
      </c>
      <c r="H103" s="45" t="s">
        <v>300</v>
      </c>
      <c r="I103" s="45" t="s">
        <v>510</v>
      </c>
      <c r="J103" s="45" t="s">
        <v>151</v>
      </c>
      <c r="K103" s="45" t="s">
        <v>517</v>
      </c>
      <c r="L103" s="121" t="s">
        <v>343</v>
      </c>
      <c r="M103" s="45" t="s">
        <v>326</v>
      </c>
      <c r="N103" s="45" t="s">
        <v>114</v>
      </c>
      <c r="O103" s="69">
        <v>26943.84</v>
      </c>
      <c r="P103" s="70" t="s">
        <v>303</v>
      </c>
      <c r="Q103" s="90" t="s">
        <v>235</v>
      </c>
      <c r="R103" s="90" t="s">
        <v>238</v>
      </c>
      <c r="S103" s="91">
        <v>4696001</v>
      </c>
      <c r="T103" s="90"/>
      <c r="U103" s="90"/>
      <c r="V103" s="90" t="s">
        <v>226</v>
      </c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 t="s">
        <v>226</v>
      </c>
      <c r="AL103" s="90"/>
      <c r="AM103" s="90"/>
      <c r="AN103" s="90"/>
      <c r="AO103" s="90"/>
      <c r="AP103" s="90"/>
      <c r="AQ103" s="90"/>
      <c r="AR103" s="90">
        <f t="shared" si="15"/>
        <v>1</v>
      </c>
      <c r="AS103" s="92">
        <f t="shared" si="17"/>
        <v>0</v>
      </c>
      <c r="AT103" s="92">
        <f t="shared" si="18"/>
        <v>0</v>
      </c>
      <c r="AU103" s="92">
        <f t="shared" si="19"/>
        <v>0</v>
      </c>
      <c r="AV103" s="92">
        <f t="shared" si="20"/>
        <v>0</v>
      </c>
      <c r="AW103" s="92">
        <f t="shared" si="21"/>
        <v>0</v>
      </c>
      <c r="AX103" s="92">
        <f t="shared" si="22"/>
        <v>26943.84</v>
      </c>
      <c r="AY103" s="92">
        <f t="shared" si="23"/>
        <v>0</v>
      </c>
      <c r="AZ103" s="92">
        <f t="shared" si="24"/>
        <v>0</v>
      </c>
      <c r="BA103" s="92">
        <f t="shared" si="25"/>
        <v>0</v>
      </c>
      <c r="BB103" s="92">
        <f t="shared" si="26"/>
        <v>0</v>
      </c>
      <c r="BC103" s="92">
        <f t="shared" si="27"/>
        <v>0</v>
      </c>
      <c r="BD103" s="92">
        <f t="shared" si="28"/>
        <v>0</v>
      </c>
      <c r="BE103" s="93">
        <f t="shared" si="16"/>
        <v>26943.84</v>
      </c>
      <c r="BF103" s="71" t="b">
        <f t="shared" si="29"/>
        <v>1</v>
      </c>
    </row>
    <row r="104" spans="1:58" ht="102" x14ac:dyDescent="0.2">
      <c r="A104" s="90">
        <v>101</v>
      </c>
      <c r="B104" s="45" t="s">
        <v>323</v>
      </c>
      <c r="C104" s="45" t="s">
        <v>324</v>
      </c>
      <c r="D104" s="68" t="s">
        <v>217</v>
      </c>
      <c r="E104" s="68" t="s">
        <v>218</v>
      </c>
      <c r="F104" s="45" t="s">
        <v>298</v>
      </c>
      <c r="G104" s="45" t="s">
        <v>299</v>
      </c>
      <c r="H104" s="45" t="s">
        <v>300</v>
      </c>
      <c r="I104" s="45" t="s">
        <v>510</v>
      </c>
      <c r="J104" s="45" t="s">
        <v>151</v>
      </c>
      <c r="K104" s="45" t="s">
        <v>517</v>
      </c>
      <c r="L104" s="121" t="s">
        <v>344</v>
      </c>
      <c r="M104" s="45" t="s">
        <v>326</v>
      </c>
      <c r="N104" s="45" t="s">
        <v>109</v>
      </c>
      <c r="O104" s="69">
        <v>7756.56</v>
      </c>
      <c r="P104" s="70" t="s">
        <v>303</v>
      </c>
      <c r="Q104" s="90" t="s">
        <v>235</v>
      </c>
      <c r="R104" s="90" t="s">
        <v>238</v>
      </c>
      <c r="S104" s="91">
        <v>833430217</v>
      </c>
      <c r="T104" s="90"/>
      <c r="U104" s="90"/>
      <c r="V104" s="90" t="s">
        <v>226</v>
      </c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 t="s">
        <v>226</v>
      </c>
      <c r="AL104" s="90"/>
      <c r="AM104" s="90"/>
      <c r="AN104" s="90"/>
      <c r="AO104" s="90"/>
      <c r="AP104" s="90"/>
      <c r="AQ104" s="90"/>
      <c r="AR104" s="90">
        <f t="shared" si="15"/>
        <v>1</v>
      </c>
      <c r="AS104" s="92">
        <f t="shared" si="17"/>
        <v>0</v>
      </c>
      <c r="AT104" s="92">
        <f t="shared" si="18"/>
        <v>0</v>
      </c>
      <c r="AU104" s="92">
        <f t="shared" si="19"/>
        <v>0</v>
      </c>
      <c r="AV104" s="92">
        <f t="shared" si="20"/>
        <v>0</v>
      </c>
      <c r="AW104" s="92">
        <f t="shared" si="21"/>
        <v>0</v>
      </c>
      <c r="AX104" s="92">
        <f t="shared" si="22"/>
        <v>7756.56</v>
      </c>
      <c r="AY104" s="92">
        <f t="shared" si="23"/>
        <v>0</v>
      </c>
      <c r="AZ104" s="92">
        <f t="shared" si="24"/>
        <v>0</v>
      </c>
      <c r="BA104" s="92">
        <f t="shared" si="25"/>
        <v>0</v>
      </c>
      <c r="BB104" s="92">
        <f t="shared" si="26"/>
        <v>0</v>
      </c>
      <c r="BC104" s="92">
        <f t="shared" si="27"/>
        <v>0</v>
      </c>
      <c r="BD104" s="92">
        <f t="shared" si="28"/>
        <v>0</v>
      </c>
      <c r="BE104" s="93">
        <f t="shared" si="16"/>
        <v>7756.56</v>
      </c>
      <c r="BF104" s="71" t="b">
        <f t="shared" si="29"/>
        <v>1</v>
      </c>
    </row>
    <row r="105" spans="1:58" ht="102" x14ac:dyDescent="0.2">
      <c r="A105" s="90">
        <v>102</v>
      </c>
      <c r="B105" s="45" t="s">
        <v>323</v>
      </c>
      <c r="C105" s="45" t="s">
        <v>324</v>
      </c>
      <c r="D105" s="68" t="s">
        <v>217</v>
      </c>
      <c r="E105" s="68" t="s">
        <v>218</v>
      </c>
      <c r="F105" s="45" t="s">
        <v>298</v>
      </c>
      <c r="G105" s="45" t="s">
        <v>299</v>
      </c>
      <c r="H105" s="45" t="s">
        <v>300</v>
      </c>
      <c r="I105" s="45" t="s">
        <v>510</v>
      </c>
      <c r="J105" s="45" t="s">
        <v>151</v>
      </c>
      <c r="K105" s="45" t="s">
        <v>517</v>
      </c>
      <c r="L105" s="121" t="s">
        <v>345</v>
      </c>
      <c r="M105" s="45" t="s">
        <v>326</v>
      </c>
      <c r="N105" s="45" t="s">
        <v>113</v>
      </c>
      <c r="O105" s="69">
        <v>9576</v>
      </c>
      <c r="P105" s="70" t="s">
        <v>303</v>
      </c>
      <c r="Q105" s="90" t="s">
        <v>235</v>
      </c>
      <c r="R105" s="90" t="s">
        <v>238</v>
      </c>
      <c r="S105" s="91">
        <v>42950001</v>
      </c>
      <c r="T105" s="90"/>
      <c r="U105" s="90" t="s">
        <v>226</v>
      </c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 t="s">
        <v>226</v>
      </c>
      <c r="AK105" s="90"/>
      <c r="AL105" s="90"/>
      <c r="AM105" s="90"/>
      <c r="AN105" s="90"/>
      <c r="AO105" s="90"/>
      <c r="AP105" s="90"/>
      <c r="AQ105" s="90"/>
      <c r="AR105" s="90">
        <f t="shared" si="15"/>
        <v>1</v>
      </c>
      <c r="AS105" s="92">
        <f t="shared" si="17"/>
        <v>0</v>
      </c>
      <c r="AT105" s="92">
        <f t="shared" si="18"/>
        <v>0</v>
      </c>
      <c r="AU105" s="92">
        <f t="shared" si="19"/>
        <v>0</v>
      </c>
      <c r="AV105" s="92">
        <f t="shared" si="20"/>
        <v>0</v>
      </c>
      <c r="AW105" s="92">
        <f t="shared" si="21"/>
        <v>9576</v>
      </c>
      <c r="AX105" s="92">
        <f t="shared" si="22"/>
        <v>0</v>
      </c>
      <c r="AY105" s="92">
        <f t="shared" si="23"/>
        <v>0</v>
      </c>
      <c r="AZ105" s="92">
        <f t="shared" si="24"/>
        <v>0</v>
      </c>
      <c r="BA105" s="92">
        <f t="shared" si="25"/>
        <v>0</v>
      </c>
      <c r="BB105" s="92">
        <f t="shared" si="26"/>
        <v>0</v>
      </c>
      <c r="BC105" s="92">
        <f t="shared" si="27"/>
        <v>0</v>
      </c>
      <c r="BD105" s="92">
        <f t="shared" si="28"/>
        <v>0</v>
      </c>
      <c r="BE105" s="93">
        <f t="shared" si="16"/>
        <v>9576</v>
      </c>
      <c r="BF105" s="71" t="b">
        <f t="shared" si="29"/>
        <v>1</v>
      </c>
    </row>
    <row r="106" spans="1:58" ht="102" x14ac:dyDescent="0.2">
      <c r="A106" s="90">
        <v>103</v>
      </c>
      <c r="B106" s="45" t="s">
        <v>323</v>
      </c>
      <c r="C106" s="45" t="s">
        <v>324</v>
      </c>
      <c r="D106" s="68" t="s">
        <v>217</v>
      </c>
      <c r="E106" s="68" t="s">
        <v>218</v>
      </c>
      <c r="F106" s="45" t="s">
        <v>298</v>
      </c>
      <c r="G106" s="45" t="s">
        <v>299</v>
      </c>
      <c r="H106" s="45" t="s">
        <v>300</v>
      </c>
      <c r="I106" s="45" t="s">
        <v>510</v>
      </c>
      <c r="J106" s="45" t="s">
        <v>151</v>
      </c>
      <c r="K106" s="45" t="s">
        <v>517</v>
      </c>
      <c r="L106" s="121" t="s">
        <v>346</v>
      </c>
      <c r="M106" s="45" t="s">
        <v>326</v>
      </c>
      <c r="N106" s="45" t="s">
        <v>109</v>
      </c>
      <c r="O106" s="69">
        <v>5040</v>
      </c>
      <c r="P106" s="70" t="s">
        <v>303</v>
      </c>
      <c r="Q106" s="90" t="s">
        <v>235</v>
      </c>
      <c r="R106" s="90" t="s">
        <v>238</v>
      </c>
      <c r="S106" s="91">
        <v>422100011</v>
      </c>
      <c r="T106" s="90"/>
      <c r="U106" s="90" t="s">
        <v>226</v>
      </c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 t="s">
        <v>226</v>
      </c>
      <c r="AH106" s="90"/>
      <c r="AI106" s="90" t="s">
        <v>226</v>
      </c>
      <c r="AJ106" s="90"/>
      <c r="AK106" s="90" t="s">
        <v>226</v>
      </c>
      <c r="AL106" s="90"/>
      <c r="AM106" s="90" t="s">
        <v>226</v>
      </c>
      <c r="AN106" s="90"/>
      <c r="AO106" s="90" t="s">
        <v>226</v>
      </c>
      <c r="AP106" s="90"/>
      <c r="AQ106" s="90" t="s">
        <v>226</v>
      </c>
      <c r="AR106" s="90">
        <f t="shared" si="15"/>
        <v>6</v>
      </c>
      <c r="AS106" s="92">
        <f t="shared" si="17"/>
        <v>0</v>
      </c>
      <c r="AT106" s="92">
        <f t="shared" si="18"/>
        <v>840</v>
      </c>
      <c r="AU106" s="92">
        <f t="shared" si="19"/>
        <v>0</v>
      </c>
      <c r="AV106" s="92">
        <f t="shared" si="20"/>
        <v>840</v>
      </c>
      <c r="AW106" s="92">
        <f t="shared" si="21"/>
        <v>0</v>
      </c>
      <c r="AX106" s="92">
        <f t="shared" si="22"/>
        <v>840</v>
      </c>
      <c r="AY106" s="92">
        <f t="shared" si="23"/>
        <v>0</v>
      </c>
      <c r="AZ106" s="92">
        <f t="shared" si="24"/>
        <v>840</v>
      </c>
      <c r="BA106" s="92">
        <f t="shared" si="25"/>
        <v>0</v>
      </c>
      <c r="BB106" s="92">
        <f t="shared" si="26"/>
        <v>840</v>
      </c>
      <c r="BC106" s="92">
        <f t="shared" si="27"/>
        <v>0</v>
      </c>
      <c r="BD106" s="92">
        <f t="shared" si="28"/>
        <v>840</v>
      </c>
      <c r="BE106" s="93">
        <f t="shared" si="16"/>
        <v>5040</v>
      </c>
      <c r="BF106" s="71" t="b">
        <f t="shared" si="29"/>
        <v>1</v>
      </c>
    </row>
    <row r="107" spans="1:58" ht="102" x14ac:dyDescent="0.2">
      <c r="A107" s="90">
        <v>104</v>
      </c>
      <c r="B107" s="45" t="s">
        <v>323</v>
      </c>
      <c r="C107" s="45" t="s">
        <v>324</v>
      </c>
      <c r="D107" s="68" t="s">
        <v>217</v>
      </c>
      <c r="E107" s="68" t="s">
        <v>218</v>
      </c>
      <c r="F107" s="45" t="s">
        <v>298</v>
      </c>
      <c r="G107" s="45" t="s">
        <v>299</v>
      </c>
      <c r="H107" s="45" t="s">
        <v>300</v>
      </c>
      <c r="I107" s="45" t="s">
        <v>510</v>
      </c>
      <c r="J107" s="45" t="s">
        <v>151</v>
      </c>
      <c r="K107" s="45" t="s">
        <v>517</v>
      </c>
      <c r="L107" s="121" t="s">
        <v>347</v>
      </c>
      <c r="M107" s="45" t="s">
        <v>326</v>
      </c>
      <c r="N107" s="45" t="s">
        <v>113</v>
      </c>
      <c r="O107" s="69">
        <v>3000</v>
      </c>
      <c r="P107" s="70" t="s">
        <v>303</v>
      </c>
      <c r="Q107" s="90" t="s">
        <v>235</v>
      </c>
      <c r="R107" s="90" t="s">
        <v>236</v>
      </c>
      <c r="S107" s="91">
        <v>3899309110</v>
      </c>
      <c r="T107" s="90"/>
      <c r="U107" s="90"/>
      <c r="V107" s="90"/>
      <c r="W107" s="90"/>
      <c r="X107" s="90"/>
      <c r="Y107" s="90" t="s">
        <v>226</v>
      </c>
      <c r="Z107" s="90"/>
      <c r="AA107" s="90"/>
      <c r="AB107" s="90"/>
      <c r="AC107" s="90"/>
      <c r="AD107" s="90"/>
      <c r="AE107" s="90"/>
      <c r="AF107" s="90"/>
      <c r="AG107" s="90"/>
      <c r="AH107" s="90"/>
      <c r="AI107" s="90"/>
      <c r="AJ107" s="90"/>
      <c r="AK107" s="90"/>
      <c r="AL107" s="90"/>
      <c r="AM107" s="90"/>
      <c r="AN107" s="90" t="s">
        <v>226</v>
      </c>
      <c r="AO107" s="90"/>
      <c r="AP107" s="90"/>
      <c r="AQ107" s="90"/>
      <c r="AR107" s="90">
        <f t="shared" si="15"/>
        <v>1</v>
      </c>
      <c r="AS107" s="92">
        <f t="shared" si="17"/>
        <v>0</v>
      </c>
      <c r="AT107" s="92">
        <f t="shared" si="18"/>
        <v>0</v>
      </c>
      <c r="AU107" s="92">
        <f t="shared" si="19"/>
        <v>0</v>
      </c>
      <c r="AV107" s="92">
        <f t="shared" si="20"/>
        <v>0</v>
      </c>
      <c r="AW107" s="92">
        <f t="shared" si="21"/>
        <v>0</v>
      </c>
      <c r="AX107" s="92">
        <f t="shared" si="22"/>
        <v>0</v>
      </c>
      <c r="AY107" s="92">
        <f t="shared" si="23"/>
        <v>0</v>
      </c>
      <c r="AZ107" s="92">
        <f t="shared" si="24"/>
        <v>0</v>
      </c>
      <c r="BA107" s="92">
        <f t="shared" si="25"/>
        <v>3000</v>
      </c>
      <c r="BB107" s="92">
        <f t="shared" si="26"/>
        <v>0</v>
      </c>
      <c r="BC107" s="92">
        <f t="shared" si="27"/>
        <v>0</v>
      </c>
      <c r="BD107" s="92">
        <f t="shared" si="28"/>
        <v>0</v>
      </c>
      <c r="BE107" s="93">
        <f t="shared" si="16"/>
        <v>3000</v>
      </c>
      <c r="BF107" s="71" t="b">
        <f t="shared" si="29"/>
        <v>1</v>
      </c>
    </row>
    <row r="108" spans="1:58" ht="102" x14ac:dyDescent="0.2">
      <c r="A108" s="90">
        <v>105</v>
      </c>
      <c r="B108" s="45" t="s">
        <v>323</v>
      </c>
      <c r="C108" s="45" t="s">
        <v>324</v>
      </c>
      <c r="D108" s="68" t="s">
        <v>217</v>
      </c>
      <c r="E108" s="68" t="s">
        <v>218</v>
      </c>
      <c r="F108" s="45" t="s">
        <v>298</v>
      </c>
      <c r="G108" s="45" t="s">
        <v>299</v>
      </c>
      <c r="H108" s="45" t="s">
        <v>300</v>
      </c>
      <c r="I108" s="45" t="s">
        <v>510</v>
      </c>
      <c r="J108" s="45" t="s">
        <v>151</v>
      </c>
      <c r="K108" s="45" t="s">
        <v>517</v>
      </c>
      <c r="L108" s="121" t="s">
        <v>348</v>
      </c>
      <c r="M108" s="45" t="s">
        <v>326</v>
      </c>
      <c r="N108" s="45" t="s">
        <v>114</v>
      </c>
      <c r="O108" s="69">
        <v>30699.65</v>
      </c>
      <c r="P108" s="70" t="s">
        <v>303</v>
      </c>
      <c r="Q108" s="90" t="s">
        <v>235</v>
      </c>
      <c r="R108" s="90" t="s">
        <v>236</v>
      </c>
      <c r="S108" s="91">
        <v>4912900</v>
      </c>
      <c r="T108" s="90"/>
      <c r="U108" s="90"/>
      <c r="V108" s="90"/>
      <c r="W108" s="90"/>
      <c r="X108" s="90" t="s">
        <v>226</v>
      </c>
      <c r="Y108" s="90"/>
      <c r="Z108" s="90"/>
      <c r="AA108" s="90"/>
      <c r="AB108" s="90"/>
      <c r="AC108" s="90"/>
      <c r="AD108" s="90"/>
      <c r="AE108" s="90"/>
      <c r="AF108" s="90"/>
      <c r="AG108" s="90"/>
      <c r="AH108" s="90"/>
      <c r="AI108" s="90"/>
      <c r="AJ108" s="90"/>
      <c r="AK108" s="90"/>
      <c r="AL108" s="90"/>
      <c r="AM108" s="90" t="s">
        <v>226</v>
      </c>
      <c r="AN108" s="90"/>
      <c r="AO108" s="90"/>
      <c r="AP108" s="90"/>
      <c r="AQ108" s="90"/>
      <c r="AR108" s="90">
        <f t="shared" si="15"/>
        <v>1</v>
      </c>
      <c r="AS108" s="92">
        <f t="shared" si="17"/>
        <v>0</v>
      </c>
      <c r="AT108" s="92">
        <f t="shared" si="18"/>
        <v>0</v>
      </c>
      <c r="AU108" s="92">
        <f t="shared" si="19"/>
        <v>0</v>
      </c>
      <c r="AV108" s="92">
        <f t="shared" si="20"/>
        <v>0</v>
      </c>
      <c r="AW108" s="92">
        <f t="shared" si="21"/>
        <v>0</v>
      </c>
      <c r="AX108" s="92">
        <f t="shared" si="22"/>
        <v>0</v>
      </c>
      <c r="AY108" s="92">
        <f t="shared" si="23"/>
        <v>0</v>
      </c>
      <c r="AZ108" s="92">
        <f t="shared" si="24"/>
        <v>30699.65</v>
      </c>
      <c r="BA108" s="92">
        <f t="shared" si="25"/>
        <v>0</v>
      </c>
      <c r="BB108" s="92">
        <f t="shared" si="26"/>
        <v>0</v>
      </c>
      <c r="BC108" s="92">
        <f t="shared" si="27"/>
        <v>0</v>
      </c>
      <c r="BD108" s="92">
        <f t="shared" si="28"/>
        <v>0</v>
      </c>
      <c r="BE108" s="93">
        <f t="shared" si="16"/>
        <v>30699.65</v>
      </c>
      <c r="BF108" s="71" t="b">
        <f t="shared" si="29"/>
        <v>1</v>
      </c>
    </row>
    <row r="109" spans="1:58" ht="102" x14ac:dyDescent="0.2">
      <c r="A109" s="90">
        <v>106</v>
      </c>
      <c r="B109" s="45" t="s">
        <v>323</v>
      </c>
      <c r="C109" s="45" t="s">
        <v>324</v>
      </c>
      <c r="D109" s="68" t="s">
        <v>217</v>
      </c>
      <c r="E109" s="68" t="s">
        <v>218</v>
      </c>
      <c r="F109" s="45" t="s">
        <v>298</v>
      </c>
      <c r="G109" s="45" t="s">
        <v>299</v>
      </c>
      <c r="H109" s="45" t="s">
        <v>300</v>
      </c>
      <c r="I109" s="45" t="s">
        <v>510</v>
      </c>
      <c r="J109" s="45" t="s">
        <v>151</v>
      </c>
      <c r="K109" s="45" t="s">
        <v>517</v>
      </c>
      <c r="L109" s="121" t="s">
        <v>349</v>
      </c>
      <c r="M109" s="45" t="s">
        <v>326</v>
      </c>
      <c r="N109" s="45" t="s">
        <v>114</v>
      </c>
      <c r="O109" s="69">
        <v>9797.76</v>
      </c>
      <c r="P109" s="70" t="s">
        <v>303</v>
      </c>
      <c r="Q109" s="90" t="s">
        <v>235</v>
      </c>
      <c r="R109" s="90" t="s">
        <v>238</v>
      </c>
      <c r="S109" s="91">
        <v>492310011</v>
      </c>
      <c r="T109" s="90"/>
      <c r="U109" s="90" t="s">
        <v>226</v>
      </c>
      <c r="V109" s="90"/>
      <c r="W109" s="90"/>
      <c r="X109" s="90"/>
      <c r="Y109" s="90"/>
      <c r="Z109" s="90"/>
      <c r="AA109" s="90"/>
      <c r="AB109" s="90"/>
      <c r="AC109" s="90"/>
      <c r="AD109" s="90"/>
      <c r="AE109" s="90"/>
      <c r="AF109" s="90"/>
      <c r="AG109" s="90"/>
      <c r="AH109" s="90"/>
      <c r="AI109" s="90"/>
      <c r="AJ109" s="90" t="s">
        <v>226</v>
      </c>
      <c r="AK109" s="90"/>
      <c r="AL109" s="90"/>
      <c r="AM109" s="90"/>
      <c r="AN109" s="90"/>
      <c r="AO109" s="90"/>
      <c r="AP109" s="90"/>
      <c r="AQ109" s="90"/>
      <c r="AR109" s="90">
        <f t="shared" si="15"/>
        <v>1</v>
      </c>
      <c r="AS109" s="92">
        <f t="shared" si="17"/>
        <v>0</v>
      </c>
      <c r="AT109" s="92">
        <f t="shared" si="18"/>
        <v>0</v>
      </c>
      <c r="AU109" s="92">
        <f t="shared" si="19"/>
        <v>0</v>
      </c>
      <c r="AV109" s="92">
        <f t="shared" si="20"/>
        <v>0</v>
      </c>
      <c r="AW109" s="92">
        <f t="shared" si="21"/>
        <v>9797.76</v>
      </c>
      <c r="AX109" s="92">
        <f t="shared" si="22"/>
        <v>0</v>
      </c>
      <c r="AY109" s="92">
        <f t="shared" si="23"/>
        <v>0</v>
      </c>
      <c r="AZ109" s="92">
        <f t="shared" si="24"/>
        <v>0</v>
      </c>
      <c r="BA109" s="92">
        <f t="shared" si="25"/>
        <v>0</v>
      </c>
      <c r="BB109" s="92">
        <f t="shared" si="26"/>
        <v>0</v>
      </c>
      <c r="BC109" s="92">
        <f t="shared" si="27"/>
        <v>0</v>
      </c>
      <c r="BD109" s="92">
        <f t="shared" si="28"/>
        <v>0</v>
      </c>
      <c r="BE109" s="93">
        <f t="shared" si="16"/>
        <v>9797.76</v>
      </c>
      <c r="BF109" s="71" t="b">
        <f t="shared" si="29"/>
        <v>1</v>
      </c>
    </row>
    <row r="110" spans="1:58" ht="102" x14ac:dyDescent="0.2">
      <c r="A110" s="90">
        <v>107</v>
      </c>
      <c r="B110" s="45" t="s">
        <v>323</v>
      </c>
      <c r="C110" s="45" t="s">
        <v>324</v>
      </c>
      <c r="D110" s="68" t="s">
        <v>217</v>
      </c>
      <c r="E110" s="68" t="s">
        <v>218</v>
      </c>
      <c r="F110" s="45" t="s">
        <v>298</v>
      </c>
      <c r="G110" s="45" t="s">
        <v>299</v>
      </c>
      <c r="H110" s="45" t="s">
        <v>300</v>
      </c>
      <c r="I110" s="45" t="s">
        <v>510</v>
      </c>
      <c r="J110" s="45" t="s">
        <v>151</v>
      </c>
      <c r="K110" s="45" t="s">
        <v>517</v>
      </c>
      <c r="L110" s="121" t="s">
        <v>350</v>
      </c>
      <c r="M110" s="45" t="s">
        <v>326</v>
      </c>
      <c r="N110" s="45" t="s">
        <v>114</v>
      </c>
      <c r="O110" s="69">
        <v>101520</v>
      </c>
      <c r="P110" s="70" t="s">
        <v>303</v>
      </c>
      <c r="Q110" s="90" t="s">
        <v>235</v>
      </c>
      <c r="R110" s="90" t="s">
        <v>238</v>
      </c>
      <c r="S110" s="91">
        <v>4912909</v>
      </c>
      <c r="T110" s="90"/>
      <c r="U110" s="90"/>
      <c r="V110" s="90"/>
      <c r="W110" s="90" t="s">
        <v>226</v>
      </c>
      <c r="X110" s="90"/>
      <c r="Y110" s="90"/>
      <c r="Z110" s="90"/>
      <c r="AA110" s="90"/>
      <c r="AB110" s="90"/>
      <c r="AC110" s="90"/>
      <c r="AD110" s="90"/>
      <c r="AE110" s="90"/>
      <c r="AF110" s="90"/>
      <c r="AG110" s="90"/>
      <c r="AH110" s="90"/>
      <c r="AI110" s="90"/>
      <c r="AJ110" s="90"/>
      <c r="AK110" s="90"/>
      <c r="AL110" s="90" t="s">
        <v>226</v>
      </c>
      <c r="AM110" s="90"/>
      <c r="AN110" s="90"/>
      <c r="AO110" s="90"/>
      <c r="AP110" s="90"/>
      <c r="AQ110" s="90"/>
      <c r="AR110" s="90">
        <f t="shared" si="15"/>
        <v>1</v>
      </c>
      <c r="AS110" s="92">
        <f t="shared" si="17"/>
        <v>0</v>
      </c>
      <c r="AT110" s="92">
        <f t="shared" si="18"/>
        <v>0</v>
      </c>
      <c r="AU110" s="92">
        <f t="shared" si="19"/>
        <v>0</v>
      </c>
      <c r="AV110" s="92">
        <f t="shared" si="20"/>
        <v>0</v>
      </c>
      <c r="AW110" s="92">
        <f t="shared" si="21"/>
        <v>0</v>
      </c>
      <c r="AX110" s="92">
        <f t="shared" si="22"/>
        <v>0</v>
      </c>
      <c r="AY110" s="92">
        <f t="shared" si="23"/>
        <v>101520</v>
      </c>
      <c r="AZ110" s="92">
        <f t="shared" si="24"/>
        <v>0</v>
      </c>
      <c r="BA110" s="92">
        <f t="shared" si="25"/>
        <v>0</v>
      </c>
      <c r="BB110" s="92">
        <f t="shared" si="26"/>
        <v>0</v>
      </c>
      <c r="BC110" s="92">
        <f t="shared" si="27"/>
        <v>0</v>
      </c>
      <c r="BD110" s="92">
        <f t="shared" si="28"/>
        <v>0</v>
      </c>
      <c r="BE110" s="93">
        <f t="shared" si="16"/>
        <v>101520</v>
      </c>
      <c r="BF110" s="71" t="b">
        <f t="shared" si="29"/>
        <v>1</v>
      </c>
    </row>
    <row r="111" spans="1:58" ht="102" x14ac:dyDescent="0.2">
      <c r="A111" s="90">
        <v>108</v>
      </c>
      <c r="B111" s="45" t="s">
        <v>323</v>
      </c>
      <c r="C111" s="45" t="s">
        <v>324</v>
      </c>
      <c r="D111" s="68" t="s">
        <v>217</v>
      </c>
      <c r="E111" s="68" t="s">
        <v>218</v>
      </c>
      <c r="F111" s="45" t="s">
        <v>298</v>
      </c>
      <c r="G111" s="45" t="s">
        <v>299</v>
      </c>
      <c r="H111" s="45" t="s">
        <v>300</v>
      </c>
      <c r="I111" s="45" t="s">
        <v>510</v>
      </c>
      <c r="J111" s="45" t="s">
        <v>151</v>
      </c>
      <c r="K111" s="45" t="s">
        <v>517</v>
      </c>
      <c r="L111" s="121" t="s">
        <v>351</v>
      </c>
      <c r="M111" s="45" t="s">
        <v>326</v>
      </c>
      <c r="N111" s="45" t="s">
        <v>114</v>
      </c>
      <c r="O111" s="69">
        <v>15000</v>
      </c>
      <c r="P111" s="70" t="s">
        <v>303</v>
      </c>
      <c r="Q111" s="90" t="s">
        <v>235</v>
      </c>
      <c r="R111" s="90" t="s">
        <v>238</v>
      </c>
      <c r="S111" s="91">
        <v>36113292</v>
      </c>
      <c r="T111" s="90"/>
      <c r="U111" s="90"/>
      <c r="V111" s="90" t="s">
        <v>226</v>
      </c>
      <c r="W111" s="90"/>
      <c r="X111" s="90"/>
      <c r="Y111" s="90"/>
      <c r="Z111" s="90"/>
      <c r="AA111" s="90"/>
      <c r="AB111" s="90"/>
      <c r="AC111" s="90"/>
      <c r="AD111" s="90"/>
      <c r="AE111" s="90"/>
      <c r="AF111" s="90"/>
      <c r="AG111" s="90"/>
      <c r="AH111" s="90"/>
      <c r="AI111" s="90"/>
      <c r="AJ111" s="90"/>
      <c r="AK111" s="90" t="s">
        <v>226</v>
      </c>
      <c r="AL111" s="90"/>
      <c r="AM111" s="90"/>
      <c r="AN111" s="90"/>
      <c r="AO111" s="90"/>
      <c r="AP111" s="90"/>
      <c r="AQ111" s="90"/>
      <c r="AR111" s="90">
        <f t="shared" si="15"/>
        <v>1</v>
      </c>
      <c r="AS111" s="92">
        <f t="shared" si="17"/>
        <v>0</v>
      </c>
      <c r="AT111" s="92">
        <f t="shared" si="18"/>
        <v>0</v>
      </c>
      <c r="AU111" s="92">
        <f t="shared" si="19"/>
        <v>0</v>
      </c>
      <c r="AV111" s="92">
        <f t="shared" si="20"/>
        <v>0</v>
      </c>
      <c r="AW111" s="92">
        <f t="shared" si="21"/>
        <v>0</v>
      </c>
      <c r="AX111" s="92">
        <f t="shared" si="22"/>
        <v>15000</v>
      </c>
      <c r="AY111" s="92">
        <f t="shared" si="23"/>
        <v>0</v>
      </c>
      <c r="AZ111" s="92">
        <f t="shared" si="24"/>
        <v>0</v>
      </c>
      <c r="BA111" s="92">
        <f t="shared" si="25"/>
        <v>0</v>
      </c>
      <c r="BB111" s="92">
        <f t="shared" si="26"/>
        <v>0</v>
      </c>
      <c r="BC111" s="92">
        <f t="shared" si="27"/>
        <v>0</v>
      </c>
      <c r="BD111" s="92">
        <f t="shared" si="28"/>
        <v>0</v>
      </c>
      <c r="BE111" s="93">
        <f t="shared" si="16"/>
        <v>15000</v>
      </c>
      <c r="BF111" s="71" t="b">
        <f t="shared" si="29"/>
        <v>1</v>
      </c>
    </row>
    <row r="112" spans="1:58" ht="102" x14ac:dyDescent="0.2">
      <c r="A112" s="90">
        <v>109</v>
      </c>
      <c r="B112" s="45" t="s">
        <v>323</v>
      </c>
      <c r="C112" s="45" t="s">
        <v>324</v>
      </c>
      <c r="D112" s="68" t="s">
        <v>217</v>
      </c>
      <c r="E112" s="68" t="s">
        <v>218</v>
      </c>
      <c r="F112" s="45" t="s">
        <v>298</v>
      </c>
      <c r="G112" s="45" t="s">
        <v>299</v>
      </c>
      <c r="H112" s="45" t="s">
        <v>300</v>
      </c>
      <c r="I112" s="45" t="s">
        <v>510</v>
      </c>
      <c r="J112" s="45" t="s">
        <v>151</v>
      </c>
      <c r="K112" s="45" t="s">
        <v>517</v>
      </c>
      <c r="L112" s="121" t="s">
        <v>352</v>
      </c>
      <c r="M112" s="45" t="s">
        <v>326</v>
      </c>
      <c r="N112" s="45" t="s">
        <v>114</v>
      </c>
      <c r="O112" s="69">
        <v>7862.4</v>
      </c>
      <c r="P112" s="70" t="s">
        <v>303</v>
      </c>
      <c r="Q112" s="90" t="s">
        <v>235</v>
      </c>
      <c r="R112" s="90" t="s">
        <v>238</v>
      </c>
      <c r="S112" s="91">
        <v>871430014</v>
      </c>
      <c r="T112" s="90"/>
      <c r="U112" s="90"/>
      <c r="V112" s="90" t="s">
        <v>226</v>
      </c>
      <c r="W112" s="90"/>
      <c r="X112" s="90"/>
      <c r="Y112" s="90"/>
      <c r="Z112" s="90"/>
      <c r="AA112" s="90"/>
      <c r="AB112" s="90"/>
      <c r="AC112" s="90"/>
      <c r="AD112" s="90"/>
      <c r="AE112" s="90"/>
      <c r="AF112" s="90"/>
      <c r="AG112" s="90"/>
      <c r="AH112" s="90"/>
      <c r="AI112" s="90"/>
      <c r="AJ112" s="90"/>
      <c r="AK112" s="90" t="s">
        <v>226</v>
      </c>
      <c r="AL112" s="90"/>
      <c r="AM112" s="90"/>
      <c r="AN112" s="90"/>
      <c r="AO112" s="90"/>
      <c r="AP112" s="90"/>
      <c r="AQ112" s="90"/>
      <c r="AR112" s="90">
        <f t="shared" si="15"/>
        <v>1</v>
      </c>
      <c r="AS112" s="92">
        <f t="shared" si="17"/>
        <v>0</v>
      </c>
      <c r="AT112" s="92">
        <f t="shared" si="18"/>
        <v>0</v>
      </c>
      <c r="AU112" s="92">
        <f t="shared" si="19"/>
        <v>0</v>
      </c>
      <c r="AV112" s="92">
        <f t="shared" si="20"/>
        <v>0</v>
      </c>
      <c r="AW112" s="92">
        <f t="shared" si="21"/>
        <v>0</v>
      </c>
      <c r="AX112" s="92">
        <f t="shared" si="22"/>
        <v>7862.4</v>
      </c>
      <c r="AY112" s="92">
        <f t="shared" si="23"/>
        <v>0</v>
      </c>
      <c r="AZ112" s="92">
        <f t="shared" si="24"/>
        <v>0</v>
      </c>
      <c r="BA112" s="92">
        <f t="shared" si="25"/>
        <v>0</v>
      </c>
      <c r="BB112" s="92">
        <f t="shared" si="26"/>
        <v>0</v>
      </c>
      <c r="BC112" s="92">
        <f t="shared" si="27"/>
        <v>0</v>
      </c>
      <c r="BD112" s="92">
        <f t="shared" si="28"/>
        <v>0</v>
      </c>
      <c r="BE112" s="93">
        <f t="shared" si="16"/>
        <v>7862.4</v>
      </c>
      <c r="BF112" s="71" t="b">
        <f t="shared" si="29"/>
        <v>1</v>
      </c>
    </row>
    <row r="113" spans="1:58" ht="102" x14ac:dyDescent="0.2">
      <c r="A113" s="90">
        <v>110</v>
      </c>
      <c r="B113" s="45" t="s">
        <v>323</v>
      </c>
      <c r="C113" s="45" t="s">
        <v>324</v>
      </c>
      <c r="D113" s="68" t="s">
        <v>217</v>
      </c>
      <c r="E113" s="68" t="s">
        <v>218</v>
      </c>
      <c r="F113" s="45" t="s">
        <v>298</v>
      </c>
      <c r="G113" s="45" t="s">
        <v>299</v>
      </c>
      <c r="H113" s="45" t="s">
        <v>300</v>
      </c>
      <c r="I113" s="45" t="s">
        <v>510</v>
      </c>
      <c r="J113" s="45" t="s">
        <v>151</v>
      </c>
      <c r="K113" s="45" t="s">
        <v>517</v>
      </c>
      <c r="L113" s="121" t="s">
        <v>353</v>
      </c>
      <c r="M113" s="45" t="s">
        <v>326</v>
      </c>
      <c r="N113" s="45" t="s">
        <v>114</v>
      </c>
      <c r="O113" s="69">
        <v>3380.54</v>
      </c>
      <c r="P113" s="70" t="s">
        <v>303</v>
      </c>
      <c r="Q113" s="90" t="s">
        <v>235</v>
      </c>
      <c r="R113" s="90" t="s">
        <v>238</v>
      </c>
      <c r="S113" s="91">
        <v>4294400</v>
      </c>
      <c r="T113" s="90"/>
      <c r="U113" s="90"/>
      <c r="V113" s="90" t="s">
        <v>226</v>
      </c>
      <c r="W113" s="90"/>
      <c r="X113" s="90"/>
      <c r="Y113" s="90"/>
      <c r="Z113" s="90"/>
      <c r="AA113" s="90"/>
      <c r="AB113" s="90"/>
      <c r="AC113" s="90"/>
      <c r="AD113" s="90"/>
      <c r="AE113" s="90"/>
      <c r="AF113" s="90"/>
      <c r="AG113" s="90"/>
      <c r="AH113" s="90"/>
      <c r="AI113" s="90"/>
      <c r="AJ113" s="90"/>
      <c r="AK113" s="90" t="s">
        <v>226</v>
      </c>
      <c r="AL113" s="90"/>
      <c r="AM113" s="90"/>
      <c r="AN113" s="90"/>
      <c r="AO113" s="90"/>
      <c r="AP113" s="90"/>
      <c r="AQ113" s="90"/>
      <c r="AR113" s="90">
        <f t="shared" si="15"/>
        <v>1</v>
      </c>
      <c r="AS113" s="92">
        <f t="shared" si="17"/>
        <v>0</v>
      </c>
      <c r="AT113" s="92">
        <f t="shared" si="18"/>
        <v>0</v>
      </c>
      <c r="AU113" s="92">
        <f t="shared" si="19"/>
        <v>0</v>
      </c>
      <c r="AV113" s="92">
        <f t="shared" si="20"/>
        <v>0</v>
      </c>
      <c r="AW113" s="92">
        <f t="shared" si="21"/>
        <v>0</v>
      </c>
      <c r="AX113" s="92">
        <f t="shared" si="22"/>
        <v>3380.54</v>
      </c>
      <c r="AY113" s="92">
        <f t="shared" si="23"/>
        <v>0</v>
      </c>
      <c r="AZ113" s="92">
        <f t="shared" si="24"/>
        <v>0</v>
      </c>
      <c r="BA113" s="92">
        <f t="shared" si="25"/>
        <v>0</v>
      </c>
      <c r="BB113" s="92">
        <f t="shared" si="26"/>
        <v>0</v>
      </c>
      <c r="BC113" s="92">
        <f t="shared" si="27"/>
        <v>0</v>
      </c>
      <c r="BD113" s="92">
        <f t="shared" si="28"/>
        <v>0</v>
      </c>
      <c r="BE113" s="93">
        <f t="shared" si="16"/>
        <v>3380.54</v>
      </c>
      <c r="BF113" s="71" t="b">
        <f t="shared" si="29"/>
        <v>1</v>
      </c>
    </row>
    <row r="114" spans="1:58" ht="102" x14ac:dyDescent="0.2">
      <c r="A114" s="90">
        <v>111</v>
      </c>
      <c r="B114" s="45" t="s">
        <v>323</v>
      </c>
      <c r="C114" s="45" t="s">
        <v>324</v>
      </c>
      <c r="D114" s="68" t="s">
        <v>217</v>
      </c>
      <c r="E114" s="68" t="s">
        <v>218</v>
      </c>
      <c r="F114" s="45" t="s">
        <v>298</v>
      </c>
      <c r="G114" s="45" t="s">
        <v>299</v>
      </c>
      <c r="H114" s="45" t="s">
        <v>300</v>
      </c>
      <c r="I114" s="45" t="s">
        <v>510</v>
      </c>
      <c r="J114" s="45" t="s">
        <v>151</v>
      </c>
      <c r="K114" s="45" t="s">
        <v>517</v>
      </c>
      <c r="L114" s="121" t="s">
        <v>354</v>
      </c>
      <c r="M114" s="45" t="s">
        <v>326</v>
      </c>
      <c r="N114" s="45" t="s">
        <v>110</v>
      </c>
      <c r="O114" s="69">
        <v>9072</v>
      </c>
      <c r="P114" s="70" t="s">
        <v>303</v>
      </c>
      <c r="Q114" s="90" t="s">
        <v>235</v>
      </c>
      <c r="R114" s="90" t="s">
        <v>238</v>
      </c>
      <c r="S114" s="91">
        <v>871590012</v>
      </c>
      <c r="T114" s="90"/>
      <c r="U114" s="90"/>
      <c r="V114" s="90" t="s">
        <v>226</v>
      </c>
      <c r="W114" s="90"/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 t="s">
        <v>226</v>
      </c>
      <c r="AL114" s="90"/>
      <c r="AM114" s="90"/>
      <c r="AN114" s="90"/>
      <c r="AO114" s="90"/>
      <c r="AP114" s="90"/>
      <c r="AQ114" s="90"/>
      <c r="AR114" s="90">
        <f t="shared" si="15"/>
        <v>1</v>
      </c>
      <c r="AS114" s="92">
        <f t="shared" si="17"/>
        <v>0</v>
      </c>
      <c r="AT114" s="92">
        <f t="shared" si="18"/>
        <v>0</v>
      </c>
      <c r="AU114" s="92">
        <f t="shared" si="19"/>
        <v>0</v>
      </c>
      <c r="AV114" s="92">
        <f t="shared" si="20"/>
        <v>0</v>
      </c>
      <c r="AW114" s="92">
        <f t="shared" si="21"/>
        <v>0</v>
      </c>
      <c r="AX114" s="92">
        <f t="shared" si="22"/>
        <v>9072</v>
      </c>
      <c r="AY114" s="92">
        <f t="shared" si="23"/>
        <v>0</v>
      </c>
      <c r="AZ114" s="92">
        <f t="shared" si="24"/>
        <v>0</v>
      </c>
      <c r="BA114" s="92">
        <f t="shared" si="25"/>
        <v>0</v>
      </c>
      <c r="BB114" s="92">
        <f t="shared" si="26"/>
        <v>0</v>
      </c>
      <c r="BC114" s="92">
        <f t="shared" si="27"/>
        <v>0</v>
      </c>
      <c r="BD114" s="92">
        <f t="shared" si="28"/>
        <v>0</v>
      </c>
      <c r="BE114" s="93">
        <f t="shared" si="16"/>
        <v>9072</v>
      </c>
      <c r="BF114" s="71" t="b">
        <f t="shared" si="29"/>
        <v>1</v>
      </c>
    </row>
    <row r="115" spans="1:58" ht="102" x14ac:dyDescent="0.2">
      <c r="A115" s="90">
        <v>112</v>
      </c>
      <c r="B115" s="45" t="s">
        <v>323</v>
      </c>
      <c r="C115" s="45" t="s">
        <v>324</v>
      </c>
      <c r="D115" s="68" t="s">
        <v>217</v>
      </c>
      <c r="E115" s="68" t="s">
        <v>218</v>
      </c>
      <c r="F115" s="45" t="s">
        <v>298</v>
      </c>
      <c r="G115" s="45" t="s">
        <v>299</v>
      </c>
      <c r="H115" s="45" t="s">
        <v>300</v>
      </c>
      <c r="I115" s="45" t="s">
        <v>510</v>
      </c>
      <c r="J115" s="45" t="s">
        <v>151</v>
      </c>
      <c r="K115" s="45" t="s">
        <v>517</v>
      </c>
      <c r="L115" s="121" t="s">
        <v>355</v>
      </c>
      <c r="M115" s="45" t="s">
        <v>326</v>
      </c>
      <c r="N115" s="45" t="s">
        <v>114</v>
      </c>
      <c r="O115" s="69">
        <v>151200</v>
      </c>
      <c r="P115" s="70" t="s">
        <v>303</v>
      </c>
      <c r="Q115" s="90" t="s">
        <v>235</v>
      </c>
      <c r="R115" s="90" t="s">
        <v>238</v>
      </c>
      <c r="S115" s="91">
        <v>491290111</v>
      </c>
      <c r="T115" s="90"/>
      <c r="U115" s="90"/>
      <c r="V115" s="90"/>
      <c r="W115" s="90" t="s">
        <v>226</v>
      </c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0"/>
      <c r="AI115" s="90"/>
      <c r="AJ115" s="90"/>
      <c r="AK115" s="90"/>
      <c r="AL115" s="90" t="s">
        <v>226</v>
      </c>
      <c r="AM115" s="90"/>
      <c r="AN115" s="90"/>
      <c r="AO115" s="90"/>
      <c r="AP115" s="90"/>
      <c r="AQ115" s="90"/>
      <c r="AR115" s="90">
        <f t="shared" si="15"/>
        <v>1</v>
      </c>
      <c r="AS115" s="92">
        <f t="shared" si="17"/>
        <v>0</v>
      </c>
      <c r="AT115" s="92">
        <f t="shared" si="18"/>
        <v>0</v>
      </c>
      <c r="AU115" s="92">
        <f t="shared" si="19"/>
        <v>0</v>
      </c>
      <c r="AV115" s="92">
        <f t="shared" si="20"/>
        <v>0</v>
      </c>
      <c r="AW115" s="92">
        <f t="shared" si="21"/>
        <v>0</v>
      </c>
      <c r="AX115" s="92">
        <f t="shared" si="22"/>
        <v>0</v>
      </c>
      <c r="AY115" s="92">
        <f t="shared" si="23"/>
        <v>151200</v>
      </c>
      <c r="AZ115" s="92">
        <f t="shared" si="24"/>
        <v>0</v>
      </c>
      <c r="BA115" s="92">
        <f t="shared" si="25"/>
        <v>0</v>
      </c>
      <c r="BB115" s="92">
        <f t="shared" si="26"/>
        <v>0</v>
      </c>
      <c r="BC115" s="92">
        <f t="shared" si="27"/>
        <v>0</v>
      </c>
      <c r="BD115" s="92">
        <f t="shared" si="28"/>
        <v>0</v>
      </c>
      <c r="BE115" s="93">
        <f t="shared" si="16"/>
        <v>151200</v>
      </c>
      <c r="BF115" s="71" t="b">
        <f t="shared" si="29"/>
        <v>1</v>
      </c>
    </row>
    <row r="116" spans="1:58" ht="102" x14ac:dyDescent="0.2">
      <c r="A116" s="90">
        <v>113</v>
      </c>
      <c r="B116" s="45" t="s">
        <v>323</v>
      </c>
      <c r="C116" s="45" t="s">
        <v>324</v>
      </c>
      <c r="D116" s="68" t="s">
        <v>217</v>
      </c>
      <c r="E116" s="68" t="s">
        <v>218</v>
      </c>
      <c r="F116" s="45" t="s">
        <v>298</v>
      </c>
      <c r="G116" s="45" t="s">
        <v>299</v>
      </c>
      <c r="H116" s="45" t="s">
        <v>300</v>
      </c>
      <c r="I116" s="45" t="s">
        <v>510</v>
      </c>
      <c r="J116" s="45" t="s">
        <v>151</v>
      </c>
      <c r="K116" s="45" t="s">
        <v>517</v>
      </c>
      <c r="L116" s="121" t="s">
        <v>356</v>
      </c>
      <c r="M116" s="45" t="s">
        <v>326</v>
      </c>
      <c r="N116" s="45" t="s">
        <v>110</v>
      </c>
      <c r="O116" s="69">
        <v>151200</v>
      </c>
      <c r="P116" s="70" t="s">
        <v>303</v>
      </c>
      <c r="Q116" s="90" t="s">
        <v>235</v>
      </c>
      <c r="R116" s="90" t="s">
        <v>238</v>
      </c>
      <c r="S116" s="91">
        <v>871410011</v>
      </c>
      <c r="T116" s="90"/>
      <c r="U116" s="90"/>
      <c r="V116" s="90" t="s">
        <v>226</v>
      </c>
      <c r="W116" s="90"/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 t="s">
        <v>226</v>
      </c>
      <c r="AL116" s="90" t="s">
        <v>226</v>
      </c>
      <c r="AM116" s="90" t="s">
        <v>226</v>
      </c>
      <c r="AN116" s="90" t="s">
        <v>226</v>
      </c>
      <c r="AO116" s="90" t="s">
        <v>226</v>
      </c>
      <c r="AP116" s="90" t="s">
        <v>226</v>
      </c>
      <c r="AQ116" s="90"/>
      <c r="AR116" s="90">
        <f t="shared" si="15"/>
        <v>6</v>
      </c>
      <c r="AS116" s="92">
        <f t="shared" si="17"/>
        <v>0</v>
      </c>
      <c r="AT116" s="92">
        <f t="shared" si="18"/>
        <v>0</v>
      </c>
      <c r="AU116" s="92">
        <f t="shared" si="19"/>
        <v>0</v>
      </c>
      <c r="AV116" s="92">
        <f t="shared" si="20"/>
        <v>0</v>
      </c>
      <c r="AW116" s="92">
        <f t="shared" si="21"/>
        <v>0</v>
      </c>
      <c r="AX116" s="92">
        <f t="shared" si="22"/>
        <v>25200</v>
      </c>
      <c r="AY116" s="92">
        <f t="shared" si="23"/>
        <v>25200</v>
      </c>
      <c r="AZ116" s="92">
        <f t="shared" si="24"/>
        <v>25200</v>
      </c>
      <c r="BA116" s="92">
        <f t="shared" si="25"/>
        <v>25200</v>
      </c>
      <c r="BB116" s="92">
        <f t="shared" si="26"/>
        <v>25200</v>
      </c>
      <c r="BC116" s="92">
        <f t="shared" si="27"/>
        <v>25200</v>
      </c>
      <c r="BD116" s="92">
        <f t="shared" si="28"/>
        <v>0</v>
      </c>
      <c r="BE116" s="93">
        <f t="shared" si="16"/>
        <v>151200</v>
      </c>
      <c r="BF116" s="71" t="b">
        <f t="shared" si="29"/>
        <v>1</v>
      </c>
    </row>
    <row r="117" spans="1:58" ht="102" x14ac:dyDescent="0.2">
      <c r="A117" s="90">
        <v>114</v>
      </c>
      <c r="B117" s="45" t="s">
        <v>323</v>
      </c>
      <c r="C117" s="45" t="s">
        <v>324</v>
      </c>
      <c r="D117" s="68" t="s">
        <v>217</v>
      </c>
      <c r="E117" s="68" t="s">
        <v>218</v>
      </c>
      <c r="F117" s="45" t="s">
        <v>298</v>
      </c>
      <c r="G117" s="45" t="s">
        <v>299</v>
      </c>
      <c r="H117" s="45" t="s">
        <v>300</v>
      </c>
      <c r="I117" s="45" t="s">
        <v>510</v>
      </c>
      <c r="J117" s="45" t="s">
        <v>151</v>
      </c>
      <c r="K117" s="45" t="s">
        <v>517</v>
      </c>
      <c r="L117" s="121" t="s">
        <v>357</v>
      </c>
      <c r="M117" s="45" t="s">
        <v>326</v>
      </c>
      <c r="N117" s="45" t="s">
        <v>114</v>
      </c>
      <c r="O117" s="69">
        <v>27000</v>
      </c>
      <c r="P117" s="70" t="s">
        <v>303</v>
      </c>
      <c r="Q117" s="90" t="s">
        <v>235</v>
      </c>
      <c r="R117" s="90" t="s">
        <v>238</v>
      </c>
      <c r="S117" s="91">
        <v>491290517</v>
      </c>
      <c r="T117" s="90"/>
      <c r="U117" s="90"/>
      <c r="V117" s="90" t="s">
        <v>226</v>
      </c>
      <c r="W117" s="90"/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 t="s">
        <v>226</v>
      </c>
      <c r="AM117" s="90"/>
      <c r="AN117" s="90"/>
      <c r="AO117" s="90"/>
      <c r="AP117" s="90"/>
      <c r="AQ117" s="90"/>
      <c r="AR117" s="90">
        <f t="shared" si="15"/>
        <v>1</v>
      </c>
      <c r="AS117" s="92">
        <f t="shared" si="17"/>
        <v>0</v>
      </c>
      <c r="AT117" s="92">
        <f t="shared" si="18"/>
        <v>0</v>
      </c>
      <c r="AU117" s="92">
        <f t="shared" si="19"/>
        <v>0</v>
      </c>
      <c r="AV117" s="92">
        <f t="shared" si="20"/>
        <v>0</v>
      </c>
      <c r="AW117" s="92">
        <f t="shared" si="21"/>
        <v>0</v>
      </c>
      <c r="AX117" s="92">
        <f t="shared" si="22"/>
        <v>0</v>
      </c>
      <c r="AY117" s="92">
        <f t="shared" si="23"/>
        <v>27000</v>
      </c>
      <c r="AZ117" s="92">
        <f t="shared" si="24"/>
        <v>0</v>
      </c>
      <c r="BA117" s="92">
        <f t="shared" si="25"/>
        <v>0</v>
      </c>
      <c r="BB117" s="92">
        <f t="shared" si="26"/>
        <v>0</v>
      </c>
      <c r="BC117" s="92">
        <f t="shared" si="27"/>
        <v>0</v>
      </c>
      <c r="BD117" s="92">
        <f t="shared" si="28"/>
        <v>0</v>
      </c>
      <c r="BE117" s="93">
        <f t="shared" si="16"/>
        <v>27000</v>
      </c>
      <c r="BF117" s="71" t="b">
        <f t="shared" si="29"/>
        <v>1</v>
      </c>
    </row>
    <row r="118" spans="1:58" ht="102" x14ac:dyDescent="0.2">
      <c r="A118" s="90">
        <v>115</v>
      </c>
      <c r="B118" s="45" t="s">
        <v>323</v>
      </c>
      <c r="C118" s="45" t="s">
        <v>324</v>
      </c>
      <c r="D118" s="68" t="s">
        <v>217</v>
      </c>
      <c r="E118" s="68" t="s">
        <v>218</v>
      </c>
      <c r="F118" s="45" t="s">
        <v>298</v>
      </c>
      <c r="G118" s="45" t="s">
        <v>299</v>
      </c>
      <c r="H118" s="45" t="s">
        <v>300</v>
      </c>
      <c r="I118" s="45" t="s">
        <v>510</v>
      </c>
      <c r="J118" s="45" t="s">
        <v>151</v>
      </c>
      <c r="K118" s="45" t="s">
        <v>517</v>
      </c>
      <c r="L118" s="121" t="s">
        <v>358</v>
      </c>
      <c r="M118" s="45" t="s">
        <v>326</v>
      </c>
      <c r="N118" s="45" t="s">
        <v>114</v>
      </c>
      <c r="O118" s="69">
        <v>60480</v>
      </c>
      <c r="P118" s="70" t="s">
        <v>303</v>
      </c>
      <c r="Q118" s="90" t="s">
        <v>235</v>
      </c>
      <c r="R118" s="90" t="s">
        <v>236</v>
      </c>
      <c r="S118" s="91">
        <v>491290517</v>
      </c>
      <c r="T118" s="90"/>
      <c r="U118" s="90"/>
      <c r="V118" s="90"/>
      <c r="W118" s="90"/>
      <c r="X118" s="90" t="s">
        <v>226</v>
      </c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 t="s">
        <v>226</v>
      </c>
      <c r="AN118" s="90"/>
      <c r="AO118" s="90"/>
      <c r="AP118" s="90"/>
      <c r="AQ118" s="90"/>
      <c r="AR118" s="90">
        <f t="shared" si="15"/>
        <v>1</v>
      </c>
      <c r="AS118" s="92">
        <f t="shared" si="17"/>
        <v>0</v>
      </c>
      <c r="AT118" s="92">
        <f t="shared" si="18"/>
        <v>0</v>
      </c>
      <c r="AU118" s="92">
        <f t="shared" si="19"/>
        <v>0</v>
      </c>
      <c r="AV118" s="92">
        <f t="shared" si="20"/>
        <v>0</v>
      </c>
      <c r="AW118" s="92">
        <f t="shared" si="21"/>
        <v>0</v>
      </c>
      <c r="AX118" s="92">
        <f t="shared" si="22"/>
        <v>0</v>
      </c>
      <c r="AY118" s="92">
        <f t="shared" si="23"/>
        <v>0</v>
      </c>
      <c r="AZ118" s="92">
        <f t="shared" si="24"/>
        <v>60480</v>
      </c>
      <c r="BA118" s="92">
        <f t="shared" si="25"/>
        <v>0</v>
      </c>
      <c r="BB118" s="92">
        <f t="shared" si="26"/>
        <v>0</v>
      </c>
      <c r="BC118" s="92">
        <f t="shared" si="27"/>
        <v>0</v>
      </c>
      <c r="BD118" s="92">
        <f t="shared" si="28"/>
        <v>0</v>
      </c>
      <c r="BE118" s="93">
        <f t="shared" si="16"/>
        <v>60480</v>
      </c>
      <c r="BF118" s="71" t="b">
        <f t="shared" si="29"/>
        <v>1</v>
      </c>
    </row>
    <row r="119" spans="1:58" ht="102" x14ac:dyDescent="0.2">
      <c r="A119" s="90">
        <v>116</v>
      </c>
      <c r="B119" s="45" t="s">
        <v>323</v>
      </c>
      <c r="C119" s="45" t="s">
        <v>324</v>
      </c>
      <c r="D119" s="68" t="s">
        <v>217</v>
      </c>
      <c r="E119" s="68" t="s">
        <v>218</v>
      </c>
      <c r="F119" s="45" t="s">
        <v>298</v>
      </c>
      <c r="G119" s="45" t="s">
        <v>299</v>
      </c>
      <c r="H119" s="45" t="s">
        <v>300</v>
      </c>
      <c r="I119" s="45" t="s">
        <v>510</v>
      </c>
      <c r="J119" s="45" t="s">
        <v>151</v>
      </c>
      <c r="K119" s="45" t="s">
        <v>517</v>
      </c>
      <c r="L119" s="121" t="s">
        <v>359</v>
      </c>
      <c r="M119" s="45" t="s">
        <v>326</v>
      </c>
      <c r="N119" s="45" t="s">
        <v>114</v>
      </c>
      <c r="O119" s="69">
        <v>45360</v>
      </c>
      <c r="P119" s="70" t="s">
        <v>303</v>
      </c>
      <c r="Q119" s="90" t="s">
        <v>235</v>
      </c>
      <c r="R119" s="90" t="s">
        <v>236</v>
      </c>
      <c r="S119" s="91">
        <v>491290517</v>
      </c>
      <c r="T119" s="90"/>
      <c r="U119" s="90"/>
      <c r="V119" s="90" t="s">
        <v>226</v>
      </c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 t="s">
        <v>226</v>
      </c>
      <c r="AM119" s="90"/>
      <c r="AN119" s="90"/>
      <c r="AO119" s="90"/>
      <c r="AP119" s="90"/>
      <c r="AQ119" s="90"/>
      <c r="AR119" s="90">
        <f t="shared" si="15"/>
        <v>1</v>
      </c>
      <c r="AS119" s="92">
        <f t="shared" si="17"/>
        <v>0</v>
      </c>
      <c r="AT119" s="92">
        <f t="shared" si="18"/>
        <v>0</v>
      </c>
      <c r="AU119" s="92">
        <f t="shared" si="19"/>
        <v>0</v>
      </c>
      <c r="AV119" s="92">
        <f t="shared" si="20"/>
        <v>0</v>
      </c>
      <c r="AW119" s="92">
        <f t="shared" si="21"/>
        <v>0</v>
      </c>
      <c r="AX119" s="92">
        <f t="shared" si="22"/>
        <v>0</v>
      </c>
      <c r="AY119" s="92">
        <f t="shared" si="23"/>
        <v>45360</v>
      </c>
      <c r="AZ119" s="92">
        <f t="shared" si="24"/>
        <v>0</v>
      </c>
      <c r="BA119" s="92">
        <f t="shared" si="25"/>
        <v>0</v>
      </c>
      <c r="BB119" s="92">
        <f t="shared" si="26"/>
        <v>0</v>
      </c>
      <c r="BC119" s="92">
        <f t="shared" si="27"/>
        <v>0</v>
      </c>
      <c r="BD119" s="92">
        <f t="shared" si="28"/>
        <v>0</v>
      </c>
      <c r="BE119" s="93">
        <f t="shared" si="16"/>
        <v>45360</v>
      </c>
      <c r="BF119" s="71" t="b">
        <f t="shared" si="29"/>
        <v>1</v>
      </c>
    </row>
    <row r="120" spans="1:58" ht="102" x14ac:dyDescent="0.2">
      <c r="A120" s="90">
        <v>117</v>
      </c>
      <c r="B120" s="45" t="s">
        <v>323</v>
      </c>
      <c r="C120" s="45" t="s">
        <v>324</v>
      </c>
      <c r="D120" s="68" t="s">
        <v>217</v>
      </c>
      <c r="E120" s="68" t="s">
        <v>218</v>
      </c>
      <c r="F120" s="45" t="s">
        <v>298</v>
      </c>
      <c r="G120" s="45" t="s">
        <v>299</v>
      </c>
      <c r="H120" s="45" t="s">
        <v>300</v>
      </c>
      <c r="I120" s="45" t="s">
        <v>510</v>
      </c>
      <c r="J120" s="45" t="s">
        <v>151</v>
      </c>
      <c r="K120" s="45" t="s">
        <v>517</v>
      </c>
      <c r="L120" s="121" t="s">
        <v>360</v>
      </c>
      <c r="M120" s="45" t="s">
        <v>326</v>
      </c>
      <c r="N120" s="45" t="s">
        <v>114</v>
      </c>
      <c r="O120" s="69">
        <v>54000</v>
      </c>
      <c r="P120" s="70" t="s">
        <v>303</v>
      </c>
      <c r="Q120" s="90" t="s">
        <v>235</v>
      </c>
      <c r="R120" s="90" t="s">
        <v>236</v>
      </c>
      <c r="S120" s="91">
        <v>491290517</v>
      </c>
      <c r="T120" s="90"/>
      <c r="U120" s="90"/>
      <c r="V120" s="90"/>
      <c r="W120" s="90"/>
      <c r="X120" s="90" t="s">
        <v>226</v>
      </c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 t="s">
        <v>226</v>
      </c>
      <c r="AN120" s="90"/>
      <c r="AO120" s="90"/>
      <c r="AP120" s="90"/>
      <c r="AQ120" s="90"/>
      <c r="AR120" s="90">
        <f t="shared" si="15"/>
        <v>1</v>
      </c>
      <c r="AS120" s="92">
        <f t="shared" si="17"/>
        <v>0</v>
      </c>
      <c r="AT120" s="92">
        <f t="shared" si="18"/>
        <v>0</v>
      </c>
      <c r="AU120" s="92">
        <f t="shared" si="19"/>
        <v>0</v>
      </c>
      <c r="AV120" s="92">
        <f t="shared" si="20"/>
        <v>0</v>
      </c>
      <c r="AW120" s="92">
        <f t="shared" si="21"/>
        <v>0</v>
      </c>
      <c r="AX120" s="92">
        <f t="shared" si="22"/>
        <v>0</v>
      </c>
      <c r="AY120" s="92">
        <f t="shared" si="23"/>
        <v>0</v>
      </c>
      <c r="AZ120" s="92">
        <f t="shared" si="24"/>
        <v>54000</v>
      </c>
      <c r="BA120" s="92">
        <f t="shared" si="25"/>
        <v>0</v>
      </c>
      <c r="BB120" s="92">
        <f t="shared" si="26"/>
        <v>0</v>
      </c>
      <c r="BC120" s="92">
        <f t="shared" si="27"/>
        <v>0</v>
      </c>
      <c r="BD120" s="92">
        <f t="shared" si="28"/>
        <v>0</v>
      </c>
      <c r="BE120" s="93">
        <f t="shared" si="16"/>
        <v>54000</v>
      </c>
      <c r="BF120" s="71" t="b">
        <f t="shared" si="29"/>
        <v>1</v>
      </c>
    </row>
    <row r="121" spans="1:58" ht="102" x14ac:dyDescent="0.2">
      <c r="A121" s="90">
        <v>118</v>
      </c>
      <c r="B121" s="45" t="s">
        <v>323</v>
      </c>
      <c r="C121" s="45" t="s">
        <v>324</v>
      </c>
      <c r="D121" s="68" t="s">
        <v>217</v>
      </c>
      <c r="E121" s="68" t="s">
        <v>218</v>
      </c>
      <c r="F121" s="45" t="s">
        <v>298</v>
      </c>
      <c r="G121" s="45" t="s">
        <v>299</v>
      </c>
      <c r="H121" s="45" t="s">
        <v>300</v>
      </c>
      <c r="I121" s="45" t="s">
        <v>510</v>
      </c>
      <c r="J121" s="45" t="s">
        <v>151</v>
      </c>
      <c r="K121" s="45" t="s">
        <v>517</v>
      </c>
      <c r="L121" s="121" t="s">
        <v>361</v>
      </c>
      <c r="M121" s="45" t="s">
        <v>326</v>
      </c>
      <c r="N121" s="45" t="s">
        <v>114</v>
      </c>
      <c r="O121" s="69">
        <v>12247.2</v>
      </c>
      <c r="P121" s="70" t="s">
        <v>303</v>
      </c>
      <c r="Q121" s="90" t="s">
        <v>235</v>
      </c>
      <c r="R121" s="90" t="s">
        <v>238</v>
      </c>
      <c r="S121" s="91">
        <v>491290517</v>
      </c>
      <c r="T121" s="90"/>
      <c r="U121" s="90"/>
      <c r="V121" s="90"/>
      <c r="W121" s="90" t="s">
        <v>226</v>
      </c>
      <c r="X121" s="90"/>
      <c r="Y121" s="90"/>
      <c r="Z121" s="90"/>
      <c r="AA121" s="90"/>
      <c r="AB121" s="90"/>
      <c r="AC121" s="90"/>
      <c r="AD121" s="90"/>
      <c r="AE121" s="90"/>
      <c r="AF121" s="90"/>
      <c r="AG121" s="90"/>
      <c r="AH121" s="90"/>
      <c r="AI121" s="90"/>
      <c r="AJ121" s="90"/>
      <c r="AK121" s="90"/>
      <c r="AL121" s="90"/>
      <c r="AM121" s="90" t="s">
        <v>226</v>
      </c>
      <c r="AN121" s="90"/>
      <c r="AO121" s="90"/>
      <c r="AP121" s="90"/>
      <c r="AQ121" s="90"/>
      <c r="AR121" s="90">
        <f t="shared" si="15"/>
        <v>1</v>
      </c>
      <c r="AS121" s="92">
        <f t="shared" si="17"/>
        <v>0</v>
      </c>
      <c r="AT121" s="92">
        <f t="shared" si="18"/>
        <v>0</v>
      </c>
      <c r="AU121" s="92">
        <f t="shared" si="19"/>
        <v>0</v>
      </c>
      <c r="AV121" s="92">
        <f t="shared" si="20"/>
        <v>0</v>
      </c>
      <c r="AW121" s="92">
        <f t="shared" si="21"/>
        <v>0</v>
      </c>
      <c r="AX121" s="92">
        <f t="shared" si="22"/>
        <v>0</v>
      </c>
      <c r="AY121" s="92">
        <f t="shared" si="23"/>
        <v>0</v>
      </c>
      <c r="AZ121" s="92">
        <f t="shared" si="24"/>
        <v>12247.2</v>
      </c>
      <c r="BA121" s="92">
        <f t="shared" si="25"/>
        <v>0</v>
      </c>
      <c r="BB121" s="92">
        <f t="shared" si="26"/>
        <v>0</v>
      </c>
      <c r="BC121" s="92">
        <f t="shared" si="27"/>
        <v>0</v>
      </c>
      <c r="BD121" s="92">
        <f t="shared" si="28"/>
        <v>0</v>
      </c>
      <c r="BE121" s="93">
        <f t="shared" si="16"/>
        <v>12247.2</v>
      </c>
      <c r="BF121" s="71" t="b">
        <f t="shared" si="29"/>
        <v>1</v>
      </c>
    </row>
    <row r="122" spans="1:58" ht="102" x14ac:dyDescent="0.2">
      <c r="A122" s="90">
        <v>119</v>
      </c>
      <c r="B122" s="45" t="s">
        <v>323</v>
      </c>
      <c r="C122" s="45" t="s">
        <v>324</v>
      </c>
      <c r="D122" s="68" t="s">
        <v>217</v>
      </c>
      <c r="E122" s="68" t="s">
        <v>218</v>
      </c>
      <c r="F122" s="45" t="s">
        <v>298</v>
      </c>
      <c r="G122" s="45" t="s">
        <v>299</v>
      </c>
      <c r="H122" s="45" t="s">
        <v>300</v>
      </c>
      <c r="I122" s="45" t="s">
        <v>510</v>
      </c>
      <c r="J122" s="45" t="s">
        <v>151</v>
      </c>
      <c r="K122" s="45" t="s">
        <v>517</v>
      </c>
      <c r="L122" s="121" t="s">
        <v>362</v>
      </c>
      <c r="M122" s="45" t="s">
        <v>326</v>
      </c>
      <c r="N122" s="45" t="s">
        <v>112</v>
      </c>
      <c r="O122" s="69">
        <v>20160</v>
      </c>
      <c r="P122" s="70" t="s">
        <v>303</v>
      </c>
      <c r="Q122" s="90" t="s">
        <v>235</v>
      </c>
      <c r="R122" s="90" t="s">
        <v>236</v>
      </c>
      <c r="S122" s="91">
        <v>333800231</v>
      </c>
      <c r="T122" s="90"/>
      <c r="U122" s="90"/>
      <c r="V122" s="90"/>
      <c r="W122" s="90"/>
      <c r="X122" s="90"/>
      <c r="Y122" s="90" t="s">
        <v>226</v>
      </c>
      <c r="Z122" s="90"/>
      <c r="AA122" s="90"/>
      <c r="AB122" s="90"/>
      <c r="AC122" s="90"/>
      <c r="AD122" s="90"/>
      <c r="AE122" s="90"/>
      <c r="AF122" s="90"/>
      <c r="AG122" s="90"/>
      <c r="AH122" s="90"/>
      <c r="AI122" s="90"/>
      <c r="AJ122" s="90"/>
      <c r="AK122" s="90"/>
      <c r="AL122" s="90"/>
      <c r="AM122" s="90"/>
      <c r="AN122" s="90" t="s">
        <v>226</v>
      </c>
      <c r="AO122" s="90" t="s">
        <v>226</v>
      </c>
      <c r="AP122" s="90"/>
      <c r="AQ122" s="90"/>
      <c r="AR122" s="90">
        <f t="shared" si="15"/>
        <v>2</v>
      </c>
      <c r="AS122" s="92">
        <f t="shared" si="17"/>
        <v>0</v>
      </c>
      <c r="AT122" s="92">
        <f t="shared" si="18"/>
        <v>0</v>
      </c>
      <c r="AU122" s="92">
        <f t="shared" si="19"/>
        <v>0</v>
      </c>
      <c r="AV122" s="92">
        <f t="shared" si="20"/>
        <v>0</v>
      </c>
      <c r="AW122" s="92">
        <f t="shared" si="21"/>
        <v>0</v>
      </c>
      <c r="AX122" s="92">
        <f t="shared" si="22"/>
        <v>0</v>
      </c>
      <c r="AY122" s="92">
        <f t="shared" si="23"/>
        <v>0</v>
      </c>
      <c r="AZ122" s="92">
        <f t="shared" si="24"/>
        <v>0</v>
      </c>
      <c r="BA122" s="92">
        <f t="shared" si="25"/>
        <v>10080</v>
      </c>
      <c r="BB122" s="92">
        <f t="shared" si="26"/>
        <v>10080</v>
      </c>
      <c r="BC122" s="92">
        <f t="shared" si="27"/>
        <v>0</v>
      </c>
      <c r="BD122" s="92">
        <f t="shared" si="28"/>
        <v>0</v>
      </c>
      <c r="BE122" s="93">
        <f t="shared" si="16"/>
        <v>20160</v>
      </c>
      <c r="BF122" s="71" t="b">
        <f t="shared" si="29"/>
        <v>1</v>
      </c>
    </row>
    <row r="123" spans="1:58" ht="102" x14ac:dyDescent="0.2">
      <c r="A123" s="90">
        <v>120</v>
      </c>
      <c r="B123" s="45" t="s">
        <v>323</v>
      </c>
      <c r="C123" s="45" t="s">
        <v>324</v>
      </c>
      <c r="D123" s="68" t="s">
        <v>217</v>
      </c>
      <c r="E123" s="68" t="s">
        <v>218</v>
      </c>
      <c r="F123" s="45" t="s">
        <v>298</v>
      </c>
      <c r="G123" s="45" t="s">
        <v>299</v>
      </c>
      <c r="H123" s="45" t="s">
        <v>300</v>
      </c>
      <c r="I123" s="45" t="s">
        <v>510</v>
      </c>
      <c r="J123" s="45" t="s">
        <v>151</v>
      </c>
      <c r="K123" s="45" t="s">
        <v>517</v>
      </c>
      <c r="L123" s="121" t="s">
        <v>363</v>
      </c>
      <c r="M123" s="45" t="s">
        <v>326</v>
      </c>
      <c r="N123" s="45" t="s">
        <v>109</v>
      </c>
      <c r="O123" s="69">
        <v>13104</v>
      </c>
      <c r="P123" s="70" t="s">
        <v>303</v>
      </c>
      <c r="Q123" s="90" t="s">
        <v>235</v>
      </c>
      <c r="R123" s="90" t="s">
        <v>238</v>
      </c>
      <c r="S123" s="91">
        <v>5463108</v>
      </c>
      <c r="T123" s="90"/>
      <c r="U123" s="90"/>
      <c r="V123" s="90" t="s">
        <v>226</v>
      </c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 t="s">
        <v>226</v>
      </c>
      <c r="AL123" s="90"/>
      <c r="AM123" s="90"/>
      <c r="AN123" s="90"/>
      <c r="AO123" s="90"/>
      <c r="AP123" s="90"/>
      <c r="AQ123" s="90"/>
      <c r="AR123" s="90">
        <f t="shared" si="15"/>
        <v>1</v>
      </c>
      <c r="AS123" s="92">
        <f t="shared" si="17"/>
        <v>0</v>
      </c>
      <c r="AT123" s="92">
        <f t="shared" si="18"/>
        <v>0</v>
      </c>
      <c r="AU123" s="92">
        <f t="shared" si="19"/>
        <v>0</v>
      </c>
      <c r="AV123" s="92">
        <f t="shared" si="20"/>
        <v>0</v>
      </c>
      <c r="AW123" s="92">
        <f t="shared" si="21"/>
        <v>0</v>
      </c>
      <c r="AX123" s="92">
        <f t="shared" si="22"/>
        <v>13104</v>
      </c>
      <c r="AY123" s="92">
        <f t="shared" si="23"/>
        <v>0</v>
      </c>
      <c r="AZ123" s="92">
        <f t="shared" si="24"/>
        <v>0</v>
      </c>
      <c r="BA123" s="92">
        <f t="shared" si="25"/>
        <v>0</v>
      </c>
      <c r="BB123" s="92">
        <f t="shared" si="26"/>
        <v>0</v>
      </c>
      <c r="BC123" s="92">
        <f t="shared" si="27"/>
        <v>0</v>
      </c>
      <c r="BD123" s="92">
        <f t="shared" si="28"/>
        <v>0</v>
      </c>
      <c r="BE123" s="93">
        <f t="shared" si="16"/>
        <v>13104</v>
      </c>
      <c r="BF123" s="71" t="b">
        <f t="shared" si="29"/>
        <v>1</v>
      </c>
    </row>
    <row r="124" spans="1:58" ht="102" x14ac:dyDescent="0.2">
      <c r="A124" s="90">
        <v>121</v>
      </c>
      <c r="B124" s="45" t="s">
        <v>323</v>
      </c>
      <c r="C124" s="45" t="s">
        <v>324</v>
      </c>
      <c r="D124" s="68" t="s">
        <v>217</v>
      </c>
      <c r="E124" s="68" t="s">
        <v>218</v>
      </c>
      <c r="F124" s="45" t="s">
        <v>298</v>
      </c>
      <c r="G124" s="45" t="s">
        <v>299</v>
      </c>
      <c r="H124" s="45" t="s">
        <v>300</v>
      </c>
      <c r="I124" s="45" t="s">
        <v>510</v>
      </c>
      <c r="J124" s="45" t="s">
        <v>151</v>
      </c>
      <c r="K124" s="45" t="s">
        <v>517</v>
      </c>
      <c r="L124" s="121" t="s">
        <v>364</v>
      </c>
      <c r="M124" s="45" t="s">
        <v>326</v>
      </c>
      <c r="N124" s="45" t="s">
        <v>109</v>
      </c>
      <c r="O124" s="69">
        <v>6048</v>
      </c>
      <c r="P124" s="70" t="s">
        <v>303</v>
      </c>
      <c r="Q124" s="90" t="s">
        <v>235</v>
      </c>
      <c r="R124" s="90" t="s">
        <v>238</v>
      </c>
      <c r="S124" s="91">
        <v>871590111</v>
      </c>
      <c r="T124" s="90"/>
      <c r="U124" s="90"/>
      <c r="V124" s="90" t="s">
        <v>226</v>
      </c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 t="s">
        <v>226</v>
      </c>
      <c r="AL124" s="90"/>
      <c r="AM124" s="90"/>
      <c r="AN124" s="90"/>
      <c r="AO124" s="90"/>
      <c r="AP124" s="90"/>
      <c r="AQ124" s="90"/>
      <c r="AR124" s="90">
        <f t="shared" si="15"/>
        <v>1</v>
      </c>
      <c r="AS124" s="92">
        <f t="shared" si="17"/>
        <v>0</v>
      </c>
      <c r="AT124" s="92">
        <f t="shared" si="18"/>
        <v>0</v>
      </c>
      <c r="AU124" s="92">
        <f t="shared" si="19"/>
        <v>0</v>
      </c>
      <c r="AV124" s="92">
        <f t="shared" si="20"/>
        <v>0</v>
      </c>
      <c r="AW124" s="92">
        <f t="shared" si="21"/>
        <v>0</v>
      </c>
      <c r="AX124" s="92">
        <f t="shared" si="22"/>
        <v>6048</v>
      </c>
      <c r="AY124" s="92">
        <f t="shared" si="23"/>
        <v>0</v>
      </c>
      <c r="AZ124" s="92">
        <f t="shared" si="24"/>
        <v>0</v>
      </c>
      <c r="BA124" s="92">
        <f t="shared" si="25"/>
        <v>0</v>
      </c>
      <c r="BB124" s="92">
        <f t="shared" si="26"/>
        <v>0</v>
      </c>
      <c r="BC124" s="92">
        <f t="shared" si="27"/>
        <v>0</v>
      </c>
      <c r="BD124" s="92">
        <f t="shared" si="28"/>
        <v>0</v>
      </c>
      <c r="BE124" s="93">
        <f t="shared" si="16"/>
        <v>6048</v>
      </c>
      <c r="BF124" s="71" t="b">
        <f t="shared" si="29"/>
        <v>1</v>
      </c>
    </row>
    <row r="125" spans="1:58" ht="102" x14ac:dyDescent="0.2">
      <c r="A125" s="90">
        <v>122</v>
      </c>
      <c r="B125" s="45" t="s">
        <v>323</v>
      </c>
      <c r="C125" s="45" t="s">
        <v>324</v>
      </c>
      <c r="D125" s="68" t="s">
        <v>217</v>
      </c>
      <c r="E125" s="68" t="s">
        <v>218</v>
      </c>
      <c r="F125" s="45" t="s">
        <v>298</v>
      </c>
      <c r="G125" s="45" t="s">
        <v>299</v>
      </c>
      <c r="H125" s="45" t="s">
        <v>300</v>
      </c>
      <c r="I125" s="45" t="s">
        <v>510</v>
      </c>
      <c r="J125" s="45" t="s">
        <v>151</v>
      </c>
      <c r="K125" s="45" t="s">
        <v>517</v>
      </c>
      <c r="L125" s="121" t="s">
        <v>365</v>
      </c>
      <c r="M125" s="45" t="s">
        <v>326</v>
      </c>
      <c r="N125" s="45" t="s">
        <v>109</v>
      </c>
      <c r="O125" s="69">
        <v>7056</v>
      </c>
      <c r="P125" s="70" t="s">
        <v>303</v>
      </c>
      <c r="Q125" s="90" t="s">
        <v>235</v>
      </c>
      <c r="R125" s="90" t="s">
        <v>236</v>
      </c>
      <c r="S125" s="91">
        <v>651400121</v>
      </c>
      <c r="T125" s="90"/>
      <c r="U125" s="90"/>
      <c r="V125" s="90"/>
      <c r="W125" s="90"/>
      <c r="X125" s="90"/>
      <c r="Y125" s="90"/>
      <c r="Z125" s="90" t="s">
        <v>226</v>
      </c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 t="s">
        <v>226</v>
      </c>
      <c r="AO125" s="90"/>
      <c r="AP125" s="90"/>
      <c r="AQ125" s="90"/>
      <c r="AR125" s="90">
        <f t="shared" si="15"/>
        <v>1</v>
      </c>
      <c r="AS125" s="92">
        <f t="shared" si="17"/>
        <v>0</v>
      </c>
      <c r="AT125" s="92">
        <f t="shared" si="18"/>
        <v>0</v>
      </c>
      <c r="AU125" s="92">
        <f t="shared" si="19"/>
        <v>0</v>
      </c>
      <c r="AV125" s="92">
        <f t="shared" si="20"/>
        <v>0</v>
      </c>
      <c r="AW125" s="92">
        <f t="shared" si="21"/>
        <v>0</v>
      </c>
      <c r="AX125" s="92">
        <f t="shared" si="22"/>
        <v>0</v>
      </c>
      <c r="AY125" s="92">
        <f t="shared" si="23"/>
        <v>0</v>
      </c>
      <c r="AZ125" s="92">
        <f t="shared" si="24"/>
        <v>0</v>
      </c>
      <c r="BA125" s="92">
        <f t="shared" si="25"/>
        <v>7056</v>
      </c>
      <c r="BB125" s="92">
        <f t="shared" si="26"/>
        <v>0</v>
      </c>
      <c r="BC125" s="92">
        <f t="shared" si="27"/>
        <v>0</v>
      </c>
      <c r="BD125" s="92">
        <f t="shared" si="28"/>
        <v>0</v>
      </c>
      <c r="BE125" s="93">
        <f t="shared" si="16"/>
        <v>7056</v>
      </c>
      <c r="BF125" s="71" t="b">
        <f t="shared" si="29"/>
        <v>1</v>
      </c>
    </row>
    <row r="126" spans="1:58" ht="102" x14ac:dyDescent="0.2">
      <c r="A126" s="90">
        <v>123</v>
      </c>
      <c r="B126" s="45" t="s">
        <v>323</v>
      </c>
      <c r="C126" s="45" t="s">
        <v>324</v>
      </c>
      <c r="D126" s="68" t="s">
        <v>217</v>
      </c>
      <c r="E126" s="68" t="s">
        <v>218</v>
      </c>
      <c r="F126" s="45" t="s">
        <v>298</v>
      </c>
      <c r="G126" s="45" t="s">
        <v>299</v>
      </c>
      <c r="H126" s="45" t="s">
        <v>300</v>
      </c>
      <c r="I126" s="45" t="s">
        <v>510</v>
      </c>
      <c r="J126" s="45" t="s">
        <v>151</v>
      </c>
      <c r="K126" s="45" t="s">
        <v>517</v>
      </c>
      <c r="L126" s="121" t="s">
        <v>366</v>
      </c>
      <c r="M126" s="45" t="s">
        <v>326</v>
      </c>
      <c r="N126" s="45" t="s">
        <v>114</v>
      </c>
      <c r="O126" s="69">
        <v>200000</v>
      </c>
      <c r="P126" s="70" t="s">
        <v>303</v>
      </c>
      <c r="Q126" s="90" t="s">
        <v>235</v>
      </c>
      <c r="R126" s="90" t="s">
        <v>238</v>
      </c>
      <c r="S126" s="91">
        <v>361140211</v>
      </c>
      <c r="T126" s="90"/>
      <c r="U126" s="90"/>
      <c r="V126" s="90" t="s">
        <v>226</v>
      </c>
      <c r="W126" s="90"/>
      <c r="X126" s="90"/>
      <c r="Y126" s="90"/>
      <c r="Z126" s="90"/>
      <c r="AA126" s="90"/>
      <c r="AB126" s="90"/>
      <c r="AC126" s="90"/>
      <c r="AD126" s="90"/>
      <c r="AE126" s="90"/>
      <c r="AF126" s="90"/>
      <c r="AG126" s="90"/>
      <c r="AH126" s="90"/>
      <c r="AI126" s="90"/>
      <c r="AJ126" s="90" t="s">
        <v>226</v>
      </c>
      <c r="AK126" s="90" t="s">
        <v>226</v>
      </c>
      <c r="AL126" s="90"/>
      <c r="AM126" s="90"/>
      <c r="AN126" s="90"/>
      <c r="AO126" s="90"/>
      <c r="AP126" s="90"/>
      <c r="AQ126" s="90"/>
      <c r="AR126" s="90">
        <f t="shared" si="15"/>
        <v>2</v>
      </c>
      <c r="AS126" s="92">
        <f t="shared" si="17"/>
        <v>0</v>
      </c>
      <c r="AT126" s="92">
        <f t="shared" si="18"/>
        <v>0</v>
      </c>
      <c r="AU126" s="92">
        <f t="shared" si="19"/>
        <v>0</v>
      </c>
      <c r="AV126" s="92">
        <f t="shared" si="20"/>
        <v>0</v>
      </c>
      <c r="AW126" s="92">
        <f t="shared" si="21"/>
        <v>100000</v>
      </c>
      <c r="AX126" s="92">
        <f t="shared" si="22"/>
        <v>100000</v>
      </c>
      <c r="AY126" s="92">
        <f t="shared" si="23"/>
        <v>0</v>
      </c>
      <c r="AZ126" s="92">
        <f t="shared" si="24"/>
        <v>0</v>
      </c>
      <c r="BA126" s="92">
        <f t="shared" si="25"/>
        <v>0</v>
      </c>
      <c r="BB126" s="92">
        <f t="shared" si="26"/>
        <v>0</v>
      </c>
      <c r="BC126" s="92">
        <f t="shared" si="27"/>
        <v>0</v>
      </c>
      <c r="BD126" s="92">
        <f t="shared" si="28"/>
        <v>0</v>
      </c>
      <c r="BE126" s="93">
        <f t="shared" si="16"/>
        <v>200000</v>
      </c>
      <c r="BF126" s="71" t="b">
        <f t="shared" si="29"/>
        <v>1</v>
      </c>
    </row>
    <row r="127" spans="1:58" ht="102" x14ac:dyDescent="0.2">
      <c r="A127" s="90">
        <v>124</v>
      </c>
      <c r="B127" s="45" t="s">
        <v>323</v>
      </c>
      <c r="C127" s="45" t="s">
        <v>324</v>
      </c>
      <c r="D127" s="68" t="s">
        <v>217</v>
      </c>
      <c r="E127" s="68" t="s">
        <v>218</v>
      </c>
      <c r="F127" s="45" t="s">
        <v>298</v>
      </c>
      <c r="G127" s="45" t="s">
        <v>299</v>
      </c>
      <c r="H127" s="45" t="s">
        <v>300</v>
      </c>
      <c r="I127" s="45" t="s">
        <v>510</v>
      </c>
      <c r="J127" s="45" t="s">
        <v>151</v>
      </c>
      <c r="K127" s="45" t="s">
        <v>517</v>
      </c>
      <c r="L127" s="121" t="s">
        <v>367</v>
      </c>
      <c r="M127" s="45" t="s">
        <v>326</v>
      </c>
      <c r="N127" s="45" t="s">
        <v>110</v>
      </c>
      <c r="O127" s="69">
        <v>172160</v>
      </c>
      <c r="P127" s="70" t="s">
        <v>303</v>
      </c>
      <c r="Q127" s="90" t="s">
        <v>235</v>
      </c>
      <c r="R127" s="90" t="s">
        <v>238</v>
      </c>
      <c r="S127" s="91">
        <v>871410011</v>
      </c>
      <c r="T127" s="90"/>
      <c r="U127" s="90"/>
      <c r="V127" s="90" t="s">
        <v>226</v>
      </c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 t="s">
        <v>226</v>
      </c>
      <c r="AQ127" s="90"/>
      <c r="AR127" s="90">
        <f t="shared" si="15"/>
        <v>1</v>
      </c>
      <c r="AS127" s="92">
        <f t="shared" si="17"/>
        <v>0</v>
      </c>
      <c r="AT127" s="92">
        <f t="shared" si="18"/>
        <v>0</v>
      </c>
      <c r="AU127" s="92">
        <f t="shared" si="19"/>
        <v>0</v>
      </c>
      <c r="AV127" s="92">
        <f t="shared" si="20"/>
        <v>0</v>
      </c>
      <c r="AW127" s="92">
        <f t="shared" si="21"/>
        <v>0</v>
      </c>
      <c r="AX127" s="92">
        <f t="shared" si="22"/>
        <v>0</v>
      </c>
      <c r="AY127" s="92">
        <f t="shared" si="23"/>
        <v>0</v>
      </c>
      <c r="AZ127" s="92">
        <f t="shared" si="24"/>
        <v>0</v>
      </c>
      <c r="BA127" s="92">
        <f t="shared" si="25"/>
        <v>0</v>
      </c>
      <c r="BB127" s="92">
        <f t="shared" si="26"/>
        <v>0</v>
      </c>
      <c r="BC127" s="92">
        <f t="shared" si="27"/>
        <v>172160</v>
      </c>
      <c r="BD127" s="92">
        <f t="shared" si="28"/>
        <v>0</v>
      </c>
      <c r="BE127" s="93">
        <f t="shared" si="16"/>
        <v>172160</v>
      </c>
      <c r="BF127" s="71" t="b">
        <f t="shared" si="29"/>
        <v>1</v>
      </c>
    </row>
    <row r="128" spans="1:58" ht="102" x14ac:dyDescent="0.2">
      <c r="A128" s="90">
        <v>125</v>
      </c>
      <c r="B128" s="45" t="s">
        <v>323</v>
      </c>
      <c r="C128" s="45" t="s">
        <v>324</v>
      </c>
      <c r="D128" s="68" t="s">
        <v>217</v>
      </c>
      <c r="E128" s="68" t="s">
        <v>218</v>
      </c>
      <c r="F128" s="45" t="s">
        <v>298</v>
      </c>
      <c r="G128" s="45" t="s">
        <v>299</v>
      </c>
      <c r="H128" s="45" t="s">
        <v>300</v>
      </c>
      <c r="I128" s="45" t="s">
        <v>510</v>
      </c>
      <c r="J128" s="45" t="s">
        <v>151</v>
      </c>
      <c r="K128" s="45" t="s">
        <v>517</v>
      </c>
      <c r="L128" s="121" t="s">
        <v>368</v>
      </c>
      <c r="M128" s="45" t="s">
        <v>326</v>
      </c>
      <c r="N128" s="45" t="s">
        <v>114</v>
      </c>
      <c r="O128" s="69">
        <v>90000</v>
      </c>
      <c r="P128" s="70" t="s">
        <v>303</v>
      </c>
      <c r="Q128" s="90" t="s">
        <v>235</v>
      </c>
      <c r="R128" s="90" t="s">
        <v>238</v>
      </c>
      <c r="S128" s="91" t="s">
        <v>369</v>
      </c>
      <c r="T128" s="90"/>
      <c r="U128" s="90"/>
      <c r="V128" s="90"/>
      <c r="W128" s="90" t="s">
        <v>226</v>
      </c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 t="s">
        <v>226</v>
      </c>
      <c r="AL128" s="90"/>
      <c r="AM128" s="90"/>
      <c r="AN128" s="90"/>
      <c r="AO128" s="90"/>
      <c r="AP128" s="90"/>
      <c r="AQ128" s="90"/>
      <c r="AR128" s="90">
        <f t="shared" si="15"/>
        <v>1</v>
      </c>
      <c r="AS128" s="92">
        <f t="shared" si="17"/>
        <v>0</v>
      </c>
      <c r="AT128" s="92">
        <f t="shared" si="18"/>
        <v>0</v>
      </c>
      <c r="AU128" s="92">
        <f t="shared" si="19"/>
        <v>0</v>
      </c>
      <c r="AV128" s="92">
        <f t="shared" si="20"/>
        <v>0</v>
      </c>
      <c r="AW128" s="92">
        <f t="shared" si="21"/>
        <v>0</v>
      </c>
      <c r="AX128" s="92">
        <f t="shared" si="22"/>
        <v>90000</v>
      </c>
      <c r="AY128" s="92">
        <f t="shared" si="23"/>
        <v>0</v>
      </c>
      <c r="AZ128" s="92">
        <f t="shared" si="24"/>
        <v>0</v>
      </c>
      <c r="BA128" s="92">
        <f t="shared" si="25"/>
        <v>0</v>
      </c>
      <c r="BB128" s="92">
        <f t="shared" si="26"/>
        <v>0</v>
      </c>
      <c r="BC128" s="92">
        <f t="shared" si="27"/>
        <v>0</v>
      </c>
      <c r="BD128" s="92">
        <f t="shared" si="28"/>
        <v>0</v>
      </c>
      <c r="BE128" s="93">
        <f t="shared" si="16"/>
        <v>90000</v>
      </c>
      <c r="BF128" s="71" t="b">
        <f t="shared" si="29"/>
        <v>1</v>
      </c>
    </row>
    <row r="129" spans="1:58" ht="102" x14ac:dyDescent="0.2">
      <c r="A129" s="90">
        <v>126</v>
      </c>
      <c r="B129" s="45" t="s">
        <v>323</v>
      </c>
      <c r="C129" s="45" t="s">
        <v>324</v>
      </c>
      <c r="D129" s="68" t="s">
        <v>217</v>
      </c>
      <c r="E129" s="68" t="s">
        <v>218</v>
      </c>
      <c r="F129" s="45" t="s">
        <v>298</v>
      </c>
      <c r="G129" s="45" t="s">
        <v>299</v>
      </c>
      <c r="H129" s="45" t="s">
        <v>300</v>
      </c>
      <c r="I129" s="45" t="s">
        <v>510</v>
      </c>
      <c r="J129" s="45" t="s">
        <v>151</v>
      </c>
      <c r="K129" s="45" t="s">
        <v>517</v>
      </c>
      <c r="L129" s="121" t="s">
        <v>370</v>
      </c>
      <c r="M129" s="45" t="s">
        <v>326</v>
      </c>
      <c r="N129" s="45" t="s">
        <v>113</v>
      </c>
      <c r="O129" s="69">
        <v>8064</v>
      </c>
      <c r="P129" s="70" t="s">
        <v>303</v>
      </c>
      <c r="Q129" s="90" t="s">
        <v>235</v>
      </c>
      <c r="R129" s="90" t="s">
        <v>238</v>
      </c>
      <c r="S129" s="91">
        <v>353220015</v>
      </c>
      <c r="T129" s="90"/>
      <c r="U129" s="90"/>
      <c r="V129" s="90"/>
      <c r="W129" s="90" t="s">
        <v>226</v>
      </c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 t="s">
        <v>226</v>
      </c>
      <c r="AL129" s="90"/>
      <c r="AM129" s="90"/>
      <c r="AN129" s="90"/>
      <c r="AO129" s="90"/>
      <c r="AP129" s="90"/>
      <c r="AQ129" s="90"/>
      <c r="AR129" s="90">
        <f t="shared" si="15"/>
        <v>1</v>
      </c>
      <c r="AS129" s="92">
        <f t="shared" si="17"/>
        <v>0</v>
      </c>
      <c r="AT129" s="92">
        <f t="shared" si="18"/>
        <v>0</v>
      </c>
      <c r="AU129" s="92">
        <f t="shared" si="19"/>
        <v>0</v>
      </c>
      <c r="AV129" s="92">
        <f t="shared" si="20"/>
        <v>0</v>
      </c>
      <c r="AW129" s="92">
        <f t="shared" si="21"/>
        <v>0</v>
      </c>
      <c r="AX129" s="92">
        <f t="shared" si="22"/>
        <v>8064</v>
      </c>
      <c r="AY129" s="92">
        <f t="shared" si="23"/>
        <v>0</v>
      </c>
      <c r="AZ129" s="92">
        <f t="shared" si="24"/>
        <v>0</v>
      </c>
      <c r="BA129" s="92">
        <f t="shared" si="25"/>
        <v>0</v>
      </c>
      <c r="BB129" s="92">
        <f t="shared" si="26"/>
        <v>0</v>
      </c>
      <c r="BC129" s="92">
        <f t="shared" si="27"/>
        <v>0</v>
      </c>
      <c r="BD129" s="92">
        <f t="shared" si="28"/>
        <v>0</v>
      </c>
      <c r="BE129" s="93">
        <f t="shared" si="16"/>
        <v>8064</v>
      </c>
      <c r="BF129" s="71" t="b">
        <f t="shared" si="29"/>
        <v>1</v>
      </c>
    </row>
    <row r="130" spans="1:58" ht="102" x14ac:dyDescent="0.2">
      <c r="A130" s="90">
        <v>127</v>
      </c>
      <c r="B130" s="45" t="s">
        <v>323</v>
      </c>
      <c r="C130" s="45" t="s">
        <v>324</v>
      </c>
      <c r="D130" s="68" t="s">
        <v>217</v>
      </c>
      <c r="E130" s="68" t="s">
        <v>218</v>
      </c>
      <c r="F130" s="45" t="s">
        <v>298</v>
      </c>
      <c r="G130" s="45" t="s">
        <v>299</v>
      </c>
      <c r="H130" s="45" t="s">
        <v>300</v>
      </c>
      <c r="I130" s="45" t="s">
        <v>510</v>
      </c>
      <c r="J130" s="45" t="s">
        <v>151</v>
      </c>
      <c r="K130" s="45" t="s">
        <v>517</v>
      </c>
      <c r="L130" s="121" t="s">
        <v>371</v>
      </c>
      <c r="M130" s="45" t="s">
        <v>326</v>
      </c>
      <c r="N130" s="45" t="s">
        <v>114</v>
      </c>
      <c r="O130" s="69">
        <v>90720</v>
      </c>
      <c r="P130" s="70" t="s">
        <v>303</v>
      </c>
      <c r="Q130" s="90" t="s">
        <v>235</v>
      </c>
      <c r="R130" s="90" t="s">
        <v>238</v>
      </c>
      <c r="S130" s="91" t="s">
        <v>372</v>
      </c>
      <c r="T130" s="90"/>
      <c r="U130" s="90"/>
      <c r="V130" s="90"/>
      <c r="W130" s="90" t="s">
        <v>226</v>
      </c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 t="s">
        <v>226</v>
      </c>
      <c r="AP130" s="90"/>
      <c r="AQ130" s="90"/>
      <c r="AR130" s="90">
        <f t="shared" si="15"/>
        <v>1</v>
      </c>
      <c r="AS130" s="92">
        <f t="shared" si="17"/>
        <v>0</v>
      </c>
      <c r="AT130" s="92">
        <f t="shared" si="18"/>
        <v>0</v>
      </c>
      <c r="AU130" s="92">
        <f t="shared" si="19"/>
        <v>0</v>
      </c>
      <c r="AV130" s="92">
        <f t="shared" si="20"/>
        <v>0</v>
      </c>
      <c r="AW130" s="92">
        <f t="shared" si="21"/>
        <v>0</v>
      </c>
      <c r="AX130" s="92">
        <f t="shared" si="22"/>
        <v>0</v>
      </c>
      <c r="AY130" s="92">
        <f t="shared" si="23"/>
        <v>0</v>
      </c>
      <c r="AZ130" s="92">
        <f t="shared" si="24"/>
        <v>0</v>
      </c>
      <c r="BA130" s="92">
        <f t="shared" si="25"/>
        <v>0</v>
      </c>
      <c r="BB130" s="92">
        <f t="shared" si="26"/>
        <v>90720</v>
      </c>
      <c r="BC130" s="92">
        <f t="shared" si="27"/>
        <v>0</v>
      </c>
      <c r="BD130" s="92">
        <f t="shared" si="28"/>
        <v>0</v>
      </c>
      <c r="BE130" s="93">
        <f t="shared" si="16"/>
        <v>90720</v>
      </c>
      <c r="BF130" s="71" t="b">
        <f t="shared" si="29"/>
        <v>1</v>
      </c>
    </row>
    <row r="131" spans="1:58" ht="102" x14ac:dyDescent="0.2">
      <c r="A131" s="90">
        <v>128</v>
      </c>
      <c r="B131" s="45" t="s">
        <v>323</v>
      </c>
      <c r="C131" s="45" t="s">
        <v>324</v>
      </c>
      <c r="D131" s="68" t="s">
        <v>217</v>
      </c>
      <c r="E131" s="68" t="s">
        <v>218</v>
      </c>
      <c r="F131" s="45" t="s">
        <v>298</v>
      </c>
      <c r="G131" s="45" t="s">
        <v>299</v>
      </c>
      <c r="H131" s="45" t="s">
        <v>300</v>
      </c>
      <c r="I131" s="45" t="s">
        <v>510</v>
      </c>
      <c r="J131" s="45" t="s">
        <v>151</v>
      </c>
      <c r="K131" s="45" t="s">
        <v>517</v>
      </c>
      <c r="L131" s="121" t="s">
        <v>373</v>
      </c>
      <c r="M131" s="45" t="s">
        <v>326</v>
      </c>
      <c r="N131" s="45" t="s">
        <v>114</v>
      </c>
      <c r="O131" s="69">
        <v>1095129.06</v>
      </c>
      <c r="P131" s="70" t="s">
        <v>303</v>
      </c>
      <c r="Q131" s="90" t="s">
        <v>235</v>
      </c>
      <c r="R131" s="90" t="s">
        <v>236</v>
      </c>
      <c r="S131" s="91">
        <v>491290517</v>
      </c>
      <c r="T131" s="90"/>
      <c r="U131" s="90"/>
      <c r="V131" s="90"/>
      <c r="W131" s="90"/>
      <c r="X131" s="90"/>
      <c r="Y131" s="90" t="s">
        <v>226</v>
      </c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 t="s">
        <v>226</v>
      </c>
      <c r="AN131" s="90"/>
      <c r="AO131" s="90" t="s">
        <v>226</v>
      </c>
      <c r="AP131" s="90" t="s">
        <v>226</v>
      </c>
      <c r="AQ131" s="90"/>
      <c r="AR131" s="90">
        <f t="shared" si="15"/>
        <v>3</v>
      </c>
      <c r="AS131" s="92">
        <f t="shared" si="17"/>
        <v>0</v>
      </c>
      <c r="AT131" s="92">
        <f t="shared" si="18"/>
        <v>0</v>
      </c>
      <c r="AU131" s="92">
        <f t="shared" si="19"/>
        <v>0</v>
      </c>
      <c r="AV131" s="92">
        <f t="shared" si="20"/>
        <v>0</v>
      </c>
      <c r="AW131" s="92">
        <f t="shared" si="21"/>
        <v>0</v>
      </c>
      <c r="AX131" s="92">
        <f t="shared" si="22"/>
        <v>0</v>
      </c>
      <c r="AY131" s="92">
        <f t="shared" si="23"/>
        <v>0</v>
      </c>
      <c r="AZ131" s="92">
        <f t="shared" si="24"/>
        <v>365043.02</v>
      </c>
      <c r="BA131" s="92">
        <f t="shared" si="25"/>
        <v>0</v>
      </c>
      <c r="BB131" s="92">
        <f t="shared" si="26"/>
        <v>365043.02</v>
      </c>
      <c r="BC131" s="92">
        <f t="shared" si="27"/>
        <v>365043.02</v>
      </c>
      <c r="BD131" s="92">
        <f t="shared" si="28"/>
        <v>0</v>
      </c>
      <c r="BE131" s="93">
        <f t="shared" si="16"/>
        <v>1095129.06</v>
      </c>
      <c r="BF131" s="71" t="b">
        <f t="shared" si="29"/>
        <v>1</v>
      </c>
    </row>
    <row r="132" spans="1:58" ht="102" x14ac:dyDescent="0.2">
      <c r="A132" s="90">
        <v>129</v>
      </c>
      <c r="B132" s="45" t="s">
        <v>323</v>
      </c>
      <c r="C132" s="45" t="s">
        <v>324</v>
      </c>
      <c r="D132" s="68" t="s">
        <v>217</v>
      </c>
      <c r="E132" s="68" t="s">
        <v>218</v>
      </c>
      <c r="F132" s="45" t="s">
        <v>298</v>
      </c>
      <c r="G132" s="45" t="s">
        <v>299</v>
      </c>
      <c r="H132" s="45" t="s">
        <v>300</v>
      </c>
      <c r="I132" s="45" t="s">
        <v>510</v>
      </c>
      <c r="J132" s="45" t="s">
        <v>151</v>
      </c>
      <c r="K132" s="45" t="s">
        <v>517</v>
      </c>
      <c r="L132" s="121" t="s">
        <v>374</v>
      </c>
      <c r="M132" s="45" t="s">
        <v>326</v>
      </c>
      <c r="N132" s="45" t="s">
        <v>112</v>
      </c>
      <c r="O132" s="69">
        <v>250000</v>
      </c>
      <c r="P132" s="70" t="s">
        <v>303</v>
      </c>
      <c r="Q132" s="90" t="s">
        <v>235</v>
      </c>
      <c r="R132" s="90" t="s">
        <v>236</v>
      </c>
      <c r="S132" s="91">
        <v>333800211</v>
      </c>
      <c r="T132" s="90"/>
      <c r="U132" s="90"/>
      <c r="V132" s="90"/>
      <c r="W132" s="90"/>
      <c r="X132" s="90"/>
      <c r="Y132" s="90"/>
      <c r="Z132" s="90" t="s">
        <v>226</v>
      </c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 t="s">
        <v>226</v>
      </c>
      <c r="AO132" s="90" t="s">
        <v>226</v>
      </c>
      <c r="AP132" s="90" t="s">
        <v>226</v>
      </c>
      <c r="AQ132" s="90" t="s">
        <v>226</v>
      </c>
      <c r="AR132" s="90">
        <f t="shared" ref="AR132:AR174" si="30">COUNTIF(AF132:AQ132,"X")</f>
        <v>4</v>
      </c>
      <c r="AS132" s="92">
        <f t="shared" si="17"/>
        <v>0</v>
      </c>
      <c r="AT132" s="92">
        <f t="shared" si="18"/>
        <v>0</v>
      </c>
      <c r="AU132" s="92">
        <f t="shared" si="19"/>
        <v>0</v>
      </c>
      <c r="AV132" s="92">
        <f t="shared" si="20"/>
        <v>0</v>
      </c>
      <c r="AW132" s="92">
        <f t="shared" si="21"/>
        <v>0</v>
      </c>
      <c r="AX132" s="92">
        <f t="shared" si="22"/>
        <v>0</v>
      </c>
      <c r="AY132" s="92">
        <f t="shared" si="23"/>
        <v>0</v>
      </c>
      <c r="AZ132" s="92">
        <f t="shared" si="24"/>
        <v>0</v>
      </c>
      <c r="BA132" s="92">
        <f t="shared" si="25"/>
        <v>62500</v>
      </c>
      <c r="BB132" s="92">
        <f t="shared" si="26"/>
        <v>62500</v>
      </c>
      <c r="BC132" s="92">
        <f t="shared" si="27"/>
        <v>62500</v>
      </c>
      <c r="BD132" s="92">
        <f t="shared" si="28"/>
        <v>62500</v>
      </c>
      <c r="BE132" s="93">
        <f t="shared" ref="BE132:BE174" si="31">SUM(AS132:BD132)</f>
        <v>250000</v>
      </c>
      <c r="BF132" s="71" t="b">
        <f t="shared" si="29"/>
        <v>1</v>
      </c>
    </row>
    <row r="133" spans="1:58" ht="102" x14ac:dyDescent="0.2">
      <c r="A133" s="90">
        <v>130</v>
      </c>
      <c r="B133" s="45" t="s">
        <v>323</v>
      </c>
      <c r="C133" s="45" t="s">
        <v>324</v>
      </c>
      <c r="D133" s="68" t="s">
        <v>217</v>
      </c>
      <c r="E133" s="68" t="s">
        <v>218</v>
      </c>
      <c r="F133" s="45" t="s">
        <v>298</v>
      </c>
      <c r="G133" s="45" t="s">
        <v>299</v>
      </c>
      <c r="H133" s="45" t="s">
        <v>300</v>
      </c>
      <c r="I133" s="45" t="s">
        <v>510</v>
      </c>
      <c r="J133" s="45" t="s">
        <v>151</v>
      </c>
      <c r="K133" s="45" t="s">
        <v>517</v>
      </c>
      <c r="L133" s="121" t="s">
        <v>375</v>
      </c>
      <c r="M133" s="45" t="s">
        <v>326</v>
      </c>
      <c r="N133" s="45" t="s">
        <v>114</v>
      </c>
      <c r="O133" s="69">
        <v>45360</v>
      </c>
      <c r="P133" s="70" t="s">
        <v>303</v>
      </c>
      <c r="Q133" s="90" t="s">
        <v>235</v>
      </c>
      <c r="R133" s="90" t="s">
        <v>238</v>
      </c>
      <c r="S133" s="91">
        <v>491290517</v>
      </c>
      <c r="T133" s="90"/>
      <c r="U133" s="90"/>
      <c r="V133" s="90"/>
      <c r="W133" s="90" t="s">
        <v>226</v>
      </c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 t="s">
        <v>226</v>
      </c>
      <c r="AK133" s="90"/>
      <c r="AL133" s="90" t="s">
        <v>226</v>
      </c>
      <c r="AM133" s="90"/>
      <c r="AN133" s="90" t="s">
        <v>226</v>
      </c>
      <c r="AO133" s="90"/>
      <c r="AP133" s="90" t="s">
        <v>226</v>
      </c>
      <c r="AQ133" s="90"/>
      <c r="AR133" s="90">
        <f t="shared" si="30"/>
        <v>4</v>
      </c>
      <c r="AS133" s="92">
        <f t="shared" ref="AS133:AS174" si="32">IF(AF133="X",O133/$AR133,0)</f>
        <v>0</v>
      </c>
      <c r="AT133" s="92">
        <f t="shared" ref="AT133:AT174" si="33">IF(AG133="X",O133/$AR133,0)</f>
        <v>0</v>
      </c>
      <c r="AU133" s="92">
        <f t="shared" ref="AU133:AU174" si="34">IF(AH133="X",O133/$AR133,0)</f>
        <v>0</v>
      </c>
      <c r="AV133" s="92">
        <f t="shared" ref="AV133:AV174" si="35">IF(AI133="X",O133/$AR133,0)</f>
        <v>0</v>
      </c>
      <c r="AW133" s="92">
        <f t="shared" ref="AW133:AW174" si="36">IF(AJ133="X",O133/$AR133,0)</f>
        <v>11340</v>
      </c>
      <c r="AX133" s="92">
        <f t="shared" ref="AX133:AX174" si="37">IF(AK133="X",O133/$AR133,0)</f>
        <v>0</v>
      </c>
      <c r="AY133" s="92">
        <f t="shared" ref="AY133:AY174" si="38">IF(AL133="X",O133/$AR133,0)</f>
        <v>11340</v>
      </c>
      <c r="AZ133" s="92">
        <f t="shared" ref="AZ133:AZ174" si="39">IF(AM133="X",O133/$AR133,0)</f>
        <v>0</v>
      </c>
      <c r="BA133" s="92">
        <f t="shared" ref="BA133:BA174" si="40">IF(AN133="X",O133/$AR133,0)</f>
        <v>11340</v>
      </c>
      <c r="BB133" s="92">
        <f t="shared" ref="BB133:BB174" si="41">IF(AO133="X",O133/$AR133,0)</f>
        <v>0</v>
      </c>
      <c r="BC133" s="92">
        <f t="shared" ref="BC133:BC174" si="42">IF(AP133="X",O133/$AR133,0)</f>
        <v>11340</v>
      </c>
      <c r="BD133" s="92">
        <f t="shared" ref="BD133:BD174" si="43">IF(AQ133="X",O133/$AR133,0)</f>
        <v>0</v>
      </c>
      <c r="BE133" s="93">
        <f t="shared" si="31"/>
        <v>45360</v>
      </c>
      <c r="BF133" s="71" t="b">
        <f t="shared" ref="BF133:BF174" si="44">BE133=O133</f>
        <v>1</v>
      </c>
    </row>
    <row r="134" spans="1:58" ht="102" x14ac:dyDescent="0.2">
      <c r="A134" s="90">
        <v>131</v>
      </c>
      <c r="B134" s="45" t="s">
        <v>323</v>
      </c>
      <c r="C134" s="45" t="s">
        <v>324</v>
      </c>
      <c r="D134" s="68" t="s">
        <v>217</v>
      </c>
      <c r="E134" s="68" t="s">
        <v>218</v>
      </c>
      <c r="F134" s="45" t="s">
        <v>298</v>
      </c>
      <c r="G134" s="45" t="s">
        <v>299</v>
      </c>
      <c r="H134" s="45" t="s">
        <v>300</v>
      </c>
      <c r="I134" s="45" t="s">
        <v>510</v>
      </c>
      <c r="J134" s="45" t="s">
        <v>151</v>
      </c>
      <c r="K134" s="45" t="s">
        <v>517</v>
      </c>
      <c r="L134" s="121" t="s">
        <v>376</v>
      </c>
      <c r="M134" s="45" t="s">
        <v>326</v>
      </c>
      <c r="N134" s="45" t="s">
        <v>110</v>
      </c>
      <c r="O134" s="69">
        <v>10080</v>
      </c>
      <c r="P134" s="70" t="s">
        <v>303</v>
      </c>
      <c r="Q134" s="90" t="s">
        <v>235</v>
      </c>
      <c r="R134" s="90" t="s">
        <v>238</v>
      </c>
      <c r="S134" s="91">
        <v>871410011</v>
      </c>
      <c r="T134" s="90"/>
      <c r="U134" s="90"/>
      <c r="V134" s="90" t="s">
        <v>226</v>
      </c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 t="s">
        <v>226</v>
      </c>
      <c r="AJ134" s="90"/>
      <c r="AK134" s="90" t="s">
        <v>226</v>
      </c>
      <c r="AL134" s="90"/>
      <c r="AM134" s="90" t="s">
        <v>226</v>
      </c>
      <c r="AN134" s="90"/>
      <c r="AO134" s="90" t="s">
        <v>226</v>
      </c>
      <c r="AP134" s="90"/>
      <c r="AQ134" s="90" t="s">
        <v>226</v>
      </c>
      <c r="AR134" s="90">
        <f t="shared" si="30"/>
        <v>5</v>
      </c>
      <c r="AS134" s="92">
        <f t="shared" si="32"/>
        <v>0</v>
      </c>
      <c r="AT134" s="92">
        <f t="shared" si="33"/>
        <v>0</v>
      </c>
      <c r="AU134" s="92">
        <f t="shared" si="34"/>
        <v>0</v>
      </c>
      <c r="AV134" s="92">
        <f t="shared" si="35"/>
        <v>2016</v>
      </c>
      <c r="AW134" s="92">
        <f t="shared" si="36"/>
        <v>0</v>
      </c>
      <c r="AX134" s="92">
        <f t="shared" si="37"/>
        <v>2016</v>
      </c>
      <c r="AY134" s="92">
        <f t="shared" si="38"/>
        <v>0</v>
      </c>
      <c r="AZ134" s="92">
        <f t="shared" si="39"/>
        <v>2016</v>
      </c>
      <c r="BA134" s="92">
        <f t="shared" si="40"/>
        <v>0</v>
      </c>
      <c r="BB134" s="92">
        <f t="shared" si="41"/>
        <v>2016</v>
      </c>
      <c r="BC134" s="92">
        <f t="shared" si="42"/>
        <v>0</v>
      </c>
      <c r="BD134" s="92">
        <f t="shared" si="43"/>
        <v>2016</v>
      </c>
      <c r="BE134" s="93">
        <f t="shared" si="31"/>
        <v>10080</v>
      </c>
      <c r="BF134" s="71" t="b">
        <f t="shared" si="44"/>
        <v>1</v>
      </c>
    </row>
    <row r="135" spans="1:58" ht="102" x14ac:dyDescent="0.2">
      <c r="A135" s="90">
        <v>132</v>
      </c>
      <c r="B135" s="45" t="s">
        <v>323</v>
      </c>
      <c r="C135" s="45" t="s">
        <v>324</v>
      </c>
      <c r="D135" s="68" t="s">
        <v>217</v>
      </c>
      <c r="E135" s="68" t="s">
        <v>218</v>
      </c>
      <c r="F135" s="45" t="s">
        <v>298</v>
      </c>
      <c r="G135" s="45" t="s">
        <v>299</v>
      </c>
      <c r="H135" s="45" t="s">
        <v>300</v>
      </c>
      <c r="I135" s="45" t="s">
        <v>510</v>
      </c>
      <c r="J135" s="45" t="s">
        <v>151</v>
      </c>
      <c r="K135" s="45" t="s">
        <v>517</v>
      </c>
      <c r="L135" s="121" t="s">
        <v>377</v>
      </c>
      <c r="M135" s="45" t="s">
        <v>326</v>
      </c>
      <c r="N135" s="45" t="s">
        <v>114</v>
      </c>
      <c r="O135" s="69">
        <v>95760</v>
      </c>
      <c r="P135" s="70" t="s">
        <v>303</v>
      </c>
      <c r="Q135" s="90" t="s">
        <v>235</v>
      </c>
      <c r="R135" s="90" t="s">
        <v>238</v>
      </c>
      <c r="S135" s="91">
        <v>491290517</v>
      </c>
      <c r="T135" s="90"/>
      <c r="U135" s="90"/>
      <c r="V135" s="90"/>
      <c r="W135" s="90" t="s">
        <v>226</v>
      </c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 t="s">
        <v>226</v>
      </c>
      <c r="AL135" s="90" t="s">
        <v>226</v>
      </c>
      <c r="AM135" s="90"/>
      <c r="AN135" s="90"/>
      <c r="AO135" s="90"/>
      <c r="AP135" s="90"/>
      <c r="AQ135" s="90"/>
      <c r="AR135" s="90">
        <f t="shared" si="30"/>
        <v>2</v>
      </c>
      <c r="AS135" s="92">
        <f t="shared" si="32"/>
        <v>0</v>
      </c>
      <c r="AT135" s="92">
        <f t="shared" si="33"/>
        <v>0</v>
      </c>
      <c r="AU135" s="92">
        <f t="shared" si="34"/>
        <v>0</v>
      </c>
      <c r="AV135" s="92">
        <f t="shared" si="35"/>
        <v>0</v>
      </c>
      <c r="AW135" s="92">
        <f t="shared" si="36"/>
        <v>0</v>
      </c>
      <c r="AX135" s="92">
        <f t="shared" si="37"/>
        <v>47880</v>
      </c>
      <c r="AY135" s="92">
        <f t="shared" si="38"/>
        <v>47880</v>
      </c>
      <c r="AZ135" s="92">
        <f t="shared" si="39"/>
        <v>0</v>
      </c>
      <c r="BA135" s="92">
        <f t="shared" si="40"/>
        <v>0</v>
      </c>
      <c r="BB135" s="92">
        <f t="shared" si="41"/>
        <v>0</v>
      </c>
      <c r="BC135" s="92">
        <f t="shared" si="42"/>
        <v>0</v>
      </c>
      <c r="BD135" s="92">
        <f t="shared" si="43"/>
        <v>0</v>
      </c>
      <c r="BE135" s="93">
        <f t="shared" si="31"/>
        <v>95760</v>
      </c>
      <c r="BF135" s="71" t="b">
        <f t="shared" si="44"/>
        <v>1</v>
      </c>
    </row>
    <row r="136" spans="1:58" ht="102" x14ac:dyDescent="0.2">
      <c r="A136" s="90">
        <v>133</v>
      </c>
      <c r="B136" s="45" t="s">
        <v>323</v>
      </c>
      <c r="C136" s="45" t="s">
        <v>324</v>
      </c>
      <c r="D136" s="68" t="s">
        <v>217</v>
      </c>
      <c r="E136" s="68" t="s">
        <v>218</v>
      </c>
      <c r="F136" s="45" t="s">
        <v>298</v>
      </c>
      <c r="G136" s="45" t="s">
        <v>299</v>
      </c>
      <c r="H136" s="45" t="s">
        <v>300</v>
      </c>
      <c r="I136" s="45" t="s">
        <v>510</v>
      </c>
      <c r="J136" s="45" t="s">
        <v>151</v>
      </c>
      <c r="K136" s="45" t="s">
        <v>517</v>
      </c>
      <c r="L136" s="121" t="s">
        <v>378</v>
      </c>
      <c r="M136" s="45" t="s">
        <v>326</v>
      </c>
      <c r="N136" s="45" t="s">
        <v>113</v>
      </c>
      <c r="O136" s="69">
        <v>8064</v>
      </c>
      <c r="P136" s="70" t="s">
        <v>303</v>
      </c>
      <c r="Q136" s="90" t="s">
        <v>235</v>
      </c>
      <c r="R136" s="90" t="s">
        <v>236</v>
      </c>
      <c r="S136" s="91">
        <v>432404024</v>
      </c>
      <c r="T136" s="90"/>
      <c r="U136" s="90"/>
      <c r="V136" s="90"/>
      <c r="W136" s="90"/>
      <c r="X136" s="90" t="s">
        <v>226</v>
      </c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 t="s">
        <v>226</v>
      </c>
      <c r="AM136" s="90"/>
      <c r="AN136" s="90"/>
      <c r="AO136" s="90"/>
      <c r="AP136" s="90"/>
      <c r="AQ136" s="90"/>
      <c r="AR136" s="90">
        <f t="shared" si="30"/>
        <v>1</v>
      </c>
      <c r="AS136" s="92">
        <f t="shared" si="32"/>
        <v>0</v>
      </c>
      <c r="AT136" s="92">
        <f t="shared" si="33"/>
        <v>0</v>
      </c>
      <c r="AU136" s="92">
        <f t="shared" si="34"/>
        <v>0</v>
      </c>
      <c r="AV136" s="92">
        <f t="shared" si="35"/>
        <v>0</v>
      </c>
      <c r="AW136" s="92">
        <f t="shared" si="36"/>
        <v>0</v>
      </c>
      <c r="AX136" s="92">
        <f t="shared" si="37"/>
        <v>0</v>
      </c>
      <c r="AY136" s="92">
        <f t="shared" si="38"/>
        <v>8064</v>
      </c>
      <c r="AZ136" s="92">
        <f t="shared" si="39"/>
        <v>0</v>
      </c>
      <c r="BA136" s="92">
        <f t="shared" si="40"/>
        <v>0</v>
      </c>
      <c r="BB136" s="92">
        <f t="shared" si="41"/>
        <v>0</v>
      </c>
      <c r="BC136" s="92">
        <f t="shared" si="42"/>
        <v>0</v>
      </c>
      <c r="BD136" s="92">
        <f t="shared" si="43"/>
        <v>0</v>
      </c>
      <c r="BE136" s="93">
        <f t="shared" si="31"/>
        <v>8064</v>
      </c>
      <c r="BF136" s="71" t="b">
        <f t="shared" si="44"/>
        <v>1</v>
      </c>
    </row>
    <row r="137" spans="1:58" ht="102" x14ac:dyDescent="0.2">
      <c r="A137" s="90">
        <v>134</v>
      </c>
      <c r="B137" s="45" t="s">
        <v>323</v>
      </c>
      <c r="C137" s="45" t="s">
        <v>324</v>
      </c>
      <c r="D137" s="68" t="s">
        <v>217</v>
      </c>
      <c r="E137" s="68" t="s">
        <v>218</v>
      </c>
      <c r="F137" s="45" t="s">
        <v>298</v>
      </c>
      <c r="G137" s="45" t="s">
        <v>299</v>
      </c>
      <c r="H137" s="45" t="s">
        <v>300</v>
      </c>
      <c r="I137" s="45" t="s">
        <v>510</v>
      </c>
      <c r="J137" s="45" t="s">
        <v>151</v>
      </c>
      <c r="K137" s="45" t="s">
        <v>517</v>
      </c>
      <c r="L137" s="121" t="s">
        <v>379</v>
      </c>
      <c r="M137" s="45" t="s">
        <v>326</v>
      </c>
      <c r="N137" s="45" t="s">
        <v>114</v>
      </c>
      <c r="O137" s="69">
        <v>400000</v>
      </c>
      <c r="P137" s="70" t="s">
        <v>303</v>
      </c>
      <c r="Q137" s="90" t="s">
        <v>235</v>
      </c>
      <c r="R137" s="90" t="s">
        <v>238</v>
      </c>
      <c r="S137" s="91">
        <v>491290517</v>
      </c>
      <c r="T137" s="90"/>
      <c r="U137" s="90"/>
      <c r="V137" s="90"/>
      <c r="W137" s="90" t="s">
        <v>226</v>
      </c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 t="s">
        <v>226</v>
      </c>
      <c r="AM137" s="90"/>
      <c r="AN137" s="90"/>
      <c r="AO137" s="90"/>
      <c r="AP137" s="90"/>
      <c r="AQ137" s="90"/>
      <c r="AR137" s="90">
        <f t="shared" si="30"/>
        <v>1</v>
      </c>
      <c r="AS137" s="92">
        <f t="shared" si="32"/>
        <v>0</v>
      </c>
      <c r="AT137" s="92">
        <f t="shared" si="33"/>
        <v>0</v>
      </c>
      <c r="AU137" s="92">
        <f t="shared" si="34"/>
        <v>0</v>
      </c>
      <c r="AV137" s="92">
        <f t="shared" si="35"/>
        <v>0</v>
      </c>
      <c r="AW137" s="92">
        <f t="shared" si="36"/>
        <v>0</v>
      </c>
      <c r="AX137" s="92">
        <f t="shared" si="37"/>
        <v>0</v>
      </c>
      <c r="AY137" s="92">
        <f t="shared" si="38"/>
        <v>400000</v>
      </c>
      <c r="AZ137" s="92">
        <f t="shared" si="39"/>
        <v>0</v>
      </c>
      <c r="BA137" s="92">
        <f t="shared" si="40"/>
        <v>0</v>
      </c>
      <c r="BB137" s="92">
        <f t="shared" si="41"/>
        <v>0</v>
      </c>
      <c r="BC137" s="92">
        <f t="shared" si="42"/>
        <v>0</v>
      </c>
      <c r="BD137" s="92">
        <f t="shared" si="43"/>
        <v>0</v>
      </c>
      <c r="BE137" s="93">
        <f t="shared" si="31"/>
        <v>400000</v>
      </c>
      <c r="BF137" s="71" t="b">
        <f t="shared" si="44"/>
        <v>1</v>
      </c>
    </row>
    <row r="138" spans="1:58" ht="102" x14ac:dyDescent="0.2">
      <c r="A138" s="90">
        <v>135</v>
      </c>
      <c r="B138" s="45" t="s">
        <v>323</v>
      </c>
      <c r="C138" s="45" t="s">
        <v>324</v>
      </c>
      <c r="D138" s="68" t="s">
        <v>217</v>
      </c>
      <c r="E138" s="68" t="s">
        <v>218</v>
      </c>
      <c r="F138" s="45" t="s">
        <v>298</v>
      </c>
      <c r="G138" s="45" t="s">
        <v>299</v>
      </c>
      <c r="H138" s="45" t="s">
        <v>300</v>
      </c>
      <c r="I138" s="45" t="s">
        <v>510</v>
      </c>
      <c r="J138" s="45" t="s">
        <v>151</v>
      </c>
      <c r="K138" s="45" t="s">
        <v>517</v>
      </c>
      <c r="L138" s="121" t="s">
        <v>380</v>
      </c>
      <c r="M138" s="45" t="s">
        <v>326</v>
      </c>
      <c r="N138" s="45" t="s">
        <v>114</v>
      </c>
      <c r="O138" s="69">
        <v>201600</v>
      </c>
      <c r="P138" s="70" t="s">
        <v>303</v>
      </c>
      <c r="Q138" s="90" t="s">
        <v>235</v>
      </c>
      <c r="R138" s="90" t="s">
        <v>236</v>
      </c>
      <c r="S138" s="91">
        <v>439150111</v>
      </c>
      <c r="T138" s="90"/>
      <c r="U138" s="90"/>
      <c r="V138" s="90"/>
      <c r="W138" s="90"/>
      <c r="X138" s="90"/>
      <c r="Y138" s="90"/>
      <c r="Z138" s="90"/>
      <c r="AA138" s="90" t="s">
        <v>226</v>
      </c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 t="s">
        <v>226</v>
      </c>
      <c r="AP138" s="90"/>
      <c r="AQ138" s="90"/>
      <c r="AR138" s="90">
        <f t="shared" si="30"/>
        <v>1</v>
      </c>
      <c r="AS138" s="92">
        <f t="shared" si="32"/>
        <v>0</v>
      </c>
      <c r="AT138" s="92">
        <f t="shared" si="33"/>
        <v>0</v>
      </c>
      <c r="AU138" s="92">
        <f t="shared" si="34"/>
        <v>0</v>
      </c>
      <c r="AV138" s="92">
        <f t="shared" si="35"/>
        <v>0</v>
      </c>
      <c r="AW138" s="92">
        <f t="shared" si="36"/>
        <v>0</v>
      </c>
      <c r="AX138" s="92">
        <f t="shared" si="37"/>
        <v>0</v>
      </c>
      <c r="AY138" s="92">
        <f t="shared" si="38"/>
        <v>0</v>
      </c>
      <c r="AZ138" s="92">
        <f t="shared" si="39"/>
        <v>0</v>
      </c>
      <c r="BA138" s="92">
        <f t="shared" si="40"/>
        <v>0</v>
      </c>
      <c r="BB138" s="92">
        <f t="shared" si="41"/>
        <v>201600</v>
      </c>
      <c r="BC138" s="92">
        <f t="shared" si="42"/>
        <v>0</v>
      </c>
      <c r="BD138" s="92">
        <f t="shared" si="43"/>
        <v>0</v>
      </c>
      <c r="BE138" s="93">
        <f t="shared" si="31"/>
        <v>201600</v>
      </c>
      <c r="BF138" s="71" t="b">
        <f t="shared" si="44"/>
        <v>1</v>
      </c>
    </row>
    <row r="139" spans="1:58" ht="102" x14ac:dyDescent="0.2">
      <c r="A139" s="90">
        <v>136</v>
      </c>
      <c r="B139" s="45" t="s">
        <v>323</v>
      </c>
      <c r="C139" s="45" t="s">
        <v>381</v>
      </c>
      <c r="D139" s="68" t="s">
        <v>217</v>
      </c>
      <c r="E139" s="68" t="s">
        <v>218</v>
      </c>
      <c r="F139" s="45" t="s">
        <v>298</v>
      </c>
      <c r="G139" s="45" t="s">
        <v>299</v>
      </c>
      <c r="H139" s="45" t="s">
        <v>300</v>
      </c>
      <c r="I139" s="45" t="s">
        <v>510</v>
      </c>
      <c r="J139" s="45" t="s">
        <v>151</v>
      </c>
      <c r="K139" s="45" t="s">
        <v>517</v>
      </c>
      <c r="L139" s="121" t="s">
        <v>382</v>
      </c>
      <c r="M139" s="45" t="s">
        <v>326</v>
      </c>
      <c r="N139" s="45" t="s">
        <v>110</v>
      </c>
      <c r="O139" s="69">
        <v>3024</v>
      </c>
      <c r="P139" s="70" t="s">
        <v>303</v>
      </c>
      <c r="Q139" s="90" t="s">
        <v>235</v>
      </c>
      <c r="R139" s="90" t="s">
        <v>238</v>
      </c>
      <c r="S139" s="91">
        <v>871100212</v>
      </c>
      <c r="T139" s="90"/>
      <c r="U139" s="90"/>
      <c r="V139" s="90"/>
      <c r="W139" s="90" t="s">
        <v>226</v>
      </c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 t="s">
        <v>226</v>
      </c>
      <c r="AM139" s="90"/>
      <c r="AN139" s="90"/>
      <c r="AO139" s="90"/>
      <c r="AP139" s="90"/>
      <c r="AQ139" s="90"/>
      <c r="AR139" s="90">
        <f t="shared" si="30"/>
        <v>1</v>
      </c>
      <c r="AS139" s="92">
        <f t="shared" si="32"/>
        <v>0</v>
      </c>
      <c r="AT139" s="92">
        <f t="shared" si="33"/>
        <v>0</v>
      </c>
      <c r="AU139" s="92">
        <f t="shared" si="34"/>
        <v>0</v>
      </c>
      <c r="AV139" s="92">
        <f t="shared" si="35"/>
        <v>0</v>
      </c>
      <c r="AW139" s="92">
        <f t="shared" si="36"/>
        <v>0</v>
      </c>
      <c r="AX139" s="92">
        <f t="shared" si="37"/>
        <v>0</v>
      </c>
      <c r="AY139" s="92">
        <f t="shared" si="38"/>
        <v>3024</v>
      </c>
      <c r="AZ139" s="92">
        <f t="shared" si="39"/>
        <v>0</v>
      </c>
      <c r="BA139" s="92">
        <f t="shared" si="40"/>
        <v>0</v>
      </c>
      <c r="BB139" s="92">
        <f t="shared" si="41"/>
        <v>0</v>
      </c>
      <c r="BC139" s="92">
        <f t="shared" si="42"/>
        <v>0</v>
      </c>
      <c r="BD139" s="92">
        <f t="shared" si="43"/>
        <v>0</v>
      </c>
      <c r="BE139" s="93">
        <f t="shared" si="31"/>
        <v>3024</v>
      </c>
      <c r="BF139" s="71" t="b">
        <f t="shared" si="44"/>
        <v>1</v>
      </c>
    </row>
    <row r="140" spans="1:58" ht="102" x14ac:dyDescent="0.2">
      <c r="A140" s="90">
        <v>137</v>
      </c>
      <c r="B140" s="45" t="s">
        <v>323</v>
      </c>
      <c r="C140" s="45" t="s">
        <v>381</v>
      </c>
      <c r="D140" s="68" t="s">
        <v>217</v>
      </c>
      <c r="E140" s="68" t="s">
        <v>218</v>
      </c>
      <c r="F140" s="45" t="s">
        <v>298</v>
      </c>
      <c r="G140" s="45" t="s">
        <v>299</v>
      </c>
      <c r="H140" s="45" t="s">
        <v>300</v>
      </c>
      <c r="I140" s="45" t="s">
        <v>510</v>
      </c>
      <c r="J140" s="45" t="s">
        <v>151</v>
      </c>
      <c r="K140" s="45" t="s">
        <v>517</v>
      </c>
      <c r="L140" s="121" t="s">
        <v>383</v>
      </c>
      <c r="M140" s="45" t="s">
        <v>326</v>
      </c>
      <c r="N140" s="45" t="s">
        <v>113</v>
      </c>
      <c r="O140" s="69">
        <v>16329.6</v>
      </c>
      <c r="P140" s="70" t="s">
        <v>303</v>
      </c>
      <c r="Q140" s="90" t="s">
        <v>235</v>
      </c>
      <c r="R140" s="90" t="s">
        <v>238</v>
      </c>
      <c r="S140" s="91">
        <v>462120618</v>
      </c>
      <c r="T140" s="90"/>
      <c r="U140" s="90"/>
      <c r="V140" s="90"/>
      <c r="W140" s="90" t="s">
        <v>226</v>
      </c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 t="s">
        <v>226</v>
      </c>
      <c r="AM140" s="90"/>
      <c r="AN140" s="90"/>
      <c r="AO140" s="90"/>
      <c r="AP140" s="90"/>
      <c r="AQ140" s="90"/>
      <c r="AR140" s="90">
        <f t="shared" si="30"/>
        <v>1</v>
      </c>
      <c r="AS140" s="92">
        <f t="shared" si="32"/>
        <v>0</v>
      </c>
      <c r="AT140" s="92">
        <f t="shared" si="33"/>
        <v>0</v>
      </c>
      <c r="AU140" s="92">
        <f t="shared" si="34"/>
        <v>0</v>
      </c>
      <c r="AV140" s="92">
        <f t="shared" si="35"/>
        <v>0</v>
      </c>
      <c r="AW140" s="92">
        <f t="shared" si="36"/>
        <v>0</v>
      </c>
      <c r="AX140" s="92">
        <f t="shared" si="37"/>
        <v>0</v>
      </c>
      <c r="AY140" s="92">
        <f t="shared" si="38"/>
        <v>16329.6</v>
      </c>
      <c r="AZ140" s="92">
        <f t="shared" si="39"/>
        <v>0</v>
      </c>
      <c r="BA140" s="92">
        <f t="shared" si="40"/>
        <v>0</v>
      </c>
      <c r="BB140" s="92">
        <f t="shared" si="41"/>
        <v>0</v>
      </c>
      <c r="BC140" s="92">
        <f t="shared" si="42"/>
        <v>0</v>
      </c>
      <c r="BD140" s="92">
        <f t="shared" si="43"/>
        <v>0</v>
      </c>
      <c r="BE140" s="93">
        <f t="shared" si="31"/>
        <v>16329.6</v>
      </c>
      <c r="BF140" s="71" t="b">
        <f t="shared" si="44"/>
        <v>1</v>
      </c>
    </row>
    <row r="141" spans="1:58" ht="102" x14ac:dyDescent="0.2">
      <c r="A141" s="90">
        <v>138</v>
      </c>
      <c r="B141" s="45" t="s">
        <v>323</v>
      </c>
      <c r="C141" s="45" t="s">
        <v>381</v>
      </c>
      <c r="D141" s="68" t="s">
        <v>217</v>
      </c>
      <c r="E141" s="68" t="s">
        <v>218</v>
      </c>
      <c r="F141" s="45" t="s">
        <v>298</v>
      </c>
      <c r="G141" s="45" t="s">
        <v>299</v>
      </c>
      <c r="H141" s="45" t="s">
        <v>300</v>
      </c>
      <c r="I141" s="45" t="s">
        <v>510</v>
      </c>
      <c r="J141" s="45" t="s">
        <v>151</v>
      </c>
      <c r="K141" s="45" t="s">
        <v>517</v>
      </c>
      <c r="L141" s="121" t="s">
        <v>384</v>
      </c>
      <c r="M141" s="45" t="s">
        <v>326</v>
      </c>
      <c r="N141" s="45" t="s">
        <v>109</v>
      </c>
      <c r="O141" s="69">
        <v>26127.360000000001</v>
      </c>
      <c r="P141" s="70" t="s">
        <v>303</v>
      </c>
      <c r="Q141" s="90" t="s">
        <v>235</v>
      </c>
      <c r="R141" s="90" t="s">
        <v>238</v>
      </c>
      <c r="S141" s="91">
        <v>542900317</v>
      </c>
      <c r="T141" s="90"/>
      <c r="U141" s="90"/>
      <c r="V141" s="90"/>
      <c r="W141" s="90" t="s">
        <v>226</v>
      </c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 t="s">
        <v>226</v>
      </c>
      <c r="AM141" s="90"/>
      <c r="AN141" s="90"/>
      <c r="AO141" s="90"/>
      <c r="AP141" s="90"/>
      <c r="AQ141" s="90"/>
      <c r="AR141" s="90">
        <f t="shared" si="30"/>
        <v>1</v>
      </c>
      <c r="AS141" s="92">
        <f t="shared" si="32"/>
        <v>0</v>
      </c>
      <c r="AT141" s="92">
        <f t="shared" si="33"/>
        <v>0</v>
      </c>
      <c r="AU141" s="92">
        <f t="shared" si="34"/>
        <v>0</v>
      </c>
      <c r="AV141" s="92">
        <f t="shared" si="35"/>
        <v>0</v>
      </c>
      <c r="AW141" s="92">
        <f t="shared" si="36"/>
        <v>0</v>
      </c>
      <c r="AX141" s="92">
        <f t="shared" si="37"/>
        <v>0</v>
      </c>
      <c r="AY141" s="92">
        <f t="shared" si="38"/>
        <v>26127.360000000001</v>
      </c>
      <c r="AZ141" s="92">
        <f t="shared" si="39"/>
        <v>0</v>
      </c>
      <c r="BA141" s="92">
        <f t="shared" si="40"/>
        <v>0</v>
      </c>
      <c r="BB141" s="92">
        <f t="shared" si="41"/>
        <v>0</v>
      </c>
      <c r="BC141" s="92">
        <f t="shared" si="42"/>
        <v>0</v>
      </c>
      <c r="BD141" s="92">
        <f t="shared" si="43"/>
        <v>0</v>
      </c>
      <c r="BE141" s="93">
        <f t="shared" si="31"/>
        <v>26127.360000000001</v>
      </c>
      <c r="BF141" s="71" t="b">
        <f t="shared" si="44"/>
        <v>1</v>
      </c>
    </row>
    <row r="142" spans="1:58" ht="102" x14ac:dyDescent="0.2">
      <c r="A142" s="90">
        <v>139</v>
      </c>
      <c r="B142" s="45" t="s">
        <v>323</v>
      </c>
      <c r="C142" s="45" t="s">
        <v>381</v>
      </c>
      <c r="D142" s="68" t="s">
        <v>217</v>
      </c>
      <c r="E142" s="68" t="s">
        <v>218</v>
      </c>
      <c r="F142" s="45" t="s">
        <v>298</v>
      </c>
      <c r="G142" s="45" t="s">
        <v>299</v>
      </c>
      <c r="H142" s="45" t="s">
        <v>300</v>
      </c>
      <c r="I142" s="45" t="s">
        <v>510</v>
      </c>
      <c r="J142" s="45" t="s">
        <v>151</v>
      </c>
      <c r="K142" s="45" t="s">
        <v>517</v>
      </c>
      <c r="L142" s="121" t="s">
        <v>385</v>
      </c>
      <c r="M142" s="45" t="s">
        <v>326</v>
      </c>
      <c r="N142" s="45" t="s">
        <v>109</v>
      </c>
      <c r="O142" s="69">
        <v>6048</v>
      </c>
      <c r="P142" s="70" t="s">
        <v>303</v>
      </c>
      <c r="Q142" s="90" t="s">
        <v>235</v>
      </c>
      <c r="R142" s="90" t="s">
        <v>236</v>
      </c>
      <c r="S142" s="91">
        <v>871590611</v>
      </c>
      <c r="T142" s="90"/>
      <c r="U142" s="90"/>
      <c r="V142" s="90"/>
      <c r="W142" s="90"/>
      <c r="X142" s="90"/>
      <c r="Y142" s="90" t="s">
        <v>226</v>
      </c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 t="s">
        <v>226</v>
      </c>
      <c r="AO142" s="90"/>
      <c r="AP142" s="90"/>
      <c r="AQ142" s="90"/>
      <c r="AR142" s="90">
        <f t="shared" si="30"/>
        <v>1</v>
      </c>
      <c r="AS142" s="92">
        <f t="shared" si="32"/>
        <v>0</v>
      </c>
      <c r="AT142" s="92">
        <f t="shared" si="33"/>
        <v>0</v>
      </c>
      <c r="AU142" s="92">
        <f t="shared" si="34"/>
        <v>0</v>
      </c>
      <c r="AV142" s="92">
        <f t="shared" si="35"/>
        <v>0</v>
      </c>
      <c r="AW142" s="92">
        <f t="shared" si="36"/>
        <v>0</v>
      </c>
      <c r="AX142" s="92">
        <f t="shared" si="37"/>
        <v>0</v>
      </c>
      <c r="AY142" s="92">
        <f t="shared" si="38"/>
        <v>0</v>
      </c>
      <c r="AZ142" s="92">
        <f t="shared" si="39"/>
        <v>0</v>
      </c>
      <c r="BA142" s="92">
        <f t="shared" si="40"/>
        <v>6048</v>
      </c>
      <c r="BB142" s="92">
        <f t="shared" si="41"/>
        <v>0</v>
      </c>
      <c r="BC142" s="92">
        <f t="shared" si="42"/>
        <v>0</v>
      </c>
      <c r="BD142" s="92">
        <f t="shared" si="43"/>
        <v>0</v>
      </c>
      <c r="BE142" s="93">
        <f t="shared" si="31"/>
        <v>6048</v>
      </c>
      <c r="BF142" s="71" t="b">
        <f t="shared" si="44"/>
        <v>1</v>
      </c>
    </row>
    <row r="143" spans="1:58" ht="102" x14ac:dyDescent="0.2">
      <c r="A143" s="90">
        <v>140</v>
      </c>
      <c r="B143" s="45" t="s">
        <v>323</v>
      </c>
      <c r="C143" s="45" t="s">
        <v>381</v>
      </c>
      <c r="D143" s="68" t="s">
        <v>217</v>
      </c>
      <c r="E143" s="68" t="s">
        <v>218</v>
      </c>
      <c r="F143" s="45" t="s">
        <v>298</v>
      </c>
      <c r="G143" s="45" t="s">
        <v>299</v>
      </c>
      <c r="H143" s="45" t="s">
        <v>300</v>
      </c>
      <c r="I143" s="45" t="s">
        <v>510</v>
      </c>
      <c r="J143" s="45" t="s">
        <v>151</v>
      </c>
      <c r="K143" s="45" t="s">
        <v>517</v>
      </c>
      <c r="L143" s="121" t="s">
        <v>386</v>
      </c>
      <c r="M143" s="45" t="s">
        <v>326</v>
      </c>
      <c r="N143" s="45" t="s">
        <v>109</v>
      </c>
      <c r="O143" s="69">
        <v>8064</v>
      </c>
      <c r="P143" s="70" t="s">
        <v>303</v>
      </c>
      <c r="Q143" s="90" t="s">
        <v>235</v>
      </c>
      <c r="R143" s="90" t="s">
        <v>236</v>
      </c>
      <c r="S143" s="91">
        <v>871520112</v>
      </c>
      <c r="T143" s="90"/>
      <c r="U143" s="90"/>
      <c r="V143" s="90"/>
      <c r="W143" s="90"/>
      <c r="X143" s="90"/>
      <c r="Y143" s="90"/>
      <c r="Z143" s="90" t="s">
        <v>226</v>
      </c>
      <c r="AA143" s="90"/>
      <c r="AB143" s="90"/>
      <c r="AC143" s="90"/>
      <c r="AD143" s="90"/>
      <c r="AE143" s="90"/>
      <c r="AF143" s="90"/>
      <c r="AG143" s="90"/>
      <c r="AH143" s="90"/>
      <c r="AI143" s="90"/>
      <c r="AJ143" s="90"/>
      <c r="AK143" s="90"/>
      <c r="AL143" s="90"/>
      <c r="AM143" s="90"/>
      <c r="AN143" s="90"/>
      <c r="AO143" s="90" t="s">
        <v>226</v>
      </c>
      <c r="AP143" s="90"/>
      <c r="AQ143" s="90"/>
      <c r="AR143" s="90">
        <f t="shared" si="30"/>
        <v>1</v>
      </c>
      <c r="AS143" s="92">
        <f t="shared" si="32"/>
        <v>0</v>
      </c>
      <c r="AT143" s="92">
        <f t="shared" si="33"/>
        <v>0</v>
      </c>
      <c r="AU143" s="92">
        <f t="shared" si="34"/>
        <v>0</v>
      </c>
      <c r="AV143" s="92">
        <f t="shared" si="35"/>
        <v>0</v>
      </c>
      <c r="AW143" s="92">
        <f t="shared" si="36"/>
        <v>0</v>
      </c>
      <c r="AX143" s="92">
        <f t="shared" si="37"/>
        <v>0</v>
      </c>
      <c r="AY143" s="92">
        <f t="shared" si="38"/>
        <v>0</v>
      </c>
      <c r="AZ143" s="92">
        <f t="shared" si="39"/>
        <v>0</v>
      </c>
      <c r="BA143" s="92">
        <f t="shared" si="40"/>
        <v>0</v>
      </c>
      <c r="BB143" s="92">
        <f t="shared" si="41"/>
        <v>8064</v>
      </c>
      <c r="BC143" s="92">
        <f t="shared" si="42"/>
        <v>0</v>
      </c>
      <c r="BD143" s="92">
        <f t="shared" si="43"/>
        <v>0</v>
      </c>
      <c r="BE143" s="93">
        <f t="shared" si="31"/>
        <v>8064</v>
      </c>
      <c r="BF143" s="71" t="b">
        <f t="shared" si="44"/>
        <v>1</v>
      </c>
    </row>
    <row r="144" spans="1:58" ht="102" x14ac:dyDescent="0.2">
      <c r="A144" s="90">
        <v>141</v>
      </c>
      <c r="B144" s="45" t="s">
        <v>323</v>
      </c>
      <c r="C144" s="45" t="s">
        <v>381</v>
      </c>
      <c r="D144" s="68" t="s">
        <v>217</v>
      </c>
      <c r="E144" s="68" t="s">
        <v>218</v>
      </c>
      <c r="F144" s="45" t="s">
        <v>298</v>
      </c>
      <c r="G144" s="45" t="s">
        <v>299</v>
      </c>
      <c r="H144" s="45" t="s">
        <v>300</v>
      </c>
      <c r="I144" s="45" t="s">
        <v>510</v>
      </c>
      <c r="J144" s="45" t="s">
        <v>151</v>
      </c>
      <c r="K144" s="45" t="s">
        <v>517</v>
      </c>
      <c r="L144" s="121" t="s">
        <v>387</v>
      </c>
      <c r="M144" s="45" t="s">
        <v>326</v>
      </c>
      <c r="N144" s="45" t="s">
        <v>114</v>
      </c>
      <c r="O144" s="69">
        <v>7715.74</v>
      </c>
      <c r="P144" s="70" t="s">
        <v>303</v>
      </c>
      <c r="Q144" s="90" t="s">
        <v>235</v>
      </c>
      <c r="R144" s="90" t="s">
        <v>238</v>
      </c>
      <c r="S144" s="91">
        <v>542900317</v>
      </c>
      <c r="T144" s="90"/>
      <c r="U144" s="90"/>
      <c r="V144" s="90" t="s">
        <v>226</v>
      </c>
      <c r="W144" s="90"/>
      <c r="X144" s="90"/>
      <c r="Y144" s="90"/>
      <c r="Z144" s="90"/>
      <c r="AA144" s="90"/>
      <c r="AB144" s="90"/>
      <c r="AC144" s="90"/>
      <c r="AD144" s="90"/>
      <c r="AE144" s="90"/>
      <c r="AF144" s="90"/>
      <c r="AG144" s="90"/>
      <c r="AH144" s="90"/>
      <c r="AI144" s="90"/>
      <c r="AJ144" s="90"/>
      <c r="AK144" s="90" t="s">
        <v>226</v>
      </c>
      <c r="AL144" s="90"/>
      <c r="AM144" s="90"/>
      <c r="AN144" s="90"/>
      <c r="AO144" s="90"/>
      <c r="AP144" s="90"/>
      <c r="AQ144" s="90"/>
      <c r="AR144" s="90">
        <f t="shared" si="30"/>
        <v>1</v>
      </c>
      <c r="AS144" s="92">
        <f t="shared" si="32"/>
        <v>0</v>
      </c>
      <c r="AT144" s="92">
        <f t="shared" si="33"/>
        <v>0</v>
      </c>
      <c r="AU144" s="92">
        <f t="shared" si="34"/>
        <v>0</v>
      </c>
      <c r="AV144" s="92">
        <f t="shared" si="35"/>
        <v>0</v>
      </c>
      <c r="AW144" s="92">
        <f t="shared" si="36"/>
        <v>0</v>
      </c>
      <c r="AX144" s="92">
        <f t="shared" si="37"/>
        <v>7715.74</v>
      </c>
      <c r="AY144" s="92">
        <f t="shared" si="38"/>
        <v>0</v>
      </c>
      <c r="AZ144" s="92">
        <f t="shared" si="39"/>
        <v>0</v>
      </c>
      <c r="BA144" s="92">
        <f t="shared" si="40"/>
        <v>0</v>
      </c>
      <c r="BB144" s="92">
        <f t="shared" si="41"/>
        <v>0</v>
      </c>
      <c r="BC144" s="92">
        <f t="shared" si="42"/>
        <v>0</v>
      </c>
      <c r="BD144" s="92">
        <f t="shared" si="43"/>
        <v>0</v>
      </c>
      <c r="BE144" s="93">
        <f t="shared" si="31"/>
        <v>7715.74</v>
      </c>
      <c r="BF144" s="71" t="b">
        <f t="shared" si="44"/>
        <v>1</v>
      </c>
    </row>
    <row r="145" spans="1:58" ht="102" x14ac:dyDescent="0.2">
      <c r="A145" s="90">
        <v>142</v>
      </c>
      <c r="B145" s="45" t="s">
        <v>323</v>
      </c>
      <c r="C145" s="45" t="s">
        <v>381</v>
      </c>
      <c r="D145" s="68" t="s">
        <v>217</v>
      </c>
      <c r="E145" s="68" t="s">
        <v>218</v>
      </c>
      <c r="F145" s="45" t="s">
        <v>298</v>
      </c>
      <c r="G145" s="45" t="s">
        <v>299</v>
      </c>
      <c r="H145" s="45" t="s">
        <v>300</v>
      </c>
      <c r="I145" s="45" t="s">
        <v>510</v>
      </c>
      <c r="J145" s="45" t="s">
        <v>151</v>
      </c>
      <c r="K145" s="45" t="s">
        <v>517</v>
      </c>
      <c r="L145" s="121" t="s">
        <v>388</v>
      </c>
      <c r="M145" s="45" t="s">
        <v>326</v>
      </c>
      <c r="N145" s="45" t="s">
        <v>114</v>
      </c>
      <c r="O145" s="69">
        <v>7715.23</v>
      </c>
      <c r="P145" s="70" t="s">
        <v>303</v>
      </c>
      <c r="Q145" s="90" t="s">
        <v>235</v>
      </c>
      <c r="R145" s="90" t="s">
        <v>236</v>
      </c>
      <c r="S145" s="91">
        <v>465410012</v>
      </c>
      <c r="T145" s="90"/>
      <c r="U145" s="90"/>
      <c r="V145" s="90"/>
      <c r="W145" s="90"/>
      <c r="X145" s="90" t="s">
        <v>226</v>
      </c>
      <c r="Y145" s="90"/>
      <c r="Z145" s="90"/>
      <c r="AA145" s="90"/>
      <c r="AB145" s="90"/>
      <c r="AC145" s="90"/>
      <c r="AD145" s="90"/>
      <c r="AE145" s="90"/>
      <c r="AF145" s="90"/>
      <c r="AG145" s="90"/>
      <c r="AH145" s="90"/>
      <c r="AI145" s="90"/>
      <c r="AJ145" s="90"/>
      <c r="AK145" s="90"/>
      <c r="AL145" s="90"/>
      <c r="AM145" s="90" t="s">
        <v>226</v>
      </c>
      <c r="AN145" s="90"/>
      <c r="AO145" s="90"/>
      <c r="AP145" s="90"/>
      <c r="AQ145" s="90"/>
      <c r="AR145" s="90">
        <f t="shared" si="30"/>
        <v>1</v>
      </c>
      <c r="AS145" s="92">
        <f t="shared" si="32"/>
        <v>0</v>
      </c>
      <c r="AT145" s="92">
        <f t="shared" si="33"/>
        <v>0</v>
      </c>
      <c r="AU145" s="92">
        <f t="shared" si="34"/>
        <v>0</v>
      </c>
      <c r="AV145" s="92">
        <f t="shared" si="35"/>
        <v>0</v>
      </c>
      <c r="AW145" s="92">
        <f t="shared" si="36"/>
        <v>0</v>
      </c>
      <c r="AX145" s="92">
        <f t="shared" si="37"/>
        <v>0</v>
      </c>
      <c r="AY145" s="92">
        <f t="shared" si="38"/>
        <v>0</v>
      </c>
      <c r="AZ145" s="92">
        <f t="shared" si="39"/>
        <v>7715.23</v>
      </c>
      <c r="BA145" s="92">
        <f t="shared" si="40"/>
        <v>0</v>
      </c>
      <c r="BB145" s="92">
        <f t="shared" si="41"/>
        <v>0</v>
      </c>
      <c r="BC145" s="92">
        <f t="shared" si="42"/>
        <v>0</v>
      </c>
      <c r="BD145" s="92">
        <f t="shared" si="43"/>
        <v>0</v>
      </c>
      <c r="BE145" s="93">
        <f t="shared" si="31"/>
        <v>7715.23</v>
      </c>
      <c r="BF145" s="71" t="b">
        <f t="shared" si="44"/>
        <v>1</v>
      </c>
    </row>
    <row r="146" spans="1:58" ht="102" x14ac:dyDescent="0.2">
      <c r="A146" s="90">
        <v>143</v>
      </c>
      <c r="B146" s="45" t="s">
        <v>323</v>
      </c>
      <c r="C146" s="45" t="s">
        <v>381</v>
      </c>
      <c r="D146" s="68" t="s">
        <v>217</v>
      </c>
      <c r="E146" s="68" t="s">
        <v>218</v>
      </c>
      <c r="F146" s="45" t="s">
        <v>298</v>
      </c>
      <c r="G146" s="45" t="s">
        <v>299</v>
      </c>
      <c r="H146" s="45" t="s">
        <v>300</v>
      </c>
      <c r="I146" s="45" t="s">
        <v>510</v>
      </c>
      <c r="J146" s="45" t="s">
        <v>151</v>
      </c>
      <c r="K146" s="45" t="s">
        <v>517</v>
      </c>
      <c r="L146" s="121" t="s">
        <v>389</v>
      </c>
      <c r="M146" s="45" t="s">
        <v>326</v>
      </c>
      <c r="N146" s="45" t="s">
        <v>114</v>
      </c>
      <c r="O146" s="69">
        <v>4939.2</v>
      </c>
      <c r="P146" s="70" t="s">
        <v>303</v>
      </c>
      <c r="Q146" s="90" t="s">
        <v>235</v>
      </c>
      <c r="R146" s="90" t="s">
        <v>238</v>
      </c>
      <c r="S146" s="91">
        <v>375500031</v>
      </c>
      <c r="T146" s="90"/>
      <c r="U146" s="90"/>
      <c r="V146" s="90"/>
      <c r="W146" s="90" t="s">
        <v>226</v>
      </c>
      <c r="X146" s="90"/>
      <c r="Y146" s="90"/>
      <c r="Z146" s="90"/>
      <c r="AA146" s="90"/>
      <c r="AB146" s="90"/>
      <c r="AC146" s="90"/>
      <c r="AD146" s="90"/>
      <c r="AE146" s="90"/>
      <c r="AF146" s="90"/>
      <c r="AG146" s="90"/>
      <c r="AH146" s="90"/>
      <c r="AI146" s="90"/>
      <c r="AJ146" s="90"/>
      <c r="AK146" s="90"/>
      <c r="AL146" s="90" t="s">
        <v>226</v>
      </c>
      <c r="AM146" s="90"/>
      <c r="AN146" s="90"/>
      <c r="AO146" s="90"/>
      <c r="AP146" s="90"/>
      <c r="AQ146" s="90"/>
      <c r="AR146" s="90">
        <f t="shared" si="30"/>
        <v>1</v>
      </c>
      <c r="AS146" s="92">
        <f t="shared" si="32"/>
        <v>0</v>
      </c>
      <c r="AT146" s="92">
        <f t="shared" si="33"/>
        <v>0</v>
      </c>
      <c r="AU146" s="92">
        <f t="shared" si="34"/>
        <v>0</v>
      </c>
      <c r="AV146" s="92">
        <f t="shared" si="35"/>
        <v>0</v>
      </c>
      <c r="AW146" s="92">
        <f t="shared" si="36"/>
        <v>0</v>
      </c>
      <c r="AX146" s="92">
        <f t="shared" si="37"/>
        <v>0</v>
      </c>
      <c r="AY146" s="92">
        <f t="shared" si="38"/>
        <v>4939.2</v>
      </c>
      <c r="AZ146" s="92">
        <f t="shared" si="39"/>
        <v>0</v>
      </c>
      <c r="BA146" s="92">
        <f t="shared" si="40"/>
        <v>0</v>
      </c>
      <c r="BB146" s="92">
        <f t="shared" si="41"/>
        <v>0</v>
      </c>
      <c r="BC146" s="92">
        <f t="shared" si="42"/>
        <v>0</v>
      </c>
      <c r="BD146" s="92">
        <f t="shared" si="43"/>
        <v>0</v>
      </c>
      <c r="BE146" s="93">
        <f t="shared" si="31"/>
        <v>4939.2</v>
      </c>
      <c r="BF146" s="71" t="b">
        <f t="shared" si="44"/>
        <v>1</v>
      </c>
    </row>
    <row r="147" spans="1:58" ht="102" x14ac:dyDescent="0.2">
      <c r="A147" s="90">
        <v>144</v>
      </c>
      <c r="B147" s="45" t="s">
        <v>323</v>
      </c>
      <c r="C147" s="45" t="s">
        <v>381</v>
      </c>
      <c r="D147" s="68" t="s">
        <v>217</v>
      </c>
      <c r="E147" s="68" t="s">
        <v>218</v>
      </c>
      <c r="F147" s="45" t="s">
        <v>298</v>
      </c>
      <c r="G147" s="45" t="s">
        <v>299</v>
      </c>
      <c r="H147" s="45" t="s">
        <v>300</v>
      </c>
      <c r="I147" s="45" t="s">
        <v>510</v>
      </c>
      <c r="J147" s="45" t="s">
        <v>151</v>
      </c>
      <c r="K147" s="45" t="s">
        <v>517</v>
      </c>
      <c r="L147" s="121" t="s">
        <v>390</v>
      </c>
      <c r="M147" s="45" t="s">
        <v>326</v>
      </c>
      <c r="N147" s="45" t="s">
        <v>109</v>
      </c>
      <c r="O147" s="69">
        <v>5040</v>
      </c>
      <c r="P147" s="70" t="s">
        <v>303</v>
      </c>
      <c r="Q147" s="90" t="s">
        <v>235</v>
      </c>
      <c r="R147" s="90" t="s">
        <v>236</v>
      </c>
      <c r="S147" s="91">
        <v>835610015</v>
      </c>
      <c r="T147" s="90"/>
      <c r="U147" s="90"/>
      <c r="V147" s="90"/>
      <c r="W147" s="90"/>
      <c r="X147" s="90"/>
      <c r="Y147" s="90" t="s">
        <v>226</v>
      </c>
      <c r="Z147" s="90"/>
      <c r="AA147" s="90"/>
      <c r="AB147" s="90"/>
      <c r="AC147" s="90"/>
      <c r="AD147" s="90"/>
      <c r="AE147" s="90"/>
      <c r="AF147" s="90"/>
      <c r="AG147" s="90"/>
      <c r="AH147" s="90"/>
      <c r="AI147" s="90"/>
      <c r="AJ147" s="90"/>
      <c r="AK147" s="90"/>
      <c r="AL147" s="90"/>
      <c r="AM147" s="90"/>
      <c r="AN147" s="90" t="s">
        <v>226</v>
      </c>
      <c r="AO147" s="90"/>
      <c r="AP147" s="90"/>
      <c r="AQ147" s="90"/>
      <c r="AR147" s="90">
        <f t="shared" si="30"/>
        <v>1</v>
      </c>
      <c r="AS147" s="92">
        <f t="shared" si="32"/>
        <v>0</v>
      </c>
      <c r="AT147" s="92">
        <f t="shared" si="33"/>
        <v>0</v>
      </c>
      <c r="AU147" s="92">
        <f t="shared" si="34"/>
        <v>0</v>
      </c>
      <c r="AV147" s="92">
        <f t="shared" si="35"/>
        <v>0</v>
      </c>
      <c r="AW147" s="92">
        <f t="shared" si="36"/>
        <v>0</v>
      </c>
      <c r="AX147" s="92">
        <f t="shared" si="37"/>
        <v>0</v>
      </c>
      <c r="AY147" s="92">
        <f t="shared" si="38"/>
        <v>0</v>
      </c>
      <c r="AZ147" s="92">
        <f t="shared" si="39"/>
        <v>0</v>
      </c>
      <c r="BA147" s="92">
        <f t="shared" si="40"/>
        <v>5040</v>
      </c>
      <c r="BB147" s="92">
        <f t="shared" si="41"/>
        <v>0</v>
      </c>
      <c r="BC147" s="92">
        <f t="shared" si="42"/>
        <v>0</v>
      </c>
      <c r="BD147" s="92">
        <f t="shared" si="43"/>
        <v>0</v>
      </c>
      <c r="BE147" s="93">
        <f t="shared" si="31"/>
        <v>5040</v>
      </c>
      <c r="BF147" s="71" t="b">
        <f t="shared" si="44"/>
        <v>1</v>
      </c>
    </row>
    <row r="148" spans="1:58" ht="102" x14ac:dyDescent="0.2">
      <c r="A148" s="90">
        <v>145</v>
      </c>
      <c r="B148" s="45" t="s">
        <v>323</v>
      </c>
      <c r="C148" s="45" t="s">
        <v>381</v>
      </c>
      <c r="D148" s="68" t="s">
        <v>217</v>
      </c>
      <c r="E148" s="68" t="s">
        <v>218</v>
      </c>
      <c r="F148" s="45" t="s">
        <v>298</v>
      </c>
      <c r="G148" s="45" t="s">
        <v>299</v>
      </c>
      <c r="H148" s="45" t="s">
        <v>300</v>
      </c>
      <c r="I148" s="45" t="s">
        <v>510</v>
      </c>
      <c r="J148" s="45" t="s">
        <v>151</v>
      </c>
      <c r="K148" s="45" t="s">
        <v>517</v>
      </c>
      <c r="L148" s="121" t="s">
        <v>391</v>
      </c>
      <c r="M148" s="45" t="s">
        <v>326</v>
      </c>
      <c r="N148" s="45" t="s">
        <v>109</v>
      </c>
      <c r="O148" s="69">
        <v>10385.629999999999</v>
      </c>
      <c r="P148" s="70" t="s">
        <v>303</v>
      </c>
      <c r="Q148" s="90" t="s">
        <v>235</v>
      </c>
      <c r="R148" s="90" t="s">
        <v>236</v>
      </c>
      <c r="S148" s="91">
        <v>871520111</v>
      </c>
      <c r="T148" s="90"/>
      <c r="U148" s="90"/>
      <c r="V148" s="90"/>
      <c r="W148" s="90"/>
      <c r="X148" s="90"/>
      <c r="Y148" s="90" t="s">
        <v>226</v>
      </c>
      <c r="Z148" s="90"/>
      <c r="AA148" s="90"/>
      <c r="AB148" s="90"/>
      <c r="AC148" s="90"/>
      <c r="AD148" s="90"/>
      <c r="AE148" s="90"/>
      <c r="AF148" s="90"/>
      <c r="AG148" s="90"/>
      <c r="AH148" s="90"/>
      <c r="AI148" s="90"/>
      <c r="AJ148" s="90"/>
      <c r="AK148" s="90"/>
      <c r="AL148" s="90"/>
      <c r="AM148" s="90"/>
      <c r="AN148" s="90" t="s">
        <v>226</v>
      </c>
      <c r="AO148" s="90"/>
      <c r="AP148" s="90"/>
      <c r="AQ148" s="90"/>
      <c r="AR148" s="90">
        <f t="shared" si="30"/>
        <v>1</v>
      </c>
      <c r="AS148" s="92">
        <f t="shared" si="32"/>
        <v>0</v>
      </c>
      <c r="AT148" s="92">
        <f t="shared" si="33"/>
        <v>0</v>
      </c>
      <c r="AU148" s="92">
        <f t="shared" si="34"/>
        <v>0</v>
      </c>
      <c r="AV148" s="92">
        <f t="shared" si="35"/>
        <v>0</v>
      </c>
      <c r="AW148" s="92">
        <f t="shared" si="36"/>
        <v>0</v>
      </c>
      <c r="AX148" s="92">
        <f t="shared" si="37"/>
        <v>0</v>
      </c>
      <c r="AY148" s="92">
        <f t="shared" si="38"/>
        <v>0</v>
      </c>
      <c r="AZ148" s="92">
        <f t="shared" si="39"/>
        <v>0</v>
      </c>
      <c r="BA148" s="92">
        <f t="shared" si="40"/>
        <v>10385.629999999999</v>
      </c>
      <c r="BB148" s="92">
        <f t="shared" si="41"/>
        <v>0</v>
      </c>
      <c r="BC148" s="92">
        <f t="shared" si="42"/>
        <v>0</v>
      </c>
      <c r="BD148" s="92">
        <f t="shared" si="43"/>
        <v>0</v>
      </c>
      <c r="BE148" s="93">
        <f t="shared" si="31"/>
        <v>10385.629999999999</v>
      </c>
      <c r="BF148" s="71" t="b">
        <f t="shared" si="44"/>
        <v>1</v>
      </c>
    </row>
    <row r="149" spans="1:58" ht="102" x14ac:dyDescent="0.2">
      <c r="A149" s="90">
        <v>146</v>
      </c>
      <c r="B149" s="45" t="s">
        <v>323</v>
      </c>
      <c r="C149" s="45" t="s">
        <v>381</v>
      </c>
      <c r="D149" s="68" t="s">
        <v>217</v>
      </c>
      <c r="E149" s="68" t="s">
        <v>218</v>
      </c>
      <c r="F149" s="45" t="s">
        <v>298</v>
      </c>
      <c r="G149" s="45" t="s">
        <v>299</v>
      </c>
      <c r="H149" s="45" t="s">
        <v>300</v>
      </c>
      <c r="I149" s="45" t="s">
        <v>510</v>
      </c>
      <c r="J149" s="45" t="s">
        <v>151</v>
      </c>
      <c r="K149" s="45" t="s">
        <v>517</v>
      </c>
      <c r="L149" s="121" t="s">
        <v>392</v>
      </c>
      <c r="M149" s="45" t="s">
        <v>326</v>
      </c>
      <c r="N149" s="45" t="s">
        <v>114</v>
      </c>
      <c r="O149" s="69">
        <v>18576.8</v>
      </c>
      <c r="P149" s="70" t="s">
        <v>303</v>
      </c>
      <c r="Q149" s="90" t="s">
        <v>235</v>
      </c>
      <c r="R149" s="90" t="s">
        <v>236</v>
      </c>
      <c r="S149" s="91">
        <v>491290517</v>
      </c>
      <c r="T149" s="90"/>
      <c r="U149" s="90"/>
      <c r="V149" s="90"/>
      <c r="W149" s="90"/>
      <c r="X149" s="90"/>
      <c r="Y149" s="90" t="s">
        <v>226</v>
      </c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 t="s">
        <v>226</v>
      </c>
      <c r="AM149" s="90"/>
      <c r="AN149" s="90"/>
      <c r="AO149" s="90"/>
      <c r="AP149" s="90"/>
      <c r="AQ149" s="90"/>
      <c r="AR149" s="90">
        <f t="shared" si="30"/>
        <v>1</v>
      </c>
      <c r="AS149" s="92">
        <f t="shared" si="32"/>
        <v>0</v>
      </c>
      <c r="AT149" s="92">
        <f t="shared" si="33"/>
        <v>0</v>
      </c>
      <c r="AU149" s="92">
        <f t="shared" si="34"/>
        <v>0</v>
      </c>
      <c r="AV149" s="92">
        <f t="shared" si="35"/>
        <v>0</v>
      </c>
      <c r="AW149" s="92">
        <f t="shared" si="36"/>
        <v>0</v>
      </c>
      <c r="AX149" s="92">
        <f t="shared" si="37"/>
        <v>0</v>
      </c>
      <c r="AY149" s="92">
        <f t="shared" si="38"/>
        <v>18576.8</v>
      </c>
      <c r="AZ149" s="92">
        <f t="shared" si="39"/>
        <v>0</v>
      </c>
      <c r="BA149" s="92">
        <f t="shared" si="40"/>
        <v>0</v>
      </c>
      <c r="BB149" s="92">
        <f t="shared" si="41"/>
        <v>0</v>
      </c>
      <c r="BC149" s="92">
        <f t="shared" si="42"/>
        <v>0</v>
      </c>
      <c r="BD149" s="92">
        <f t="shared" si="43"/>
        <v>0</v>
      </c>
      <c r="BE149" s="93">
        <f t="shared" si="31"/>
        <v>18576.8</v>
      </c>
      <c r="BF149" s="71" t="b">
        <f t="shared" si="44"/>
        <v>1</v>
      </c>
    </row>
    <row r="150" spans="1:58" ht="102" x14ac:dyDescent="0.2">
      <c r="A150" s="90">
        <v>147</v>
      </c>
      <c r="B150" s="45" t="s">
        <v>323</v>
      </c>
      <c r="C150" s="45" t="s">
        <v>381</v>
      </c>
      <c r="D150" s="68" t="s">
        <v>217</v>
      </c>
      <c r="E150" s="68" t="s">
        <v>218</v>
      </c>
      <c r="F150" s="45" t="s">
        <v>298</v>
      </c>
      <c r="G150" s="45" t="s">
        <v>299</v>
      </c>
      <c r="H150" s="45" t="s">
        <v>300</v>
      </c>
      <c r="I150" s="45" t="s">
        <v>510</v>
      </c>
      <c r="J150" s="45" t="s">
        <v>151</v>
      </c>
      <c r="K150" s="45" t="s">
        <v>517</v>
      </c>
      <c r="L150" s="121" t="s">
        <v>393</v>
      </c>
      <c r="M150" s="45" t="s">
        <v>326</v>
      </c>
      <c r="N150" s="45" t="s">
        <v>114</v>
      </c>
      <c r="O150" s="69">
        <v>24494.400000000001</v>
      </c>
      <c r="P150" s="70" t="s">
        <v>303</v>
      </c>
      <c r="Q150" s="90" t="s">
        <v>235</v>
      </c>
      <c r="R150" s="90" t="s">
        <v>236</v>
      </c>
      <c r="S150" s="91">
        <v>433100011</v>
      </c>
      <c r="T150" s="90"/>
      <c r="U150" s="90"/>
      <c r="V150" s="90"/>
      <c r="W150" s="90"/>
      <c r="X150" s="90" t="s">
        <v>226</v>
      </c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 t="s">
        <v>226</v>
      </c>
      <c r="AM150" s="90"/>
      <c r="AN150" s="90"/>
      <c r="AO150" s="90"/>
      <c r="AP150" s="90"/>
      <c r="AQ150" s="90"/>
      <c r="AR150" s="90">
        <f t="shared" si="30"/>
        <v>1</v>
      </c>
      <c r="AS150" s="92">
        <f t="shared" si="32"/>
        <v>0</v>
      </c>
      <c r="AT150" s="92">
        <f t="shared" si="33"/>
        <v>0</v>
      </c>
      <c r="AU150" s="92">
        <f t="shared" si="34"/>
        <v>0</v>
      </c>
      <c r="AV150" s="92">
        <f t="shared" si="35"/>
        <v>0</v>
      </c>
      <c r="AW150" s="92">
        <f t="shared" si="36"/>
        <v>0</v>
      </c>
      <c r="AX150" s="92">
        <f t="shared" si="37"/>
        <v>0</v>
      </c>
      <c r="AY150" s="92">
        <f t="shared" si="38"/>
        <v>24494.400000000001</v>
      </c>
      <c r="AZ150" s="92">
        <f t="shared" si="39"/>
        <v>0</v>
      </c>
      <c r="BA150" s="92">
        <f t="shared" si="40"/>
        <v>0</v>
      </c>
      <c r="BB150" s="92">
        <f t="shared" si="41"/>
        <v>0</v>
      </c>
      <c r="BC150" s="92">
        <f t="shared" si="42"/>
        <v>0</v>
      </c>
      <c r="BD150" s="92">
        <f t="shared" si="43"/>
        <v>0</v>
      </c>
      <c r="BE150" s="93">
        <f t="shared" si="31"/>
        <v>24494.400000000001</v>
      </c>
      <c r="BF150" s="71" t="b">
        <f t="shared" si="44"/>
        <v>1</v>
      </c>
    </row>
    <row r="151" spans="1:58" ht="102" x14ac:dyDescent="0.2">
      <c r="A151" s="90">
        <v>148</v>
      </c>
      <c r="B151" s="45" t="s">
        <v>323</v>
      </c>
      <c r="C151" s="45" t="s">
        <v>381</v>
      </c>
      <c r="D151" s="68" t="s">
        <v>217</v>
      </c>
      <c r="E151" s="68" t="s">
        <v>218</v>
      </c>
      <c r="F151" s="45" t="s">
        <v>298</v>
      </c>
      <c r="G151" s="45" t="s">
        <v>299</v>
      </c>
      <c r="H151" s="45" t="s">
        <v>300</v>
      </c>
      <c r="I151" s="45" t="s">
        <v>510</v>
      </c>
      <c r="J151" s="45" t="s">
        <v>151</v>
      </c>
      <c r="K151" s="45" t="s">
        <v>517</v>
      </c>
      <c r="L151" s="121" t="s">
        <v>394</v>
      </c>
      <c r="M151" s="45" t="s">
        <v>326</v>
      </c>
      <c r="N151" s="45" t="s">
        <v>114</v>
      </c>
      <c r="O151" s="69">
        <v>6096</v>
      </c>
      <c r="P151" s="70" t="s">
        <v>303</v>
      </c>
      <c r="Q151" s="90" t="s">
        <v>235</v>
      </c>
      <c r="R151" s="90" t="s">
        <v>238</v>
      </c>
      <c r="S151" s="91">
        <v>491290517</v>
      </c>
      <c r="T151" s="90"/>
      <c r="U151" s="90"/>
      <c r="V151" s="90" t="s">
        <v>226</v>
      </c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 t="s">
        <v>226</v>
      </c>
      <c r="AK151" s="90"/>
      <c r="AL151" s="90"/>
      <c r="AM151" s="90"/>
      <c r="AN151" s="90"/>
      <c r="AO151" s="90"/>
      <c r="AP151" s="90"/>
      <c r="AQ151" s="90"/>
      <c r="AR151" s="90">
        <f t="shared" si="30"/>
        <v>1</v>
      </c>
      <c r="AS151" s="92">
        <f t="shared" si="32"/>
        <v>0</v>
      </c>
      <c r="AT151" s="92">
        <f t="shared" si="33"/>
        <v>0</v>
      </c>
      <c r="AU151" s="92">
        <f t="shared" si="34"/>
        <v>0</v>
      </c>
      <c r="AV151" s="92">
        <f t="shared" si="35"/>
        <v>0</v>
      </c>
      <c r="AW151" s="92">
        <f t="shared" si="36"/>
        <v>6096</v>
      </c>
      <c r="AX151" s="92">
        <f t="shared" si="37"/>
        <v>0</v>
      </c>
      <c r="AY151" s="92">
        <f t="shared" si="38"/>
        <v>0</v>
      </c>
      <c r="AZ151" s="92">
        <f t="shared" si="39"/>
        <v>0</v>
      </c>
      <c r="BA151" s="92">
        <f t="shared" si="40"/>
        <v>0</v>
      </c>
      <c r="BB151" s="92">
        <f t="shared" si="41"/>
        <v>0</v>
      </c>
      <c r="BC151" s="92">
        <f t="shared" si="42"/>
        <v>0</v>
      </c>
      <c r="BD151" s="92">
        <f t="shared" si="43"/>
        <v>0</v>
      </c>
      <c r="BE151" s="93">
        <f t="shared" si="31"/>
        <v>6096</v>
      </c>
      <c r="BF151" s="71" t="b">
        <f t="shared" si="44"/>
        <v>1</v>
      </c>
    </row>
    <row r="152" spans="1:58" ht="102" x14ac:dyDescent="0.2">
      <c r="A152" s="90">
        <v>149</v>
      </c>
      <c r="B152" s="45" t="s">
        <v>323</v>
      </c>
      <c r="C152" s="45" t="s">
        <v>381</v>
      </c>
      <c r="D152" s="68" t="s">
        <v>217</v>
      </c>
      <c r="E152" s="68" t="s">
        <v>218</v>
      </c>
      <c r="F152" s="45" t="s">
        <v>298</v>
      </c>
      <c r="G152" s="45" t="s">
        <v>299</v>
      </c>
      <c r="H152" s="45" t="s">
        <v>300</v>
      </c>
      <c r="I152" s="45" t="s">
        <v>510</v>
      </c>
      <c r="J152" s="45" t="s">
        <v>151</v>
      </c>
      <c r="K152" s="45" t="s">
        <v>517</v>
      </c>
      <c r="L152" s="121" t="s">
        <v>395</v>
      </c>
      <c r="M152" s="45" t="s">
        <v>326</v>
      </c>
      <c r="N152" s="45" t="s">
        <v>114</v>
      </c>
      <c r="O152" s="69">
        <v>8064</v>
      </c>
      <c r="P152" s="70" t="s">
        <v>303</v>
      </c>
      <c r="Q152" s="90" t="s">
        <v>235</v>
      </c>
      <c r="R152" s="90" t="s">
        <v>238</v>
      </c>
      <c r="S152" s="91">
        <v>471732011</v>
      </c>
      <c r="T152" s="90"/>
      <c r="U152" s="90"/>
      <c r="V152" s="90" t="s">
        <v>226</v>
      </c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 t="s">
        <v>226</v>
      </c>
      <c r="AK152" s="90"/>
      <c r="AL152" s="90"/>
      <c r="AM152" s="90"/>
      <c r="AN152" s="90"/>
      <c r="AO152" s="90"/>
      <c r="AP152" s="90"/>
      <c r="AQ152" s="90"/>
      <c r="AR152" s="90">
        <f t="shared" si="30"/>
        <v>1</v>
      </c>
      <c r="AS152" s="92">
        <f t="shared" si="32"/>
        <v>0</v>
      </c>
      <c r="AT152" s="92">
        <f t="shared" si="33"/>
        <v>0</v>
      </c>
      <c r="AU152" s="92">
        <f t="shared" si="34"/>
        <v>0</v>
      </c>
      <c r="AV152" s="92">
        <f t="shared" si="35"/>
        <v>0</v>
      </c>
      <c r="AW152" s="92">
        <f t="shared" si="36"/>
        <v>8064</v>
      </c>
      <c r="AX152" s="92">
        <f t="shared" si="37"/>
        <v>0</v>
      </c>
      <c r="AY152" s="92">
        <f t="shared" si="38"/>
        <v>0</v>
      </c>
      <c r="AZ152" s="92">
        <f t="shared" si="39"/>
        <v>0</v>
      </c>
      <c r="BA152" s="92">
        <f t="shared" si="40"/>
        <v>0</v>
      </c>
      <c r="BB152" s="92">
        <f t="shared" si="41"/>
        <v>0</v>
      </c>
      <c r="BC152" s="92">
        <f t="shared" si="42"/>
        <v>0</v>
      </c>
      <c r="BD152" s="92">
        <f t="shared" si="43"/>
        <v>0</v>
      </c>
      <c r="BE152" s="93">
        <f t="shared" si="31"/>
        <v>8064</v>
      </c>
      <c r="BF152" s="71" t="b">
        <f t="shared" si="44"/>
        <v>1</v>
      </c>
    </row>
    <row r="153" spans="1:58" ht="102" x14ac:dyDescent="0.2">
      <c r="A153" s="90">
        <v>150</v>
      </c>
      <c r="B153" s="45" t="s">
        <v>323</v>
      </c>
      <c r="C153" s="45" t="s">
        <v>381</v>
      </c>
      <c r="D153" s="68" t="s">
        <v>217</v>
      </c>
      <c r="E153" s="68" t="s">
        <v>218</v>
      </c>
      <c r="F153" s="45" t="s">
        <v>298</v>
      </c>
      <c r="G153" s="45" t="s">
        <v>299</v>
      </c>
      <c r="H153" s="45" t="s">
        <v>300</v>
      </c>
      <c r="I153" s="45" t="s">
        <v>510</v>
      </c>
      <c r="J153" s="45" t="s">
        <v>151</v>
      </c>
      <c r="K153" s="45" t="s">
        <v>517</v>
      </c>
      <c r="L153" s="121" t="s">
        <v>396</v>
      </c>
      <c r="M153" s="45" t="s">
        <v>326</v>
      </c>
      <c r="N153" s="45" t="s">
        <v>114</v>
      </c>
      <c r="O153" s="69">
        <v>14112</v>
      </c>
      <c r="P153" s="70" t="s">
        <v>303</v>
      </c>
      <c r="Q153" s="90" t="s">
        <v>235</v>
      </c>
      <c r="R153" s="90" t="s">
        <v>236</v>
      </c>
      <c r="S153" s="91">
        <v>491290112</v>
      </c>
      <c r="T153" s="90"/>
      <c r="U153" s="90"/>
      <c r="V153" s="90" t="s">
        <v>226</v>
      </c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 t="s">
        <v>226</v>
      </c>
      <c r="AK153" s="90"/>
      <c r="AL153" s="90"/>
      <c r="AM153" s="90"/>
      <c r="AN153" s="90"/>
      <c r="AO153" s="90"/>
      <c r="AP153" s="90"/>
      <c r="AQ153" s="90"/>
      <c r="AR153" s="90">
        <f t="shared" si="30"/>
        <v>1</v>
      </c>
      <c r="AS153" s="92">
        <f t="shared" si="32"/>
        <v>0</v>
      </c>
      <c r="AT153" s="92">
        <f t="shared" si="33"/>
        <v>0</v>
      </c>
      <c r="AU153" s="92">
        <f t="shared" si="34"/>
        <v>0</v>
      </c>
      <c r="AV153" s="92">
        <f t="shared" si="35"/>
        <v>0</v>
      </c>
      <c r="AW153" s="92">
        <f t="shared" si="36"/>
        <v>14112</v>
      </c>
      <c r="AX153" s="92">
        <f t="shared" si="37"/>
        <v>0</v>
      </c>
      <c r="AY153" s="92">
        <f t="shared" si="38"/>
        <v>0</v>
      </c>
      <c r="AZ153" s="92">
        <f t="shared" si="39"/>
        <v>0</v>
      </c>
      <c r="BA153" s="92">
        <f t="shared" si="40"/>
        <v>0</v>
      </c>
      <c r="BB153" s="92">
        <f t="shared" si="41"/>
        <v>0</v>
      </c>
      <c r="BC153" s="92">
        <f t="shared" si="42"/>
        <v>0</v>
      </c>
      <c r="BD153" s="92">
        <f t="shared" si="43"/>
        <v>0</v>
      </c>
      <c r="BE153" s="93">
        <f t="shared" si="31"/>
        <v>14112</v>
      </c>
      <c r="BF153" s="71" t="b">
        <f t="shared" si="44"/>
        <v>1</v>
      </c>
    </row>
    <row r="154" spans="1:58" ht="102" x14ac:dyDescent="0.2">
      <c r="A154" s="90">
        <v>151</v>
      </c>
      <c r="B154" s="45" t="s">
        <v>323</v>
      </c>
      <c r="C154" s="45" t="s">
        <v>381</v>
      </c>
      <c r="D154" s="68" t="s">
        <v>217</v>
      </c>
      <c r="E154" s="68" t="s">
        <v>218</v>
      </c>
      <c r="F154" s="45" t="s">
        <v>298</v>
      </c>
      <c r="G154" s="45" t="s">
        <v>299</v>
      </c>
      <c r="H154" s="45" t="s">
        <v>300</v>
      </c>
      <c r="I154" s="45" t="s">
        <v>510</v>
      </c>
      <c r="J154" s="45" t="s">
        <v>151</v>
      </c>
      <c r="K154" s="45" t="s">
        <v>517</v>
      </c>
      <c r="L154" s="121" t="s">
        <v>397</v>
      </c>
      <c r="M154" s="45" t="s">
        <v>326</v>
      </c>
      <c r="N154" s="45" t="s">
        <v>112</v>
      </c>
      <c r="O154" s="69">
        <v>20412</v>
      </c>
      <c r="P154" s="70" t="s">
        <v>303</v>
      </c>
      <c r="Q154" s="90" t="s">
        <v>235</v>
      </c>
      <c r="R154" s="90" t="s">
        <v>236</v>
      </c>
      <c r="S154" s="91">
        <v>333800211</v>
      </c>
      <c r="T154" s="90"/>
      <c r="U154" s="90"/>
      <c r="V154" s="90" t="s">
        <v>226</v>
      </c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 t="s">
        <v>226</v>
      </c>
      <c r="AJ154" s="90"/>
      <c r="AK154" s="90"/>
      <c r="AL154" s="90"/>
      <c r="AM154" s="90"/>
      <c r="AN154" s="90"/>
      <c r="AO154" s="90"/>
      <c r="AP154" s="90"/>
      <c r="AQ154" s="90"/>
      <c r="AR154" s="90">
        <f t="shared" si="30"/>
        <v>1</v>
      </c>
      <c r="AS154" s="92">
        <f t="shared" si="32"/>
        <v>0</v>
      </c>
      <c r="AT154" s="92">
        <f t="shared" si="33"/>
        <v>0</v>
      </c>
      <c r="AU154" s="92">
        <f t="shared" si="34"/>
        <v>0</v>
      </c>
      <c r="AV154" s="92">
        <f t="shared" si="35"/>
        <v>20412</v>
      </c>
      <c r="AW154" s="92">
        <f t="shared" si="36"/>
        <v>0</v>
      </c>
      <c r="AX154" s="92">
        <f t="shared" si="37"/>
        <v>0</v>
      </c>
      <c r="AY154" s="92">
        <f t="shared" si="38"/>
        <v>0</v>
      </c>
      <c r="AZ154" s="92">
        <f t="shared" si="39"/>
        <v>0</v>
      </c>
      <c r="BA154" s="92">
        <f t="shared" si="40"/>
        <v>0</v>
      </c>
      <c r="BB154" s="92">
        <f t="shared" si="41"/>
        <v>0</v>
      </c>
      <c r="BC154" s="92">
        <f t="shared" si="42"/>
        <v>0</v>
      </c>
      <c r="BD154" s="92">
        <f t="shared" si="43"/>
        <v>0</v>
      </c>
      <c r="BE154" s="93">
        <f t="shared" si="31"/>
        <v>20412</v>
      </c>
      <c r="BF154" s="71" t="b">
        <f t="shared" si="44"/>
        <v>1</v>
      </c>
    </row>
    <row r="155" spans="1:58" ht="102" x14ac:dyDescent="0.2">
      <c r="A155" s="90">
        <v>152</v>
      </c>
      <c r="B155" s="45" t="s">
        <v>323</v>
      </c>
      <c r="C155" s="45" t="s">
        <v>381</v>
      </c>
      <c r="D155" s="68" t="s">
        <v>217</v>
      </c>
      <c r="E155" s="68" t="s">
        <v>218</v>
      </c>
      <c r="F155" s="45" t="s">
        <v>298</v>
      </c>
      <c r="G155" s="45" t="s">
        <v>299</v>
      </c>
      <c r="H155" s="45" t="s">
        <v>300</v>
      </c>
      <c r="I155" s="45" t="s">
        <v>510</v>
      </c>
      <c r="J155" s="45" t="s">
        <v>151</v>
      </c>
      <c r="K155" s="45" t="s">
        <v>517</v>
      </c>
      <c r="L155" s="121" t="s">
        <v>398</v>
      </c>
      <c r="M155" s="45" t="s">
        <v>326</v>
      </c>
      <c r="N155" s="45" t="s">
        <v>114</v>
      </c>
      <c r="O155" s="69">
        <v>14112</v>
      </c>
      <c r="P155" s="70" t="s">
        <v>303</v>
      </c>
      <c r="Q155" s="90" t="s">
        <v>235</v>
      </c>
      <c r="R155" s="90" t="s">
        <v>236</v>
      </c>
      <c r="S155" s="91">
        <v>471732011</v>
      </c>
      <c r="T155" s="90"/>
      <c r="U155" s="90"/>
      <c r="V155" s="90" t="s">
        <v>226</v>
      </c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 t="s">
        <v>226</v>
      </c>
      <c r="AJ155" s="90"/>
      <c r="AK155" s="90"/>
      <c r="AL155" s="90"/>
      <c r="AM155" s="90"/>
      <c r="AN155" s="90"/>
      <c r="AO155" s="90"/>
      <c r="AP155" s="90"/>
      <c r="AQ155" s="90"/>
      <c r="AR155" s="90">
        <f t="shared" si="30"/>
        <v>1</v>
      </c>
      <c r="AS155" s="92">
        <f t="shared" si="32"/>
        <v>0</v>
      </c>
      <c r="AT155" s="92">
        <f t="shared" si="33"/>
        <v>0</v>
      </c>
      <c r="AU155" s="92">
        <f t="shared" si="34"/>
        <v>0</v>
      </c>
      <c r="AV155" s="92">
        <f t="shared" si="35"/>
        <v>14112</v>
      </c>
      <c r="AW155" s="92">
        <f t="shared" si="36"/>
        <v>0</v>
      </c>
      <c r="AX155" s="92">
        <f t="shared" si="37"/>
        <v>0</v>
      </c>
      <c r="AY155" s="92">
        <f t="shared" si="38"/>
        <v>0</v>
      </c>
      <c r="AZ155" s="92">
        <f t="shared" si="39"/>
        <v>0</v>
      </c>
      <c r="BA155" s="92">
        <f t="shared" si="40"/>
        <v>0</v>
      </c>
      <c r="BB155" s="92">
        <f t="shared" si="41"/>
        <v>0</v>
      </c>
      <c r="BC155" s="92">
        <f t="shared" si="42"/>
        <v>0</v>
      </c>
      <c r="BD155" s="92">
        <f t="shared" si="43"/>
        <v>0</v>
      </c>
      <c r="BE155" s="93">
        <f t="shared" si="31"/>
        <v>14112</v>
      </c>
      <c r="BF155" s="71" t="b">
        <f t="shared" si="44"/>
        <v>1</v>
      </c>
    </row>
    <row r="156" spans="1:58" ht="102" x14ac:dyDescent="0.2">
      <c r="A156" s="90">
        <v>153</v>
      </c>
      <c r="B156" s="45" t="s">
        <v>323</v>
      </c>
      <c r="C156" s="45" t="s">
        <v>381</v>
      </c>
      <c r="D156" s="68" t="s">
        <v>217</v>
      </c>
      <c r="E156" s="68" t="s">
        <v>218</v>
      </c>
      <c r="F156" s="45" t="s">
        <v>298</v>
      </c>
      <c r="G156" s="45" t="s">
        <v>299</v>
      </c>
      <c r="H156" s="45" t="s">
        <v>300</v>
      </c>
      <c r="I156" s="45" t="s">
        <v>510</v>
      </c>
      <c r="J156" s="45" t="s">
        <v>151</v>
      </c>
      <c r="K156" s="45" t="s">
        <v>517</v>
      </c>
      <c r="L156" s="121" t="s">
        <v>399</v>
      </c>
      <c r="M156" s="45" t="s">
        <v>326</v>
      </c>
      <c r="N156" s="45" t="s">
        <v>110</v>
      </c>
      <c r="O156" s="69">
        <v>7056</v>
      </c>
      <c r="P156" s="70" t="s">
        <v>303</v>
      </c>
      <c r="Q156" s="90" t="s">
        <v>235</v>
      </c>
      <c r="R156" s="90" t="s">
        <v>236</v>
      </c>
      <c r="S156" s="91">
        <v>871520012</v>
      </c>
      <c r="T156" s="90"/>
      <c r="U156" s="90"/>
      <c r="V156" s="90"/>
      <c r="W156" s="90" t="s">
        <v>226</v>
      </c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 t="s">
        <v>226</v>
      </c>
      <c r="AK156" s="90"/>
      <c r="AL156" s="90"/>
      <c r="AM156" s="90"/>
      <c r="AN156" s="90"/>
      <c r="AO156" s="90"/>
      <c r="AP156" s="90"/>
      <c r="AQ156" s="90"/>
      <c r="AR156" s="90">
        <f t="shared" si="30"/>
        <v>1</v>
      </c>
      <c r="AS156" s="92">
        <f t="shared" si="32"/>
        <v>0</v>
      </c>
      <c r="AT156" s="92">
        <f t="shared" si="33"/>
        <v>0</v>
      </c>
      <c r="AU156" s="92">
        <f t="shared" si="34"/>
        <v>0</v>
      </c>
      <c r="AV156" s="92">
        <f t="shared" si="35"/>
        <v>0</v>
      </c>
      <c r="AW156" s="92">
        <f t="shared" si="36"/>
        <v>7056</v>
      </c>
      <c r="AX156" s="92">
        <f t="shared" si="37"/>
        <v>0</v>
      </c>
      <c r="AY156" s="92">
        <f t="shared" si="38"/>
        <v>0</v>
      </c>
      <c r="AZ156" s="92">
        <f t="shared" si="39"/>
        <v>0</v>
      </c>
      <c r="BA156" s="92">
        <f t="shared" si="40"/>
        <v>0</v>
      </c>
      <c r="BB156" s="92">
        <f t="shared" si="41"/>
        <v>0</v>
      </c>
      <c r="BC156" s="92">
        <f t="shared" si="42"/>
        <v>0</v>
      </c>
      <c r="BD156" s="92">
        <f t="shared" si="43"/>
        <v>0</v>
      </c>
      <c r="BE156" s="93">
        <f t="shared" si="31"/>
        <v>7056</v>
      </c>
      <c r="BF156" s="71" t="b">
        <f t="shared" si="44"/>
        <v>1</v>
      </c>
    </row>
    <row r="157" spans="1:58" ht="102" x14ac:dyDescent="0.2">
      <c r="A157" s="90">
        <v>154</v>
      </c>
      <c r="B157" s="45" t="s">
        <v>323</v>
      </c>
      <c r="C157" s="45" t="s">
        <v>381</v>
      </c>
      <c r="D157" s="68" t="s">
        <v>217</v>
      </c>
      <c r="E157" s="68" t="s">
        <v>218</v>
      </c>
      <c r="F157" s="45" t="s">
        <v>298</v>
      </c>
      <c r="G157" s="45" t="s">
        <v>299</v>
      </c>
      <c r="H157" s="45" t="s">
        <v>300</v>
      </c>
      <c r="I157" s="45" t="s">
        <v>510</v>
      </c>
      <c r="J157" s="45" t="s">
        <v>151</v>
      </c>
      <c r="K157" s="45" t="s">
        <v>517</v>
      </c>
      <c r="L157" s="121" t="s">
        <v>400</v>
      </c>
      <c r="M157" s="45" t="s">
        <v>326</v>
      </c>
      <c r="N157" s="45" t="s">
        <v>114</v>
      </c>
      <c r="O157" s="69">
        <v>8164.8</v>
      </c>
      <c r="P157" s="70" t="s">
        <v>303</v>
      </c>
      <c r="Q157" s="90" t="s">
        <v>235</v>
      </c>
      <c r="R157" s="90" t="s">
        <v>277</v>
      </c>
      <c r="S157" s="91">
        <v>491290517</v>
      </c>
      <c r="T157" s="90"/>
      <c r="U157" s="90"/>
      <c r="V157" s="90"/>
      <c r="W157" s="90" t="s">
        <v>226</v>
      </c>
      <c r="X157" s="90"/>
      <c r="Y157" s="90"/>
      <c r="Z157" s="90"/>
      <c r="AA157" s="90"/>
      <c r="AB157" s="90"/>
      <c r="AC157" s="90"/>
      <c r="AD157" s="90"/>
      <c r="AE157" s="90"/>
      <c r="AF157" s="90"/>
      <c r="AG157" s="90"/>
      <c r="AH157" s="90"/>
      <c r="AI157" s="90"/>
      <c r="AJ157" s="90"/>
      <c r="AK157" s="90" t="s">
        <v>226</v>
      </c>
      <c r="AL157" s="90"/>
      <c r="AM157" s="90"/>
      <c r="AN157" s="90"/>
      <c r="AO157" s="90"/>
      <c r="AP157" s="90"/>
      <c r="AQ157" s="90"/>
      <c r="AR157" s="90">
        <f t="shared" si="30"/>
        <v>1</v>
      </c>
      <c r="AS157" s="92">
        <f t="shared" si="32"/>
        <v>0</v>
      </c>
      <c r="AT157" s="92">
        <f t="shared" si="33"/>
        <v>0</v>
      </c>
      <c r="AU157" s="92">
        <f t="shared" si="34"/>
        <v>0</v>
      </c>
      <c r="AV157" s="92">
        <f t="shared" si="35"/>
        <v>0</v>
      </c>
      <c r="AW157" s="92">
        <f t="shared" si="36"/>
        <v>0</v>
      </c>
      <c r="AX157" s="92">
        <f t="shared" si="37"/>
        <v>8164.8</v>
      </c>
      <c r="AY157" s="92">
        <f t="shared" si="38"/>
        <v>0</v>
      </c>
      <c r="AZ157" s="92">
        <f t="shared" si="39"/>
        <v>0</v>
      </c>
      <c r="BA157" s="92">
        <f t="shared" si="40"/>
        <v>0</v>
      </c>
      <c r="BB157" s="92">
        <f t="shared" si="41"/>
        <v>0</v>
      </c>
      <c r="BC157" s="92">
        <f t="shared" si="42"/>
        <v>0</v>
      </c>
      <c r="BD157" s="92">
        <f t="shared" si="43"/>
        <v>0</v>
      </c>
      <c r="BE157" s="93">
        <f t="shared" si="31"/>
        <v>8164.8</v>
      </c>
      <c r="BF157" s="71" t="b">
        <f t="shared" si="44"/>
        <v>1</v>
      </c>
    </row>
    <row r="158" spans="1:58" ht="102" x14ac:dyDescent="0.2">
      <c r="A158" s="90">
        <v>155</v>
      </c>
      <c r="B158" s="45" t="s">
        <v>323</v>
      </c>
      <c r="C158" s="45" t="s">
        <v>381</v>
      </c>
      <c r="D158" s="68" t="s">
        <v>217</v>
      </c>
      <c r="E158" s="68" t="s">
        <v>218</v>
      </c>
      <c r="F158" s="45" t="s">
        <v>298</v>
      </c>
      <c r="G158" s="45" t="s">
        <v>299</v>
      </c>
      <c r="H158" s="45" t="s">
        <v>300</v>
      </c>
      <c r="I158" s="45" t="s">
        <v>510</v>
      </c>
      <c r="J158" s="45" t="s">
        <v>151</v>
      </c>
      <c r="K158" s="45" t="s">
        <v>517</v>
      </c>
      <c r="L158" s="121" t="s">
        <v>401</v>
      </c>
      <c r="M158" s="45" t="s">
        <v>326</v>
      </c>
      <c r="N158" s="45" t="s">
        <v>114</v>
      </c>
      <c r="O158" s="69">
        <v>9072</v>
      </c>
      <c r="P158" s="70" t="s">
        <v>303</v>
      </c>
      <c r="Q158" s="90" t="s">
        <v>235</v>
      </c>
      <c r="R158" s="90" t="s">
        <v>236</v>
      </c>
      <c r="S158" s="91">
        <v>491290517</v>
      </c>
      <c r="T158" s="90"/>
      <c r="U158" s="90"/>
      <c r="V158" s="90"/>
      <c r="W158" s="90"/>
      <c r="X158" s="90" t="s">
        <v>226</v>
      </c>
      <c r="Y158" s="90"/>
      <c r="Z158" s="90"/>
      <c r="AA158" s="90"/>
      <c r="AB158" s="90"/>
      <c r="AC158" s="90"/>
      <c r="AD158" s="90"/>
      <c r="AE158" s="90"/>
      <c r="AF158" s="90"/>
      <c r="AG158" s="90"/>
      <c r="AH158" s="90"/>
      <c r="AI158" s="90"/>
      <c r="AJ158" s="90"/>
      <c r="AK158" s="90"/>
      <c r="AL158" s="90" t="s">
        <v>226</v>
      </c>
      <c r="AM158" s="90"/>
      <c r="AN158" s="90"/>
      <c r="AO158" s="90"/>
      <c r="AP158" s="90"/>
      <c r="AQ158" s="90"/>
      <c r="AR158" s="90">
        <f t="shared" si="30"/>
        <v>1</v>
      </c>
      <c r="AS158" s="92">
        <f t="shared" si="32"/>
        <v>0</v>
      </c>
      <c r="AT158" s="92">
        <f t="shared" si="33"/>
        <v>0</v>
      </c>
      <c r="AU158" s="92">
        <f t="shared" si="34"/>
        <v>0</v>
      </c>
      <c r="AV158" s="92">
        <f t="shared" si="35"/>
        <v>0</v>
      </c>
      <c r="AW158" s="92">
        <f t="shared" si="36"/>
        <v>0</v>
      </c>
      <c r="AX158" s="92">
        <f t="shared" si="37"/>
        <v>0</v>
      </c>
      <c r="AY158" s="92">
        <f t="shared" si="38"/>
        <v>9072</v>
      </c>
      <c r="AZ158" s="92">
        <f t="shared" si="39"/>
        <v>0</v>
      </c>
      <c r="BA158" s="92">
        <f t="shared" si="40"/>
        <v>0</v>
      </c>
      <c r="BB158" s="92">
        <f t="shared" si="41"/>
        <v>0</v>
      </c>
      <c r="BC158" s="92">
        <f t="shared" si="42"/>
        <v>0</v>
      </c>
      <c r="BD158" s="92">
        <f t="shared" si="43"/>
        <v>0</v>
      </c>
      <c r="BE158" s="93">
        <f t="shared" si="31"/>
        <v>9072</v>
      </c>
      <c r="BF158" s="71" t="b">
        <f t="shared" si="44"/>
        <v>1</v>
      </c>
    </row>
    <row r="159" spans="1:58" ht="102" x14ac:dyDescent="0.2">
      <c r="A159" s="90">
        <v>156</v>
      </c>
      <c r="B159" s="45" t="s">
        <v>323</v>
      </c>
      <c r="C159" s="45" t="s">
        <v>381</v>
      </c>
      <c r="D159" s="68" t="s">
        <v>217</v>
      </c>
      <c r="E159" s="68" t="s">
        <v>218</v>
      </c>
      <c r="F159" s="45" t="s">
        <v>298</v>
      </c>
      <c r="G159" s="45" t="s">
        <v>299</v>
      </c>
      <c r="H159" s="45" t="s">
        <v>300</v>
      </c>
      <c r="I159" s="45" t="s">
        <v>510</v>
      </c>
      <c r="J159" s="45" t="s">
        <v>151</v>
      </c>
      <c r="K159" s="45" t="s">
        <v>517</v>
      </c>
      <c r="L159" s="121" t="s">
        <v>402</v>
      </c>
      <c r="M159" s="45" t="s">
        <v>326</v>
      </c>
      <c r="N159" s="45" t="s">
        <v>114</v>
      </c>
      <c r="O159" s="69">
        <v>5040</v>
      </c>
      <c r="P159" s="70" t="s">
        <v>303</v>
      </c>
      <c r="Q159" s="90" t="s">
        <v>235</v>
      </c>
      <c r="R159" s="90" t="s">
        <v>238</v>
      </c>
      <c r="S159" s="91">
        <v>471500011</v>
      </c>
      <c r="T159" s="90"/>
      <c r="U159" s="90"/>
      <c r="V159" s="90" t="s">
        <v>226</v>
      </c>
      <c r="W159" s="90"/>
      <c r="X159" s="90"/>
      <c r="Y159" s="90"/>
      <c r="Z159" s="90"/>
      <c r="AA159" s="90"/>
      <c r="AB159" s="90"/>
      <c r="AC159" s="90"/>
      <c r="AD159" s="90"/>
      <c r="AE159" s="90"/>
      <c r="AF159" s="90"/>
      <c r="AG159" s="90"/>
      <c r="AH159" s="90"/>
      <c r="AI159" s="90"/>
      <c r="AJ159" s="90"/>
      <c r="AK159" s="90"/>
      <c r="AL159" s="90" t="s">
        <v>226</v>
      </c>
      <c r="AM159" s="90"/>
      <c r="AN159" s="90"/>
      <c r="AO159" s="90"/>
      <c r="AP159" s="90"/>
      <c r="AQ159" s="90"/>
      <c r="AR159" s="90">
        <f t="shared" si="30"/>
        <v>1</v>
      </c>
      <c r="AS159" s="92">
        <f t="shared" si="32"/>
        <v>0</v>
      </c>
      <c r="AT159" s="92">
        <f t="shared" si="33"/>
        <v>0</v>
      </c>
      <c r="AU159" s="92">
        <f t="shared" si="34"/>
        <v>0</v>
      </c>
      <c r="AV159" s="92">
        <f t="shared" si="35"/>
        <v>0</v>
      </c>
      <c r="AW159" s="92">
        <f t="shared" si="36"/>
        <v>0</v>
      </c>
      <c r="AX159" s="92">
        <f t="shared" si="37"/>
        <v>0</v>
      </c>
      <c r="AY159" s="92">
        <f t="shared" si="38"/>
        <v>5040</v>
      </c>
      <c r="AZ159" s="92">
        <f t="shared" si="39"/>
        <v>0</v>
      </c>
      <c r="BA159" s="92">
        <f t="shared" si="40"/>
        <v>0</v>
      </c>
      <c r="BB159" s="92">
        <f t="shared" si="41"/>
        <v>0</v>
      </c>
      <c r="BC159" s="92">
        <f t="shared" si="42"/>
        <v>0</v>
      </c>
      <c r="BD159" s="92">
        <f t="shared" si="43"/>
        <v>0</v>
      </c>
      <c r="BE159" s="93">
        <f t="shared" si="31"/>
        <v>5040</v>
      </c>
      <c r="BF159" s="71" t="b">
        <f t="shared" si="44"/>
        <v>1</v>
      </c>
    </row>
    <row r="160" spans="1:58" ht="102" x14ac:dyDescent="0.2">
      <c r="A160" s="90">
        <v>157</v>
      </c>
      <c r="B160" s="45" t="s">
        <v>323</v>
      </c>
      <c r="C160" s="45" t="s">
        <v>381</v>
      </c>
      <c r="D160" s="68" t="s">
        <v>217</v>
      </c>
      <c r="E160" s="68" t="s">
        <v>218</v>
      </c>
      <c r="F160" s="45" t="s">
        <v>298</v>
      </c>
      <c r="G160" s="45" t="s">
        <v>299</v>
      </c>
      <c r="H160" s="45" t="s">
        <v>300</v>
      </c>
      <c r="I160" s="45" t="s">
        <v>510</v>
      </c>
      <c r="J160" s="45" t="s">
        <v>151</v>
      </c>
      <c r="K160" s="45" t="s">
        <v>517</v>
      </c>
      <c r="L160" s="121" t="s">
        <v>403</v>
      </c>
      <c r="M160" s="45" t="s">
        <v>326</v>
      </c>
      <c r="N160" s="45" t="s">
        <v>109</v>
      </c>
      <c r="O160" s="69">
        <v>2520</v>
      </c>
      <c r="P160" s="70" t="s">
        <v>303</v>
      </c>
      <c r="Q160" s="90" t="s">
        <v>235</v>
      </c>
      <c r="R160" s="90" t="s">
        <v>236</v>
      </c>
      <c r="S160" s="91">
        <v>871590811</v>
      </c>
      <c r="T160" s="90"/>
      <c r="U160" s="90"/>
      <c r="V160" s="90"/>
      <c r="W160" s="90"/>
      <c r="X160" s="90" t="s">
        <v>226</v>
      </c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 t="s">
        <v>226</v>
      </c>
      <c r="AP160" s="90"/>
      <c r="AQ160" s="90"/>
      <c r="AR160" s="90">
        <f t="shared" si="30"/>
        <v>1</v>
      </c>
      <c r="AS160" s="92">
        <f t="shared" si="32"/>
        <v>0</v>
      </c>
      <c r="AT160" s="92">
        <f t="shared" si="33"/>
        <v>0</v>
      </c>
      <c r="AU160" s="92">
        <f t="shared" si="34"/>
        <v>0</v>
      </c>
      <c r="AV160" s="92">
        <f t="shared" si="35"/>
        <v>0</v>
      </c>
      <c r="AW160" s="92">
        <f t="shared" si="36"/>
        <v>0</v>
      </c>
      <c r="AX160" s="92">
        <f t="shared" si="37"/>
        <v>0</v>
      </c>
      <c r="AY160" s="92">
        <f t="shared" si="38"/>
        <v>0</v>
      </c>
      <c r="AZ160" s="92">
        <f t="shared" si="39"/>
        <v>0</v>
      </c>
      <c r="BA160" s="92">
        <f t="shared" si="40"/>
        <v>0</v>
      </c>
      <c r="BB160" s="92">
        <f t="shared" si="41"/>
        <v>2520</v>
      </c>
      <c r="BC160" s="92">
        <f t="shared" si="42"/>
        <v>0</v>
      </c>
      <c r="BD160" s="92">
        <f t="shared" si="43"/>
        <v>0</v>
      </c>
      <c r="BE160" s="93">
        <f t="shared" si="31"/>
        <v>2520</v>
      </c>
      <c r="BF160" s="71" t="b">
        <f t="shared" si="44"/>
        <v>1</v>
      </c>
    </row>
    <row r="161" spans="1:58" ht="102" x14ac:dyDescent="0.2">
      <c r="A161" s="90">
        <v>158</v>
      </c>
      <c r="B161" s="45" t="s">
        <v>323</v>
      </c>
      <c r="C161" s="45" t="s">
        <v>381</v>
      </c>
      <c r="D161" s="68" t="s">
        <v>217</v>
      </c>
      <c r="E161" s="68" t="s">
        <v>218</v>
      </c>
      <c r="F161" s="45" t="s">
        <v>298</v>
      </c>
      <c r="G161" s="45" t="s">
        <v>299</v>
      </c>
      <c r="H161" s="45" t="s">
        <v>300</v>
      </c>
      <c r="I161" s="45" t="s">
        <v>510</v>
      </c>
      <c r="J161" s="45" t="s">
        <v>151</v>
      </c>
      <c r="K161" s="45" t="s">
        <v>517</v>
      </c>
      <c r="L161" s="121" t="s">
        <v>404</v>
      </c>
      <c r="M161" s="45" t="s">
        <v>326</v>
      </c>
      <c r="N161" s="45" t="s">
        <v>110</v>
      </c>
      <c r="O161" s="69">
        <v>6048</v>
      </c>
      <c r="P161" s="70" t="s">
        <v>303</v>
      </c>
      <c r="Q161" s="90" t="s">
        <v>235</v>
      </c>
      <c r="R161" s="90" t="s">
        <v>277</v>
      </c>
      <c r="S161" s="91">
        <v>871520112</v>
      </c>
      <c r="T161" s="90"/>
      <c r="U161" s="90"/>
      <c r="V161" s="90"/>
      <c r="W161" s="90"/>
      <c r="X161" s="90"/>
      <c r="Y161" s="90"/>
      <c r="Z161" s="90"/>
      <c r="AA161" s="90"/>
      <c r="AB161" s="90" t="s">
        <v>226</v>
      </c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 t="s">
        <v>226</v>
      </c>
      <c r="AP161" s="90"/>
      <c r="AQ161" s="90"/>
      <c r="AR161" s="90">
        <f t="shared" si="30"/>
        <v>1</v>
      </c>
      <c r="AS161" s="92">
        <f t="shared" si="32"/>
        <v>0</v>
      </c>
      <c r="AT161" s="92">
        <f t="shared" si="33"/>
        <v>0</v>
      </c>
      <c r="AU161" s="92">
        <f t="shared" si="34"/>
        <v>0</v>
      </c>
      <c r="AV161" s="92">
        <f t="shared" si="35"/>
        <v>0</v>
      </c>
      <c r="AW161" s="92">
        <f t="shared" si="36"/>
        <v>0</v>
      </c>
      <c r="AX161" s="92">
        <f t="shared" si="37"/>
        <v>0</v>
      </c>
      <c r="AY161" s="92">
        <f t="shared" si="38"/>
        <v>0</v>
      </c>
      <c r="AZ161" s="92">
        <f t="shared" si="39"/>
        <v>0</v>
      </c>
      <c r="BA161" s="92">
        <f t="shared" si="40"/>
        <v>0</v>
      </c>
      <c r="BB161" s="92">
        <f t="shared" si="41"/>
        <v>6048</v>
      </c>
      <c r="BC161" s="92">
        <f t="shared" si="42"/>
        <v>0</v>
      </c>
      <c r="BD161" s="92">
        <f t="shared" si="43"/>
        <v>0</v>
      </c>
      <c r="BE161" s="93">
        <f t="shared" si="31"/>
        <v>6048</v>
      </c>
      <c r="BF161" s="71" t="b">
        <f t="shared" si="44"/>
        <v>1</v>
      </c>
    </row>
    <row r="162" spans="1:58" ht="102" x14ac:dyDescent="0.2">
      <c r="A162" s="90">
        <v>159</v>
      </c>
      <c r="B162" s="45" t="s">
        <v>323</v>
      </c>
      <c r="C162" s="45" t="s">
        <v>381</v>
      </c>
      <c r="D162" s="68" t="s">
        <v>217</v>
      </c>
      <c r="E162" s="68" t="s">
        <v>218</v>
      </c>
      <c r="F162" s="45" t="s">
        <v>298</v>
      </c>
      <c r="G162" s="45" t="s">
        <v>299</v>
      </c>
      <c r="H162" s="45" t="s">
        <v>300</v>
      </c>
      <c r="I162" s="45" t="s">
        <v>510</v>
      </c>
      <c r="J162" s="45" t="s">
        <v>151</v>
      </c>
      <c r="K162" s="45" t="s">
        <v>517</v>
      </c>
      <c r="L162" s="121" t="s">
        <v>405</v>
      </c>
      <c r="M162" s="45" t="s">
        <v>326</v>
      </c>
      <c r="N162" s="45" t="s">
        <v>114</v>
      </c>
      <c r="O162" s="69">
        <v>3024</v>
      </c>
      <c r="P162" s="70" t="s">
        <v>303</v>
      </c>
      <c r="Q162" s="90" t="s">
        <v>235</v>
      </c>
      <c r="R162" s="90" t="s">
        <v>238</v>
      </c>
      <c r="S162" s="91">
        <v>471732011</v>
      </c>
      <c r="T162" s="90"/>
      <c r="U162" s="90"/>
      <c r="V162" s="90" t="s">
        <v>226</v>
      </c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 t="s">
        <v>226</v>
      </c>
      <c r="AJ162" s="90"/>
      <c r="AK162" s="90"/>
      <c r="AL162" s="90"/>
      <c r="AM162" s="90"/>
      <c r="AN162" s="90"/>
      <c r="AO162" s="90"/>
      <c r="AP162" s="90"/>
      <c r="AQ162" s="90"/>
      <c r="AR162" s="90">
        <f t="shared" si="30"/>
        <v>1</v>
      </c>
      <c r="AS162" s="92">
        <f t="shared" si="32"/>
        <v>0</v>
      </c>
      <c r="AT162" s="92">
        <f t="shared" si="33"/>
        <v>0</v>
      </c>
      <c r="AU162" s="92">
        <f t="shared" si="34"/>
        <v>0</v>
      </c>
      <c r="AV162" s="92">
        <f t="shared" si="35"/>
        <v>3024</v>
      </c>
      <c r="AW162" s="92">
        <f t="shared" si="36"/>
        <v>0</v>
      </c>
      <c r="AX162" s="92">
        <f t="shared" si="37"/>
        <v>0</v>
      </c>
      <c r="AY162" s="92">
        <f t="shared" si="38"/>
        <v>0</v>
      </c>
      <c r="AZ162" s="92">
        <f t="shared" si="39"/>
        <v>0</v>
      </c>
      <c r="BA162" s="92">
        <f t="shared" si="40"/>
        <v>0</v>
      </c>
      <c r="BB162" s="92">
        <f t="shared" si="41"/>
        <v>0</v>
      </c>
      <c r="BC162" s="92">
        <f t="shared" si="42"/>
        <v>0</v>
      </c>
      <c r="BD162" s="92">
        <f t="shared" si="43"/>
        <v>0</v>
      </c>
      <c r="BE162" s="93">
        <f t="shared" si="31"/>
        <v>3024</v>
      </c>
      <c r="BF162" s="71" t="b">
        <f t="shared" si="44"/>
        <v>1</v>
      </c>
    </row>
    <row r="163" spans="1:58" ht="102" x14ac:dyDescent="0.2">
      <c r="A163" s="90">
        <v>160</v>
      </c>
      <c r="B163" s="45" t="s">
        <v>323</v>
      </c>
      <c r="C163" s="45" t="s">
        <v>381</v>
      </c>
      <c r="D163" s="68" t="s">
        <v>217</v>
      </c>
      <c r="E163" s="68" t="s">
        <v>218</v>
      </c>
      <c r="F163" s="45" t="s">
        <v>298</v>
      </c>
      <c r="G163" s="45" t="s">
        <v>299</v>
      </c>
      <c r="H163" s="45" t="s">
        <v>300</v>
      </c>
      <c r="I163" s="45" t="s">
        <v>510</v>
      </c>
      <c r="J163" s="45" t="s">
        <v>151</v>
      </c>
      <c r="K163" s="45" t="s">
        <v>517</v>
      </c>
      <c r="L163" s="121" t="s">
        <v>406</v>
      </c>
      <c r="M163" s="45" t="s">
        <v>326</v>
      </c>
      <c r="N163" s="45" t="s">
        <v>113</v>
      </c>
      <c r="O163" s="69">
        <v>1612.8</v>
      </c>
      <c r="P163" s="70" t="s">
        <v>303</v>
      </c>
      <c r="Q163" s="90" t="s">
        <v>235</v>
      </c>
      <c r="R163" s="90" t="s">
        <v>238</v>
      </c>
      <c r="S163" s="91">
        <v>321431212</v>
      </c>
      <c r="T163" s="90"/>
      <c r="U163" s="90"/>
      <c r="V163" s="90" t="s">
        <v>226</v>
      </c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 t="s">
        <v>226</v>
      </c>
      <c r="AJ163" s="90"/>
      <c r="AK163" s="90"/>
      <c r="AL163" s="90"/>
      <c r="AM163" s="90"/>
      <c r="AN163" s="90"/>
      <c r="AO163" s="90"/>
      <c r="AP163" s="90"/>
      <c r="AQ163" s="90"/>
      <c r="AR163" s="90">
        <f t="shared" si="30"/>
        <v>1</v>
      </c>
      <c r="AS163" s="92">
        <f t="shared" si="32"/>
        <v>0</v>
      </c>
      <c r="AT163" s="92">
        <f t="shared" si="33"/>
        <v>0</v>
      </c>
      <c r="AU163" s="92">
        <f t="shared" si="34"/>
        <v>0</v>
      </c>
      <c r="AV163" s="92">
        <f t="shared" si="35"/>
        <v>1612.8</v>
      </c>
      <c r="AW163" s="92">
        <f t="shared" si="36"/>
        <v>0</v>
      </c>
      <c r="AX163" s="92">
        <f t="shared" si="37"/>
        <v>0</v>
      </c>
      <c r="AY163" s="92">
        <f t="shared" si="38"/>
        <v>0</v>
      </c>
      <c r="AZ163" s="92">
        <f t="shared" si="39"/>
        <v>0</v>
      </c>
      <c r="BA163" s="92">
        <f t="shared" si="40"/>
        <v>0</v>
      </c>
      <c r="BB163" s="92">
        <f t="shared" si="41"/>
        <v>0</v>
      </c>
      <c r="BC163" s="92">
        <f t="shared" si="42"/>
        <v>0</v>
      </c>
      <c r="BD163" s="92">
        <f t="shared" si="43"/>
        <v>0</v>
      </c>
      <c r="BE163" s="93">
        <f t="shared" si="31"/>
        <v>1612.8</v>
      </c>
      <c r="BF163" s="71" t="b">
        <f t="shared" si="44"/>
        <v>1</v>
      </c>
    </row>
    <row r="164" spans="1:58" ht="102" x14ac:dyDescent="0.2">
      <c r="A164" s="90">
        <v>161</v>
      </c>
      <c r="B164" s="45" t="s">
        <v>323</v>
      </c>
      <c r="C164" s="45" t="s">
        <v>381</v>
      </c>
      <c r="D164" s="68" t="s">
        <v>217</v>
      </c>
      <c r="E164" s="68" t="s">
        <v>218</v>
      </c>
      <c r="F164" s="45" t="s">
        <v>298</v>
      </c>
      <c r="G164" s="45" t="s">
        <v>299</v>
      </c>
      <c r="H164" s="45" t="s">
        <v>300</v>
      </c>
      <c r="I164" s="45" t="s">
        <v>510</v>
      </c>
      <c r="J164" s="45" t="s">
        <v>151</v>
      </c>
      <c r="K164" s="45" t="s">
        <v>517</v>
      </c>
      <c r="L164" s="121" t="s">
        <v>407</v>
      </c>
      <c r="M164" s="45" t="s">
        <v>326</v>
      </c>
      <c r="N164" s="45" t="s">
        <v>113</v>
      </c>
      <c r="O164" s="69">
        <v>1209.5999999999999</v>
      </c>
      <c r="P164" s="70" t="s">
        <v>303</v>
      </c>
      <c r="Q164" s="90" t="s">
        <v>235</v>
      </c>
      <c r="R164" s="90" t="s">
        <v>238</v>
      </c>
      <c r="S164" s="91">
        <v>3632050111</v>
      </c>
      <c r="T164" s="90"/>
      <c r="U164" s="90"/>
      <c r="V164" s="90" t="s">
        <v>226</v>
      </c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 t="s">
        <v>226</v>
      </c>
      <c r="AK164" s="90"/>
      <c r="AL164" s="90"/>
      <c r="AM164" s="90"/>
      <c r="AN164" s="90"/>
      <c r="AO164" s="90"/>
      <c r="AP164" s="90"/>
      <c r="AQ164" s="90"/>
      <c r="AR164" s="90">
        <f t="shared" si="30"/>
        <v>1</v>
      </c>
      <c r="AS164" s="92">
        <f t="shared" si="32"/>
        <v>0</v>
      </c>
      <c r="AT164" s="92">
        <f t="shared" si="33"/>
        <v>0</v>
      </c>
      <c r="AU164" s="92">
        <f t="shared" si="34"/>
        <v>0</v>
      </c>
      <c r="AV164" s="92">
        <f t="shared" si="35"/>
        <v>0</v>
      </c>
      <c r="AW164" s="92">
        <f t="shared" si="36"/>
        <v>1209.5999999999999</v>
      </c>
      <c r="AX164" s="92">
        <f t="shared" si="37"/>
        <v>0</v>
      </c>
      <c r="AY164" s="92">
        <f t="shared" si="38"/>
        <v>0</v>
      </c>
      <c r="AZ164" s="92">
        <f t="shared" si="39"/>
        <v>0</v>
      </c>
      <c r="BA164" s="92">
        <f t="shared" si="40"/>
        <v>0</v>
      </c>
      <c r="BB164" s="92">
        <f t="shared" si="41"/>
        <v>0</v>
      </c>
      <c r="BC164" s="92">
        <f t="shared" si="42"/>
        <v>0</v>
      </c>
      <c r="BD164" s="92">
        <f t="shared" si="43"/>
        <v>0</v>
      </c>
      <c r="BE164" s="93">
        <f t="shared" si="31"/>
        <v>1209.5999999999999</v>
      </c>
      <c r="BF164" s="71" t="b">
        <f t="shared" si="44"/>
        <v>1</v>
      </c>
    </row>
    <row r="165" spans="1:58" ht="102" x14ac:dyDescent="0.2">
      <c r="A165" s="90">
        <v>162</v>
      </c>
      <c r="B165" s="45" t="s">
        <v>323</v>
      </c>
      <c r="C165" s="45" t="s">
        <v>381</v>
      </c>
      <c r="D165" s="68" t="s">
        <v>217</v>
      </c>
      <c r="E165" s="68" t="s">
        <v>218</v>
      </c>
      <c r="F165" s="45" t="s">
        <v>298</v>
      </c>
      <c r="G165" s="45" t="s">
        <v>299</v>
      </c>
      <c r="H165" s="45" t="s">
        <v>300</v>
      </c>
      <c r="I165" s="45" t="s">
        <v>510</v>
      </c>
      <c r="J165" s="45" t="s">
        <v>151</v>
      </c>
      <c r="K165" s="45" t="s">
        <v>517</v>
      </c>
      <c r="L165" s="121" t="s">
        <v>408</v>
      </c>
      <c r="M165" s="45" t="s">
        <v>326</v>
      </c>
      <c r="N165" s="45" t="s">
        <v>113</v>
      </c>
      <c r="O165" s="69">
        <v>1209.5999999999999</v>
      </c>
      <c r="P165" s="70" t="s">
        <v>303</v>
      </c>
      <c r="Q165" s="90" t="s">
        <v>235</v>
      </c>
      <c r="R165" s="90" t="s">
        <v>236</v>
      </c>
      <c r="S165" s="91">
        <v>871590611</v>
      </c>
      <c r="T165" s="90"/>
      <c r="U165" s="90"/>
      <c r="V165" s="90"/>
      <c r="W165" s="90"/>
      <c r="X165" s="90" t="s">
        <v>226</v>
      </c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 t="s">
        <v>226</v>
      </c>
      <c r="AL165" s="90"/>
      <c r="AM165" s="90"/>
      <c r="AN165" s="90"/>
      <c r="AO165" s="90"/>
      <c r="AP165" s="90"/>
      <c r="AQ165" s="90"/>
      <c r="AR165" s="90">
        <f t="shared" si="30"/>
        <v>1</v>
      </c>
      <c r="AS165" s="92">
        <f t="shared" si="32"/>
        <v>0</v>
      </c>
      <c r="AT165" s="92">
        <f t="shared" si="33"/>
        <v>0</v>
      </c>
      <c r="AU165" s="92">
        <f t="shared" si="34"/>
        <v>0</v>
      </c>
      <c r="AV165" s="92">
        <f t="shared" si="35"/>
        <v>0</v>
      </c>
      <c r="AW165" s="92">
        <f t="shared" si="36"/>
        <v>0</v>
      </c>
      <c r="AX165" s="92">
        <f t="shared" si="37"/>
        <v>1209.5999999999999</v>
      </c>
      <c r="AY165" s="92">
        <f t="shared" si="38"/>
        <v>0</v>
      </c>
      <c r="AZ165" s="92">
        <f t="shared" si="39"/>
        <v>0</v>
      </c>
      <c r="BA165" s="92">
        <f t="shared" si="40"/>
        <v>0</v>
      </c>
      <c r="BB165" s="92">
        <f t="shared" si="41"/>
        <v>0</v>
      </c>
      <c r="BC165" s="92">
        <f t="shared" si="42"/>
        <v>0</v>
      </c>
      <c r="BD165" s="92">
        <f t="shared" si="43"/>
        <v>0</v>
      </c>
      <c r="BE165" s="93">
        <f t="shared" si="31"/>
        <v>1209.5999999999999</v>
      </c>
      <c r="BF165" s="71" t="b">
        <f t="shared" si="44"/>
        <v>1</v>
      </c>
    </row>
    <row r="166" spans="1:58" ht="102" x14ac:dyDescent="0.2">
      <c r="A166" s="90">
        <v>163</v>
      </c>
      <c r="B166" s="45" t="s">
        <v>323</v>
      </c>
      <c r="C166" s="45" t="s">
        <v>381</v>
      </c>
      <c r="D166" s="68" t="s">
        <v>217</v>
      </c>
      <c r="E166" s="68" t="s">
        <v>218</v>
      </c>
      <c r="F166" s="45" t="s">
        <v>298</v>
      </c>
      <c r="G166" s="45" t="s">
        <v>299</v>
      </c>
      <c r="H166" s="45" t="s">
        <v>300</v>
      </c>
      <c r="I166" s="45" t="s">
        <v>510</v>
      </c>
      <c r="J166" s="45" t="s">
        <v>151</v>
      </c>
      <c r="K166" s="45" t="s">
        <v>517</v>
      </c>
      <c r="L166" s="121" t="s">
        <v>409</v>
      </c>
      <c r="M166" s="45" t="s">
        <v>326</v>
      </c>
      <c r="N166" s="45" t="s">
        <v>109</v>
      </c>
      <c r="O166" s="69">
        <v>504</v>
      </c>
      <c r="P166" s="70" t="s">
        <v>303</v>
      </c>
      <c r="Q166" s="90" t="s">
        <v>235</v>
      </c>
      <c r="R166" s="90" t="s">
        <v>238</v>
      </c>
      <c r="S166" s="91">
        <v>871590611</v>
      </c>
      <c r="T166" s="90"/>
      <c r="U166" s="90"/>
      <c r="V166" s="90"/>
      <c r="W166" s="90" t="s">
        <v>226</v>
      </c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 t="s">
        <v>226</v>
      </c>
      <c r="AJ166" s="90"/>
      <c r="AK166" s="90"/>
      <c r="AL166" s="90"/>
      <c r="AM166" s="90"/>
      <c r="AN166" s="90"/>
      <c r="AO166" s="90"/>
      <c r="AP166" s="90"/>
      <c r="AQ166" s="90"/>
      <c r="AR166" s="90">
        <f t="shared" si="30"/>
        <v>1</v>
      </c>
      <c r="AS166" s="92">
        <f t="shared" si="32"/>
        <v>0</v>
      </c>
      <c r="AT166" s="92">
        <f t="shared" si="33"/>
        <v>0</v>
      </c>
      <c r="AU166" s="92">
        <f t="shared" si="34"/>
        <v>0</v>
      </c>
      <c r="AV166" s="92">
        <f t="shared" si="35"/>
        <v>504</v>
      </c>
      <c r="AW166" s="92">
        <f t="shared" si="36"/>
        <v>0</v>
      </c>
      <c r="AX166" s="92">
        <f t="shared" si="37"/>
        <v>0</v>
      </c>
      <c r="AY166" s="92">
        <f t="shared" si="38"/>
        <v>0</v>
      </c>
      <c r="AZ166" s="92">
        <f t="shared" si="39"/>
        <v>0</v>
      </c>
      <c r="BA166" s="92">
        <f t="shared" si="40"/>
        <v>0</v>
      </c>
      <c r="BB166" s="92">
        <f t="shared" si="41"/>
        <v>0</v>
      </c>
      <c r="BC166" s="92">
        <f t="shared" si="42"/>
        <v>0</v>
      </c>
      <c r="BD166" s="92">
        <f t="shared" si="43"/>
        <v>0</v>
      </c>
      <c r="BE166" s="93">
        <f t="shared" si="31"/>
        <v>504</v>
      </c>
      <c r="BF166" s="71" t="b">
        <f t="shared" si="44"/>
        <v>1</v>
      </c>
    </row>
    <row r="167" spans="1:58" ht="102" x14ac:dyDescent="0.2">
      <c r="A167" s="90">
        <v>164</v>
      </c>
      <c r="B167" s="45" t="s">
        <v>323</v>
      </c>
      <c r="C167" s="45" t="s">
        <v>381</v>
      </c>
      <c r="D167" s="68" t="s">
        <v>217</v>
      </c>
      <c r="E167" s="68" t="s">
        <v>218</v>
      </c>
      <c r="F167" s="45" t="s">
        <v>298</v>
      </c>
      <c r="G167" s="45" t="s">
        <v>299</v>
      </c>
      <c r="H167" s="45" t="s">
        <v>300</v>
      </c>
      <c r="I167" s="45" t="s">
        <v>510</v>
      </c>
      <c r="J167" s="45" t="s">
        <v>151</v>
      </c>
      <c r="K167" s="45" t="s">
        <v>517</v>
      </c>
      <c r="L167" s="121" t="s">
        <v>410</v>
      </c>
      <c r="M167" s="45" t="s">
        <v>326</v>
      </c>
      <c r="N167" s="45" t="s">
        <v>114</v>
      </c>
      <c r="O167" s="69">
        <v>907.2</v>
      </c>
      <c r="P167" s="70" t="s">
        <v>303</v>
      </c>
      <c r="Q167" s="90" t="s">
        <v>235</v>
      </c>
      <c r="R167" s="90" t="s">
        <v>238</v>
      </c>
      <c r="S167" s="91">
        <v>471732011</v>
      </c>
      <c r="T167" s="90"/>
      <c r="U167" s="90"/>
      <c r="V167" s="90" t="s">
        <v>226</v>
      </c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 t="s">
        <v>226</v>
      </c>
      <c r="AJ167" s="90"/>
      <c r="AK167" s="90"/>
      <c r="AL167" s="90"/>
      <c r="AM167" s="90"/>
      <c r="AN167" s="90"/>
      <c r="AO167" s="90"/>
      <c r="AP167" s="90"/>
      <c r="AQ167" s="90"/>
      <c r="AR167" s="90">
        <f t="shared" si="30"/>
        <v>1</v>
      </c>
      <c r="AS167" s="92">
        <f t="shared" si="32"/>
        <v>0</v>
      </c>
      <c r="AT167" s="92">
        <f t="shared" si="33"/>
        <v>0</v>
      </c>
      <c r="AU167" s="92">
        <f t="shared" si="34"/>
        <v>0</v>
      </c>
      <c r="AV167" s="92">
        <f t="shared" si="35"/>
        <v>907.2</v>
      </c>
      <c r="AW167" s="92">
        <f t="shared" si="36"/>
        <v>0</v>
      </c>
      <c r="AX167" s="92">
        <f t="shared" si="37"/>
        <v>0</v>
      </c>
      <c r="AY167" s="92">
        <f t="shared" si="38"/>
        <v>0</v>
      </c>
      <c r="AZ167" s="92">
        <f t="shared" si="39"/>
        <v>0</v>
      </c>
      <c r="BA167" s="92">
        <f t="shared" si="40"/>
        <v>0</v>
      </c>
      <c r="BB167" s="92">
        <f t="shared" si="41"/>
        <v>0</v>
      </c>
      <c r="BC167" s="92">
        <f t="shared" si="42"/>
        <v>0</v>
      </c>
      <c r="BD167" s="92">
        <f t="shared" si="43"/>
        <v>0</v>
      </c>
      <c r="BE167" s="93">
        <f t="shared" si="31"/>
        <v>907.2</v>
      </c>
      <c r="BF167" s="71" t="b">
        <f t="shared" si="44"/>
        <v>1</v>
      </c>
    </row>
    <row r="168" spans="1:58" ht="102" x14ac:dyDescent="0.2">
      <c r="A168" s="90">
        <v>165</v>
      </c>
      <c r="B168" s="45" t="s">
        <v>323</v>
      </c>
      <c r="C168" s="45" t="s">
        <v>381</v>
      </c>
      <c r="D168" s="68" t="s">
        <v>217</v>
      </c>
      <c r="E168" s="68" t="s">
        <v>218</v>
      </c>
      <c r="F168" s="45" t="s">
        <v>298</v>
      </c>
      <c r="G168" s="45" t="s">
        <v>299</v>
      </c>
      <c r="H168" s="45" t="s">
        <v>300</v>
      </c>
      <c r="I168" s="45" t="s">
        <v>510</v>
      </c>
      <c r="J168" s="45" t="s">
        <v>151</v>
      </c>
      <c r="K168" s="45" t="s">
        <v>517</v>
      </c>
      <c r="L168" s="121" t="s">
        <v>411</v>
      </c>
      <c r="M168" s="45" t="s">
        <v>326</v>
      </c>
      <c r="N168" s="45" t="s">
        <v>109</v>
      </c>
      <c r="O168" s="69">
        <v>100.8</v>
      </c>
      <c r="P168" s="70" t="s">
        <v>303</v>
      </c>
      <c r="Q168" s="90" t="s">
        <v>235</v>
      </c>
      <c r="R168" s="90" t="s">
        <v>277</v>
      </c>
      <c r="S168" s="91">
        <v>871590811</v>
      </c>
      <c r="T168" s="90"/>
      <c r="U168" s="90"/>
      <c r="V168" s="90"/>
      <c r="W168" s="90"/>
      <c r="X168" s="90"/>
      <c r="Y168" s="90" t="s">
        <v>226</v>
      </c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 t="s">
        <v>226</v>
      </c>
      <c r="AO168" s="90"/>
      <c r="AP168" s="90"/>
      <c r="AQ168" s="90"/>
      <c r="AR168" s="90">
        <f t="shared" si="30"/>
        <v>1</v>
      </c>
      <c r="AS168" s="92">
        <f t="shared" si="32"/>
        <v>0</v>
      </c>
      <c r="AT168" s="92">
        <f t="shared" si="33"/>
        <v>0</v>
      </c>
      <c r="AU168" s="92">
        <f t="shared" si="34"/>
        <v>0</v>
      </c>
      <c r="AV168" s="92">
        <f t="shared" si="35"/>
        <v>0</v>
      </c>
      <c r="AW168" s="92">
        <f t="shared" si="36"/>
        <v>0</v>
      </c>
      <c r="AX168" s="92">
        <f t="shared" si="37"/>
        <v>0</v>
      </c>
      <c r="AY168" s="92">
        <f t="shared" si="38"/>
        <v>0</v>
      </c>
      <c r="AZ168" s="92">
        <f t="shared" si="39"/>
        <v>0</v>
      </c>
      <c r="BA168" s="92">
        <f t="shared" si="40"/>
        <v>100.8</v>
      </c>
      <c r="BB168" s="92">
        <f t="shared" si="41"/>
        <v>0</v>
      </c>
      <c r="BC168" s="92">
        <f t="shared" si="42"/>
        <v>0</v>
      </c>
      <c r="BD168" s="92">
        <f t="shared" si="43"/>
        <v>0</v>
      </c>
      <c r="BE168" s="93">
        <f t="shared" si="31"/>
        <v>100.8</v>
      </c>
      <c r="BF168" s="71" t="b">
        <f t="shared" si="44"/>
        <v>1</v>
      </c>
    </row>
    <row r="169" spans="1:58" ht="102" x14ac:dyDescent="0.2">
      <c r="A169" s="90">
        <v>166</v>
      </c>
      <c r="B169" s="45" t="s">
        <v>323</v>
      </c>
      <c r="C169" s="45" t="s">
        <v>381</v>
      </c>
      <c r="D169" s="68" t="s">
        <v>217</v>
      </c>
      <c r="E169" s="68" t="s">
        <v>218</v>
      </c>
      <c r="F169" s="45" t="s">
        <v>298</v>
      </c>
      <c r="G169" s="45" t="s">
        <v>299</v>
      </c>
      <c r="H169" s="45" t="s">
        <v>300</v>
      </c>
      <c r="I169" s="45" t="s">
        <v>510</v>
      </c>
      <c r="J169" s="45" t="s">
        <v>151</v>
      </c>
      <c r="K169" s="45" t="s">
        <v>517</v>
      </c>
      <c r="L169" s="121" t="s">
        <v>412</v>
      </c>
      <c r="M169" s="45" t="s">
        <v>326</v>
      </c>
      <c r="N169" s="45" t="s">
        <v>112</v>
      </c>
      <c r="O169" s="69">
        <v>6246.38</v>
      </c>
      <c r="P169" s="70" t="s">
        <v>303</v>
      </c>
      <c r="Q169" s="90" t="s">
        <v>235</v>
      </c>
      <c r="R169" s="90" t="s">
        <v>236</v>
      </c>
      <c r="S169" s="91">
        <v>333800211</v>
      </c>
      <c r="T169" s="90"/>
      <c r="U169" s="90"/>
      <c r="V169" s="90"/>
      <c r="W169" s="90"/>
      <c r="X169" s="90"/>
      <c r="Y169" s="90" t="s">
        <v>226</v>
      </c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 t="s">
        <v>226</v>
      </c>
      <c r="AO169" s="90"/>
      <c r="AP169" s="90"/>
      <c r="AQ169" s="90"/>
      <c r="AR169" s="90">
        <f t="shared" si="30"/>
        <v>1</v>
      </c>
      <c r="AS169" s="92">
        <f t="shared" si="32"/>
        <v>0</v>
      </c>
      <c r="AT169" s="92">
        <f t="shared" si="33"/>
        <v>0</v>
      </c>
      <c r="AU169" s="92">
        <f t="shared" si="34"/>
        <v>0</v>
      </c>
      <c r="AV169" s="92">
        <f t="shared" si="35"/>
        <v>0</v>
      </c>
      <c r="AW169" s="92">
        <f t="shared" si="36"/>
        <v>0</v>
      </c>
      <c r="AX169" s="92">
        <f t="shared" si="37"/>
        <v>0</v>
      </c>
      <c r="AY169" s="92">
        <f t="shared" si="38"/>
        <v>0</v>
      </c>
      <c r="AZ169" s="92">
        <f t="shared" si="39"/>
        <v>0</v>
      </c>
      <c r="BA169" s="92">
        <f t="shared" si="40"/>
        <v>6246.38</v>
      </c>
      <c r="BB169" s="92">
        <f t="shared" si="41"/>
        <v>0</v>
      </c>
      <c r="BC169" s="92">
        <f t="shared" si="42"/>
        <v>0</v>
      </c>
      <c r="BD169" s="92">
        <f t="shared" si="43"/>
        <v>0</v>
      </c>
      <c r="BE169" s="93">
        <f t="shared" si="31"/>
        <v>6246.38</v>
      </c>
      <c r="BF169" s="71" t="b">
        <f t="shared" si="44"/>
        <v>1</v>
      </c>
    </row>
    <row r="170" spans="1:58" ht="102" x14ac:dyDescent="0.2">
      <c r="A170" s="90">
        <v>167</v>
      </c>
      <c r="B170" s="45" t="s">
        <v>323</v>
      </c>
      <c r="C170" s="45" t="s">
        <v>381</v>
      </c>
      <c r="D170" s="68" t="s">
        <v>217</v>
      </c>
      <c r="E170" s="68" t="s">
        <v>218</v>
      </c>
      <c r="F170" s="45" t="s">
        <v>298</v>
      </c>
      <c r="G170" s="45" t="s">
        <v>299</v>
      </c>
      <c r="H170" s="45" t="s">
        <v>300</v>
      </c>
      <c r="I170" s="45" t="s">
        <v>510</v>
      </c>
      <c r="J170" s="45" t="s">
        <v>151</v>
      </c>
      <c r="K170" s="45" t="s">
        <v>517</v>
      </c>
      <c r="L170" s="121" t="s">
        <v>413</v>
      </c>
      <c r="M170" s="45" t="s">
        <v>326</v>
      </c>
      <c r="N170" s="45" t="s">
        <v>114</v>
      </c>
      <c r="O170" s="69">
        <v>5040</v>
      </c>
      <c r="P170" s="70" t="s">
        <v>303</v>
      </c>
      <c r="Q170" s="90" t="s">
        <v>235</v>
      </c>
      <c r="R170" s="90" t="s">
        <v>238</v>
      </c>
      <c r="S170" s="91">
        <v>491290517</v>
      </c>
      <c r="T170" s="90"/>
      <c r="U170" s="90"/>
      <c r="V170" s="90" t="s">
        <v>226</v>
      </c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 t="s">
        <v>226</v>
      </c>
      <c r="AL170" s="90"/>
      <c r="AM170" s="90"/>
      <c r="AN170" s="90"/>
      <c r="AO170" s="90"/>
      <c r="AP170" s="90"/>
      <c r="AQ170" s="90"/>
      <c r="AR170" s="90">
        <f t="shared" si="30"/>
        <v>1</v>
      </c>
      <c r="AS170" s="92">
        <f t="shared" si="32"/>
        <v>0</v>
      </c>
      <c r="AT170" s="92">
        <f t="shared" si="33"/>
        <v>0</v>
      </c>
      <c r="AU170" s="92">
        <f t="shared" si="34"/>
        <v>0</v>
      </c>
      <c r="AV170" s="92">
        <f t="shared" si="35"/>
        <v>0</v>
      </c>
      <c r="AW170" s="92">
        <f t="shared" si="36"/>
        <v>0</v>
      </c>
      <c r="AX170" s="92">
        <f t="shared" si="37"/>
        <v>5040</v>
      </c>
      <c r="AY170" s="92">
        <f t="shared" si="38"/>
        <v>0</v>
      </c>
      <c r="AZ170" s="92">
        <f t="shared" si="39"/>
        <v>0</v>
      </c>
      <c r="BA170" s="92">
        <f t="shared" si="40"/>
        <v>0</v>
      </c>
      <c r="BB170" s="92">
        <f t="shared" si="41"/>
        <v>0</v>
      </c>
      <c r="BC170" s="92">
        <f t="shared" si="42"/>
        <v>0</v>
      </c>
      <c r="BD170" s="92">
        <f t="shared" si="43"/>
        <v>0</v>
      </c>
      <c r="BE170" s="93">
        <f t="shared" si="31"/>
        <v>5040</v>
      </c>
      <c r="BF170" s="71" t="b">
        <f t="shared" si="44"/>
        <v>1</v>
      </c>
    </row>
    <row r="171" spans="1:58" ht="102" x14ac:dyDescent="0.2">
      <c r="A171" s="90">
        <v>168</v>
      </c>
      <c r="B171" s="45" t="s">
        <v>323</v>
      </c>
      <c r="C171" s="45" t="s">
        <v>381</v>
      </c>
      <c r="D171" s="68" t="s">
        <v>217</v>
      </c>
      <c r="E171" s="68" t="s">
        <v>218</v>
      </c>
      <c r="F171" s="45" t="s">
        <v>298</v>
      </c>
      <c r="G171" s="45" t="s">
        <v>299</v>
      </c>
      <c r="H171" s="45" t="s">
        <v>300</v>
      </c>
      <c r="I171" s="45" t="s">
        <v>510</v>
      </c>
      <c r="J171" s="45" t="s">
        <v>151</v>
      </c>
      <c r="K171" s="45" t="s">
        <v>517</v>
      </c>
      <c r="L171" s="121" t="s">
        <v>414</v>
      </c>
      <c r="M171" s="45" t="s">
        <v>326</v>
      </c>
      <c r="N171" s="45" t="s">
        <v>114</v>
      </c>
      <c r="O171" s="69">
        <v>20412</v>
      </c>
      <c r="P171" s="70" t="s">
        <v>303</v>
      </c>
      <c r="Q171" s="90" t="s">
        <v>235</v>
      </c>
      <c r="R171" s="90" t="s">
        <v>236</v>
      </c>
      <c r="S171" s="91">
        <v>439150111</v>
      </c>
      <c r="T171" s="90"/>
      <c r="U171" s="90"/>
      <c r="V171" s="90" t="s">
        <v>226</v>
      </c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 t="s">
        <v>226</v>
      </c>
      <c r="AL171" s="90"/>
      <c r="AM171" s="90"/>
      <c r="AN171" s="90"/>
      <c r="AO171" s="90"/>
      <c r="AP171" s="90"/>
      <c r="AQ171" s="90"/>
      <c r="AR171" s="90">
        <f t="shared" si="30"/>
        <v>1</v>
      </c>
      <c r="AS171" s="92">
        <f t="shared" si="32"/>
        <v>0</v>
      </c>
      <c r="AT171" s="92">
        <f t="shared" si="33"/>
        <v>0</v>
      </c>
      <c r="AU171" s="92">
        <f t="shared" si="34"/>
        <v>0</v>
      </c>
      <c r="AV171" s="92">
        <f t="shared" si="35"/>
        <v>0</v>
      </c>
      <c r="AW171" s="92">
        <f t="shared" si="36"/>
        <v>0</v>
      </c>
      <c r="AX171" s="92">
        <f t="shared" si="37"/>
        <v>20412</v>
      </c>
      <c r="AY171" s="92">
        <f t="shared" si="38"/>
        <v>0</v>
      </c>
      <c r="AZ171" s="92">
        <f t="shared" si="39"/>
        <v>0</v>
      </c>
      <c r="BA171" s="92">
        <f t="shared" si="40"/>
        <v>0</v>
      </c>
      <c r="BB171" s="92">
        <f t="shared" si="41"/>
        <v>0</v>
      </c>
      <c r="BC171" s="92">
        <f t="shared" si="42"/>
        <v>0</v>
      </c>
      <c r="BD171" s="92">
        <f t="shared" si="43"/>
        <v>0</v>
      </c>
      <c r="BE171" s="93">
        <f t="shared" si="31"/>
        <v>20412</v>
      </c>
      <c r="BF171" s="71" t="b">
        <f t="shared" si="44"/>
        <v>1</v>
      </c>
    </row>
    <row r="172" spans="1:58" ht="102" x14ac:dyDescent="0.2">
      <c r="A172" s="90">
        <v>169</v>
      </c>
      <c r="B172" s="45" t="s">
        <v>323</v>
      </c>
      <c r="C172" s="45" t="s">
        <v>381</v>
      </c>
      <c r="D172" s="68" t="s">
        <v>217</v>
      </c>
      <c r="E172" s="68" t="s">
        <v>218</v>
      </c>
      <c r="F172" s="45" t="s">
        <v>298</v>
      </c>
      <c r="G172" s="45" t="s">
        <v>299</v>
      </c>
      <c r="H172" s="45" t="s">
        <v>300</v>
      </c>
      <c r="I172" s="45" t="s">
        <v>510</v>
      </c>
      <c r="J172" s="45" t="s">
        <v>151</v>
      </c>
      <c r="K172" s="45" t="s">
        <v>517</v>
      </c>
      <c r="L172" s="121" t="s">
        <v>415</v>
      </c>
      <c r="M172" s="45" t="s">
        <v>326</v>
      </c>
      <c r="N172" s="45" t="s">
        <v>114</v>
      </c>
      <c r="O172" s="69">
        <v>73584</v>
      </c>
      <c r="P172" s="70" t="s">
        <v>303</v>
      </c>
      <c r="Q172" s="90" t="s">
        <v>235</v>
      </c>
      <c r="R172" s="90" t="s">
        <v>236</v>
      </c>
      <c r="S172" s="91">
        <v>882190014</v>
      </c>
      <c r="T172" s="90"/>
      <c r="U172" s="90"/>
      <c r="V172" s="90"/>
      <c r="W172" s="90"/>
      <c r="X172" s="90" t="s">
        <v>226</v>
      </c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 t="s">
        <v>226</v>
      </c>
      <c r="AM172" s="90"/>
      <c r="AN172" s="90"/>
      <c r="AO172" s="90"/>
      <c r="AP172" s="90"/>
      <c r="AQ172" s="90"/>
      <c r="AR172" s="90">
        <f t="shared" si="30"/>
        <v>1</v>
      </c>
      <c r="AS172" s="92">
        <f t="shared" si="32"/>
        <v>0</v>
      </c>
      <c r="AT172" s="92">
        <f t="shared" si="33"/>
        <v>0</v>
      </c>
      <c r="AU172" s="92">
        <f t="shared" si="34"/>
        <v>0</v>
      </c>
      <c r="AV172" s="92">
        <f t="shared" si="35"/>
        <v>0</v>
      </c>
      <c r="AW172" s="92">
        <f t="shared" si="36"/>
        <v>0</v>
      </c>
      <c r="AX172" s="92">
        <f t="shared" si="37"/>
        <v>0</v>
      </c>
      <c r="AY172" s="92">
        <f t="shared" si="38"/>
        <v>73584</v>
      </c>
      <c r="AZ172" s="92">
        <f t="shared" si="39"/>
        <v>0</v>
      </c>
      <c r="BA172" s="92">
        <f t="shared" si="40"/>
        <v>0</v>
      </c>
      <c r="BB172" s="92">
        <f t="shared" si="41"/>
        <v>0</v>
      </c>
      <c r="BC172" s="92">
        <f t="shared" si="42"/>
        <v>0</v>
      </c>
      <c r="BD172" s="92">
        <f t="shared" si="43"/>
        <v>0</v>
      </c>
      <c r="BE172" s="93">
        <f t="shared" si="31"/>
        <v>73584</v>
      </c>
      <c r="BF172" s="71" t="b">
        <f t="shared" si="44"/>
        <v>1</v>
      </c>
    </row>
    <row r="173" spans="1:58" ht="102" x14ac:dyDescent="0.2">
      <c r="A173" s="90">
        <v>170</v>
      </c>
      <c r="B173" s="45" t="s">
        <v>323</v>
      </c>
      <c r="C173" s="45" t="s">
        <v>381</v>
      </c>
      <c r="D173" s="68" t="s">
        <v>217</v>
      </c>
      <c r="E173" s="68" t="s">
        <v>218</v>
      </c>
      <c r="F173" s="45" t="s">
        <v>298</v>
      </c>
      <c r="G173" s="45" t="s">
        <v>299</v>
      </c>
      <c r="H173" s="45" t="s">
        <v>300</v>
      </c>
      <c r="I173" s="45" t="s">
        <v>510</v>
      </c>
      <c r="J173" s="45" t="s">
        <v>151</v>
      </c>
      <c r="K173" s="45" t="s">
        <v>517</v>
      </c>
      <c r="L173" s="121" t="s">
        <v>416</v>
      </c>
      <c r="M173" s="45" t="s">
        <v>326</v>
      </c>
      <c r="N173" s="45" t="s">
        <v>113</v>
      </c>
      <c r="O173" s="69">
        <v>8164.8</v>
      </c>
      <c r="P173" s="70" t="s">
        <v>303</v>
      </c>
      <c r="Q173" s="90" t="s">
        <v>235</v>
      </c>
      <c r="R173" s="90" t="s">
        <v>236</v>
      </c>
      <c r="S173" s="91">
        <v>462120618</v>
      </c>
      <c r="T173" s="90"/>
      <c r="U173" s="90"/>
      <c r="V173" s="90" t="s">
        <v>226</v>
      </c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 t="s">
        <v>226</v>
      </c>
      <c r="AL173" s="90"/>
      <c r="AM173" s="90"/>
      <c r="AN173" s="90"/>
      <c r="AO173" s="90"/>
      <c r="AP173" s="90"/>
      <c r="AQ173" s="90"/>
      <c r="AR173" s="90">
        <f t="shared" si="30"/>
        <v>1</v>
      </c>
      <c r="AS173" s="92">
        <f t="shared" si="32"/>
        <v>0</v>
      </c>
      <c r="AT173" s="92">
        <f t="shared" si="33"/>
        <v>0</v>
      </c>
      <c r="AU173" s="92">
        <f t="shared" si="34"/>
        <v>0</v>
      </c>
      <c r="AV173" s="92">
        <f t="shared" si="35"/>
        <v>0</v>
      </c>
      <c r="AW173" s="92">
        <f t="shared" si="36"/>
        <v>0</v>
      </c>
      <c r="AX173" s="92">
        <f t="shared" si="37"/>
        <v>8164.8</v>
      </c>
      <c r="AY173" s="92">
        <f t="shared" si="38"/>
        <v>0</v>
      </c>
      <c r="AZ173" s="92">
        <f t="shared" si="39"/>
        <v>0</v>
      </c>
      <c r="BA173" s="92">
        <f t="shared" si="40"/>
        <v>0</v>
      </c>
      <c r="BB173" s="92">
        <f t="shared" si="41"/>
        <v>0</v>
      </c>
      <c r="BC173" s="92">
        <f t="shared" si="42"/>
        <v>0</v>
      </c>
      <c r="BD173" s="92">
        <f t="shared" si="43"/>
        <v>0</v>
      </c>
      <c r="BE173" s="93">
        <f t="shared" si="31"/>
        <v>8164.8</v>
      </c>
      <c r="BF173" s="71" t="b">
        <f t="shared" si="44"/>
        <v>1</v>
      </c>
    </row>
    <row r="174" spans="1:58" ht="102" x14ac:dyDescent="0.2">
      <c r="A174" s="90">
        <v>171</v>
      </c>
      <c r="B174" s="45" t="s">
        <v>323</v>
      </c>
      <c r="C174" s="45" t="s">
        <v>381</v>
      </c>
      <c r="D174" s="68" t="s">
        <v>217</v>
      </c>
      <c r="E174" s="68" t="s">
        <v>218</v>
      </c>
      <c r="F174" s="45" t="s">
        <v>298</v>
      </c>
      <c r="G174" s="45" t="s">
        <v>299</v>
      </c>
      <c r="H174" s="45" t="s">
        <v>300</v>
      </c>
      <c r="I174" s="45" t="s">
        <v>510</v>
      </c>
      <c r="J174" s="45" t="s">
        <v>151</v>
      </c>
      <c r="K174" s="45" t="s">
        <v>517</v>
      </c>
      <c r="L174" s="121" t="s">
        <v>418</v>
      </c>
      <c r="M174" s="45" t="s">
        <v>326</v>
      </c>
      <c r="N174" s="45" t="s">
        <v>102</v>
      </c>
      <c r="O174" s="69">
        <v>504</v>
      </c>
      <c r="P174" s="70" t="s">
        <v>303</v>
      </c>
      <c r="Q174" s="90" t="s">
        <v>235</v>
      </c>
      <c r="R174" s="90" t="s">
        <v>277</v>
      </c>
      <c r="S174" s="91">
        <v>4923100</v>
      </c>
      <c r="T174" s="90"/>
      <c r="U174" s="90"/>
      <c r="V174" s="90"/>
      <c r="W174" s="90"/>
      <c r="X174" s="90"/>
      <c r="Y174" s="90"/>
      <c r="Z174" s="90"/>
      <c r="AA174" s="90" t="s">
        <v>226</v>
      </c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 t="s">
        <v>226</v>
      </c>
      <c r="AQ174" s="90"/>
      <c r="AR174" s="90">
        <f t="shared" si="30"/>
        <v>1</v>
      </c>
      <c r="AS174" s="92">
        <f t="shared" si="32"/>
        <v>0</v>
      </c>
      <c r="AT174" s="92">
        <f t="shared" si="33"/>
        <v>0</v>
      </c>
      <c r="AU174" s="92">
        <f t="shared" si="34"/>
        <v>0</v>
      </c>
      <c r="AV174" s="92">
        <f t="shared" si="35"/>
        <v>0</v>
      </c>
      <c r="AW174" s="92">
        <f t="shared" si="36"/>
        <v>0</v>
      </c>
      <c r="AX174" s="92">
        <f t="shared" si="37"/>
        <v>0</v>
      </c>
      <c r="AY174" s="92">
        <f t="shared" si="38"/>
        <v>0</v>
      </c>
      <c r="AZ174" s="92">
        <f t="shared" si="39"/>
        <v>0</v>
      </c>
      <c r="BA174" s="92">
        <f t="shared" si="40"/>
        <v>0</v>
      </c>
      <c r="BB174" s="92">
        <f t="shared" si="41"/>
        <v>0</v>
      </c>
      <c r="BC174" s="92">
        <f t="shared" si="42"/>
        <v>504</v>
      </c>
      <c r="BD174" s="92">
        <f t="shared" si="43"/>
        <v>0</v>
      </c>
      <c r="BE174" s="93">
        <f t="shared" si="31"/>
        <v>504</v>
      </c>
      <c r="BF174" s="71" t="b">
        <f t="shared" si="44"/>
        <v>1</v>
      </c>
    </row>
    <row r="175" spans="1:58" ht="102" x14ac:dyDescent="0.2">
      <c r="A175" s="90">
        <v>173</v>
      </c>
      <c r="B175" s="45" t="s">
        <v>419</v>
      </c>
      <c r="C175" s="45" t="s">
        <v>420</v>
      </c>
      <c r="D175" s="68" t="s">
        <v>217</v>
      </c>
      <c r="E175" s="68" t="s">
        <v>218</v>
      </c>
      <c r="F175" s="45" t="s">
        <v>298</v>
      </c>
      <c r="G175" s="45" t="s">
        <v>299</v>
      </c>
      <c r="H175" s="45" t="s">
        <v>300</v>
      </c>
      <c r="I175" s="45" t="s">
        <v>510</v>
      </c>
      <c r="J175" s="45" t="s">
        <v>151</v>
      </c>
      <c r="K175" s="45" t="s">
        <v>101</v>
      </c>
      <c r="L175" s="121" t="s">
        <v>421</v>
      </c>
      <c r="M175" s="45" t="s">
        <v>326</v>
      </c>
      <c r="N175" s="45" t="s">
        <v>107</v>
      </c>
      <c r="O175" s="69">
        <v>3714547.2</v>
      </c>
      <c r="P175" s="70" t="s">
        <v>303</v>
      </c>
      <c r="Q175" s="90" t="s">
        <v>235</v>
      </c>
      <c r="R175" s="90" t="s">
        <v>236</v>
      </c>
      <c r="S175" s="91">
        <v>852500011</v>
      </c>
      <c r="T175" s="90"/>
      <c r="U175" s="90"/>
      <c r="V175" s="90"/>
      <c r="W175" s="90" t="s">
        <v>226</v>
      </c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 t="s">
        <v>226</v>
      </c>
      <c r="AK175" s="90" t="s">
        <v>226</v>
      </c>
      <c r="AL175" s="90" t="s">
        <v>226</v>
      </c>
      <c r="AM175" s="90" t="s">
        <v>226</v>
      </c>
      <c r="AN175" s="90" t="s">
        <v>226</v>
      </c>
      <c r="AO175" s="90" t="s">
        <v>226</v>
      </c>
      <c r="AP175" s="90" t="s">
        <v>226</v>
      </c>
      <c r="AQ175" s="90" t="s">
        <v>226</v>
      </c>
      <c r="AR175" s="90">
        <f t="shared" ref="AR175:AR206" si="45">COUNTIF(AF175:AQ175,"X")</f>
        <v>8</v>
      </c>
      <c r="AS175" s="92">
        <f t="shared" ref="AS175:AS206" si="46">IF(AF175="X",O175/$AR175,0)</f>
        <v>0</v>
      </c>
      <c r="AT175" s="92">
        <f t="shared" ref="AT175:AT206" si="47">IF(AG175="X",O175/$AR175,0)</f>
        <v>0</v>
      </c>
      <c r="AU175" s="92">
        <f t="shared" ref="AU175:AU206" si="48">IF(AH175="X",O175/$AR175,0)</f>
        <v>0</v>
      </c>
      <c r="AV175" s="92">
        <f t="shared" ref="AV175:AV206" si="49">IF(AI175="X",O175/$AR175,0)</f>
        <v>0</v>
      </c>
      <c r="AW175" s="92">
        <f t="shared" ref="AW175:AW206" si="50">IF(AJ175="X",O175/$AR175,0)</f>
        <v>464318.4</v>
      </c>
      <c r="AX175" s="92">
        <f t="shared" ref="AX175:AX206" si="51">IF(AK175="X",O175/$AR175,0)</f>
        <v>464318.4</v>
      </c>
      <c r="AY175" s="92">
        <f t="shared" ref="AY175:AY206" si="52">IF(AL175="X",O175/$AR175,0)</f>
        <v>464318.4</v>
      </c>
      <c r="AZ175" s="92">
        <f t="shared" ref="AZ175:AZ206" si="53">IF(AM175="X",O175/$AR175,0)</f>
        <v>464318.4</v>
      </c>
      <c r="BA175" s="92">
        <f t="shared" ref="BA175:BA206" si="54">IF(AN175="X",O175/$AR175,0)</f>
        <v>464318.4</v>
      </c>
      <c r="BB175" s="92">
        <f t="shared" ref="BB175:BB206" si="55">IF(AO175="X",O175/$AR175,0)</f>
        <v>464318.4</v>
      </c>
      <c r="BC175" s="92">
        <f t="shared" ref="BC175:BC206" si="56">IF(AP175="X",O175/$AR175,0)</f>
        <v>464318.4</v>
      </c>
      <c r="BD175" s="92">
        <f t="shared" ref="BD175:BD206" si="57">IF(AQ175="X",O175/$AR175,0)</f>
        <v>464318.4</v>
      </c>
      <c r="BE175" s="93">
        <f t="shared" ref="BE175:BE206" si="58">SUM(AS175:BD175)</f>
        <v>3714547.1999999997</v>
      </c>
      <c r="BF175" s="71" t="b">
        <f t="shared" ref="BF175:BF206" si="59">BE175=O175</f>
        <v>1</v>
      </c>
    </row>
    <row r="176" spans="1:58" ht="102" x14ac:dyDescent="0.2">
      <c r="A176" s="90">
        <v>175</v>
      </c>
      <c r="B176" s="45" t="s">
        <v>215</v>
      </c>
      <c r="C176" s="45" t="s">
        <v>250</v>
      </c>
      <c r="D176" s="68" t="s">
        <v>217</v>
      </c>
      <c r="E176" s="68" t="s">
        <v>218</v>
      </c>
      <c r="F176" s="45" t="s">
        <v>298</v>
      </c>
      <c r="G176" s="45" t="s">
        <v>299</v>
      </c>
      <c r="H176" s="45" t="s">
        <v>300</v>
      </c>
      <c r="I176" s="45" t="s">
        <v>510</v>
      </c>
      <c r="J176" s="45" t="s">
        <v>151</v>
      </c>
      <c r="K176" s="45" t="s">
        <v>101</v>
      </c>
      <c r="L176" s="121" t="s">
        <v>423</v>
      </c>
      <c r="M176" s="45" t="s">
        <v>326</v>
      </c>
      <c r="N176" s="45" t="s">
        <v>112</v>
      </c>
      <c r="O176" s="69">
        <v>1882409.06</v>
      </c>
      <c r="P176" s="70" t="s">
        <v>303</v>
      </c>
      <c r="Q176" s="90" t="s">
        <v>235</v>
      </c>
      <c r="R176" s="90" t="s">
        <v>236</v>
      </c>
      <c r="S176" s="91">
        <v>333400011</v>
      </c>
      <c r="T176" s="90"/>
      <c r="U176" s="90"/>
      <c r="V176" s="90"/>
      <c r="W176" s="90"/>
      <c r="X176" s="90" t="s">
        <v>226</v>
      </c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 t="s">
        <v>226</v>
      </c>
      <c r="AK176" s="90" t="s">
        <v>226</v>
      </c>
      <c r="AL176" s="90" t="s">
        <v>226</v>
      </c>
      <c r="AM176" s="90" t="s">
        <v>226</v>
      </c>
      <c r="AN176" s="90" t="s">
        <v>226</v>
      </c>
      <c r="AO176" s="90" t="s">
        <v>226</v>
      </c>
      <c r="AP176" s="90" t="s">
        <v>226</v>
      </c>
      <c r="AQ176" s="90" t="s">
        <v>226</v>
      </c>
      <c r="AR176" s="90">
        <f t="shared" si="45"/>
        <v>8</v>
      </c>
      <c r="AS176" s="92">
        <f t="shared" si="46"/>
        <v>0</v>
      </c>
      <c r="AT176" s="92">
        <f t="shared" si="47"/>
        <v>0</v>
      </c>
      <c r="AU176" s="92">
        <f t="shared" si="48"/>
        <v>0</v>
      </c>
      <c r="AV176" s="92">
        <f t="shared" si="49"/>
        <v>0</v>
      </c>
      <c r="AW176" s="92">
        <f t="shared" si="50"/>
        <v>235301.13250000001</v>
      </c>
      <c r="AX176" s="92">
        <f t="shared" si="51"/>
        <v>235301.13250000001</v>
      </c>
      <c r="AY176" s="92">
        <f t="shared" si="52"/>
        <v>235301.13250000001</v>
      </c>
      <c r="AZ176" s="92">
        <f t="shared" si="53"/>
        <v>235301.13250000001</v>
      </c>
      <c r="BA176" s="92">
        <f t="shared" si="54"/>
        <v>235301.13250000001</v>
      </c>
      <c r="BB176" s="92">
        <f t="shared" si="55"/>
        <v>235301.13250000001</v>
      </c>
      <c r="BC176" s="92">
        <f t="shared" si="56"/>
        <v>235301.13250000001</v>
      </c>
      <c r="BD176" s="92">
        <f t="shared" si="57"/>
        <v>235301.13250000001</v>
      </c>
      <c r="BE176" s="93">
        <f t="shared" si="58"/>
        <v>1882409.0600000003</v>
      </c>
      <c r="BF176" s="71" t="b">
        <f t="shared" si="59"/>
        <v>1</v>
      </c>
    </row>
    <row r="177" spans="1:58" ht="102" x14ac:dyDescent="0.2">
      <c r="A177" s="90">
        <v>174</v>
      </c>
      <c r="B177" s="45" t="s">
        <v>215</v>
      </c>
      <c r="C177" s="45" t="s">
        <v>250</v>
      </c>
      <c r="D177" s="68" t="s">
        <v>217</v>
      </c>
      <c r="E177" s="68" t="s">
        <v>218</v>
      </c>
      <c r="F177" s="45" t="s">
        <v>298</v>
      </c>
      <c r="G177" s="45" t="s">
        <v>299</v>
      </c>
      <c r="H177" s="45" t="s">
        <v>300</v>
      </c>
      <c r="I177" s="45" t="s">
        <v>510</v>
      </c>
      <c r="J177" s="45" t="s">
        <v>144</v>
      </c>
      <c r="K177" s="45" t="s">
        <v>56</v>
      </c>
      <c r="L177" s="121" t="s">
        <v>422</v>
      </c>
      <c r="M177" s="45" t="s">
        <v>326</v>
      </c>
      <c r="N177" s="45" t="s">
        <v>112</v>
      </c>
      <c r="O177" s="69">
        <v>873745.18</v>
      </c>
      <c r="P177" s="70" t="s">
        <v>303</v>
      </c>
      <c r="Q177" s="90" t="s">
        <v>224</v>
      </c>
      <c r="R177" s="90" t="s">
        <v>225</v>
      </c>
      <c r="S177" s="91"/>
      <c r="T177" s="90" t="s">
        <v>226</v>
      </c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 t="s">
        <v>226</v>
      </c>
      <c r="AG177" s="90" t="s">
        <v>226</v>
      </c>
      <c r="AH177" s="90" t="s">
        <v>226</v>
      </c>
      <c r="AI177" s="90" t="s">
        <v>226</v>
      </c>
      <c r="AJ177" s="90"/>
      <c r="AK177" s="90"/>
      <c r="AL177" s="90"/>
      <c r="AM177" s="90"/>
      <c r="AN177" s="90"/>
      <c r="AO177" s="90"/>
      <c r="AP177" s="90"/>
      <c r="AQ177" s="90"/>
      <c r="AR177" s="90">
        <f t="shared" si="45"/>
        <v>4</v>
      </c>
      <c r="AS177" s="92">
        <f t="shared" si="46"/>
        <v>218436.29500000001</v>
      </c>
      <c r="AT177" s="92">
        <f t="shared" si="47"/>
        <v>218436.29500000001</v>
      </c>
      <c r="AU177" s="92">
        <f t="shared" si="48"/>
        <v>218436.29500000001</v>
      </c>
      <c r="AV177" s="92">
        <f t="shared" si="49"/>
        <v>218436.29500000001</v>
      </c>
      <c r="AW177" s="92">
        <f t="shared" si="50"/>
        <v>0</v>
      </c>
      <c r="AX177" s="92">
        <f t="shared" si="51"/>
        <v>0</v>
      </c>
      <c r="AY177" s="92">
        <f t="shared" si="52"/>
        <v>0</v>
      </c>
      <c r="AZ177" s="92">
        <f t="shared" si="53"/>
        <v>0</v>
      </c>
      <c r="BA177" s="92">
        <f t="shared" si="54"/>
        <v>0</v>
      </c>
      <c r="BB177" s="92">
        <f t="shared" si="55"/>
        <v>0</v>
      </c>
      <c r="BC177" s="92">
        <f t="shared" si="56"/>
        <v>0</v>
      </c>
      <c r="BD177" s="92">
        <f t="shared" si="57"/>
        <v>0</v>
      </c>
      <c r="BE177" s="93">
        <f t="shared" si="58"/>
        <v>873745.18</v>
      </c>
      <c r="BF177" s="71" t="b">
        <f t="shared" si="59"/>
        <v>1</v>
      </c>
    </row>
    <row r="178" spans="1:58" ht="102" x14ac:dyDescent="0.2">
      <c r="A178" s="90">
        <v>172</v>
      </c>
      <c r="B178" s="45" t="s">
        <v>419</v>
      </c>
      <c r="C178" s="45" t="s">
        <v>420</v>
      </c>
      <c r="D178" s="68" t="s">
        <v>217</v>
      </c>
      <c r="E178" s="68" t="s">
        <v>218</v>
      </c>
      <c r="F178" s="45" t="s">
        <v>298</v>
      </c>
      <c r="G178" s="45" t="s">
        <v>299</v>
      </c>
      <c r="H178" s="45" t="s">
        <v>300</v>
      </c>
      <c r="I178" s="45" t="s">
        <v>510</v>
      </c>
      <c r="J178" s="45" t="s">
        <v>151</v>
      </c>
      <c r="K178" s="45" t="s">
        <v>101</v>
      </c>
      <c r="L178" s="121" t="s">
        <v>421</v>
      </c>
      <c r="M178" s="45" t="s">
        <v>326</v>
      </c>
      <c r="N178" s="45" t="s">
        <v>107</v>
      </c>
      <c r="O178" s="69">
        <v>1839600</v>
      </c>
      <c r="P178" s="70" t="s">
        <v>303</v>
      </c>
      <c r="Q178" s="90" t="s">
        <v>224</v>
      </c>
      <c r="R178" s="90" t="s">
        <v>225</v>
      </c>
      <c r="S178" s="91"/>
      <c r="T178" s="90" t="s">
        <v>226</v>
      </c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 t="s">
        <v>226</v>
      </c>
      <c r="AG178" s="90" t="s">
        <v>226</v>
      </c>
      <c r="AH178" s="90" t="s">
        <v>226</v>
      </c>
      <c r="AI178" s="90" t="s">
        <v>226</v>
      </c>
      <c r="AJ178" s="90"/>
      <c r="AK178" s="90"/>
      <c r="AL178" s="90"/>
      <c r="AM178" s="90"/>
      <c r="AN178" s="90"/>
      <c r="AO178" s="90"/>
      <c r="AP178" s="90"/>
      <c r="AQ178" s="90"/>
      <c r="AR178" s="90">
        <f t="shared" si="45"/>
        <v>4</v>
      </c>
      <c r="AS178" s="92">
        <f t="shared" si="46"/>
        <v>459900</v>
      </c>
      <c r="AT178" s="92">
        <f t="shared" si="47"/>
        <v>459900</v>
      </c>
      <c r="AU178" s="92">
        <f t="shared" si="48"/>
        <v>459900</v>
      </c>
      <c r="AV178" s="92">
        <f t="shared" si="49"/>
        <v>459900</v>
      </c>
      <c r="AW178" s="92">
        <f t="shared" si="50"/>
        <v>0</v>
      </c>
      <c r="AX178" s="92">
        <f t="shared" si="51"/>
        <v>0</v>
      </c>
      <c r="AY178" s="92">
        <f t="shared" si="52"/>
        <v>0</v>
      </c>
      <c r="AZ178" s="92">
        <f t="shared" si="53"/>
        <v>0</v>
      </c>
      <c r="BA178" s="92">
        <f t="shared" si="54"/>
        <v>0</v>
      </c>
      <c r="BB178" s="92">
        <f t="shared" si="55"/>
        <v>0</v>
      </c>
      <c r="BC178" s="92">
        <f t="shared" si="56"/>
        <v>0</v>
      </c>
      <c r="BD178" s="92">
        <f t="shared" si="57"/>
        <v>0</v>
      </c>
      <c r="BE178" s="93">
        <f t="shared" si="58"/>
        <v>1839600</v>
      </c>
      <c r="BF178" s="71" t="b">
        <f t="shared" si="59"/>
        <v>1</v>
      </c>
    </row>
    <row r="179" spans="1:58" ht="102" x14ac:dyDescent="0.2">
      <c r="A179" s="90">
        <v>183</v>
      </c>
      <c r="B179" s="45" t="s">
        <v>215</v>
      </c>
      <c r="C179" s="45" t="s">
        <v>431</v>
      </c>
      <c r="D179" s="68" t="s">
        <v>217</v>
      </c>
      <c r="E179" s="68" t="s">
        <v>218</v>
      </c>
      <c r="F179" s="45" t="s">
        <v>298</v>
      </c>
      <c r="G179" s="45" t="s">
        <v>299</v>
      </c>
      <c r="H179" s="45" t="s">
        <v>300</v>
      </c>
      <c r="I179" s="45" t="s">
        <v>510</v>
      </c>
      <c r="J179" s="45" t="s">
        <v>151</v>
      </c>
      <c r="K179" s="45" t="s">
        <v>101</v>
      </c>
      <c r="L179" s="121" t="s">
        <v>432</v>
      </c>
      <c r="M179" s="45" t="s">
        <v>326</v>
      </c>
      <c r="N179" s="45" t="s">
        <v>107</v>
      </c>
      <c r="O179" s="69">
        <v>1000000</v>
      </c>
      <c r="P179" s="70" t="s">
        <v>303</v>
      </c>
      <c r="Q179" s="90" t="s">
        <v>235</v>
      </c>
      <c r="R179" s="90" t="s">
        <v>238</v>
      </c>
      <c r="S179" s="91">
        <v>491290517</v>
      </c>
      <c r="T179" s="90" t="s">
        <v>226</v>
      </c>
      <c r="U179" s="90" t="s">
        <v>226</v>
      </c>
      <c r="V179" s="90" t="s">
        <v>226</v>
      </c>
      <c r="W179" s="90" t="s">
        <v>226</v>
      </c>
      <c r="X179" s="90" t="s">
        <v>226</v>
      </c>
      <c r="Y179" s="90" t="s">
        <v>226</v>
      </c>
      <c r="Z179" s="90" t="s">
        <v>226</v>
      </c>
      <c r="AA179" s="90" t="s">
        <v>226</v>
      </c>
      <c r="AB179" s="90" t="s">
        <v>226</v>
      </c>
      <c r="AC179" s="90" t="s">
        <v>226</v>
      </c>
      <c r="AD179" s="90" t="s">
        <v>226</v>
      </c>
      <c r="AE179" s="90" t="s">
        <v>226</v>
      </c>
      <c r="AF179" s="90"/>
      <c r="AG179" s="90" t="s">
        <v>226</v>
      </c>
      <c r="AH179" s="90" t="s">
        <v>226</v>
      </c>
      <c r="AI179" s="90" t="s">
        <v>226</v>
      </c>
      <c r="AJ179" s="90" t="s">
        <v>226</v>
      </c>
      <c r="AK179" s="90" t="s">
        <v>226</v>
      </c>
      <c r="AL179" s="90" t="s">
        <v>226</v>
      </c>
      <c r="AM179" s="90" t="s">
        <v>226</v>
      </c>
      <c r="AN179" s="90" t="s">
        <v>226</v>
      </c>
      <c r="AO179" s="90" t="s">
        <v>226</v>
      </c>
      <c r="AP179" s="90" t="s">
        <v>226</v>
      </c>
      <c r="AQ179" s="90" t="s">
        <v>226</v>
      </c>
      <c r="AR179" s="90">
        <f t="shared" si="45"/>
        <v>11</v>
      </c>
      <c r="AS179" s="92">
        <f t="shared" si="46"/>
        <v>0</v>
      </c>
      <c r="AT179" s="92">
        <f t="shared" si="47"/>
        <v>90909.090909090912</v>
      </c>
      <c r="AU179" s="92">
        <f t="shared" si="48"/>
        <v>90909.090909090912</v>
      </c>
      <c r="AV179" s="92">
        <f t="shared" si="49"/>
        <v>90909.090909090912</v>
      </c>
      <c r="AW179" s="92">
        <f t="shared" si="50"/>
        <v>90909.090909090912</v>
      </c>
      <c r="AX179" s="92">
        <f t="shared" si="51"/>
        <v>90909.090909090912</v>
      </c>
      <c r="AY179" s="92">
        <f t="shared" si="52"/>
        <v>90909.090909090912</v>
      </c>
      <c r="AZ179" s="92">
        <f t="shared" si="53"/>
        <v>90909.090909090912</v>
      </c>
      <c r="BA179" s="92">
        <f t="shared" si="54"/>
        <v>90909.090909090912</v>
      </c>
      <c r="BB179" s="92">
        <f t="shared" si="55"/>
        <v>90909.090909090912</v>
      </c>
      <c r="BC179" s="92">
        <f t="shared" si="56"/>
        <v>90909.090909090912</v>
      </c>
      <c r="BD179" s="92">
        <f t="shared" si="57"/>
        <v>90909.090909090912</v>
      </c>
      <c r="BE179" s="93">
        <f t="shared" si="58"/>
        <v>1000000.0000000002</v>
      </c>
      <c r="BF179" s="71" t="b">
        <f t="shared" si="59"/>
        <v>1</v>
      </c>
    </row>
    <row r="180" spans="1:58" ht="102" x14ac:dyDescent="0.2">
      <c r="A180" s="90">
        <v>178</v>
      </c>
      <c r="B180" s="45" t="s">
        <v>215</v>
      </c>
      <c r="C180" s="45" t="s">
        <v>250</v>
      </c>
      <c r="D180" s="68" t="s">
        <v>217</v>
      </c>
      <c r="E180" s="68" t="s">
        <v>218</v>
      </c>
      <c r="F180" s="45" t="s">
        <v>298</v>
      </c>
      <c r="G180" s="45" t="s">
        <v>299</v>
      </c>
      <c r="H180" s="45" t="s">
        <v>300</v>
      </c>
      <c r="I180" s="45" t="s">
        <v>510</v>
      </c>
      <c r="J180" s="45" t="s">
        <v>151</v>
      </c>
      <c r="K180" s="45" t="s">
        <v>101</v>
      </c>
      <c r="L180" s="121" t="s">
        <v>426</v>
      </c>
      <c r="M180" s="45" t="s">
        <v>326</v>
      </c>
      <c r="N180" s="45" t="s">
        <v>108</v>
      </c>
      <c r="O180" s="69">
        <v>520792.13</v>
      </c>
      <c r="P180" s="70" t="s">
        <v>518</v>
      </c>
      <c r="Q180" s="90" t="s">
        <v>235</v>
      </c>
      <c r="R180" s="90" t="s">
        <v>238</v>
      </c>
      <c r="S180" s="91">
        <v>853300012</v>
      </c>
      <c r="T180" s="90"/>
      <c r="U180" s="90"/>
      <c r="V180" s="90" t="s">
        <v>226</v>
      </c>
      <c r="W180" s="90"/>
      <c r="X180" s="90"/>
      <c r="Y180" s="90"/>
      <c r="Z180" s="90"/>
      <c r="AA180" s="90"/>
      <c r="AB180" s="90"/>
      <c r="AC180" s="90"/>
      <c r="AD180" s="90"/>
      <c r="AE180" s="90"/>
      <c r="AF180" s="90"/>
      <c r="AG180" s="90"/>
      <c r="AH180" s="90"/>
      <c r="AI180" s="90"/>
      <c r="AJ180" s="90" t="s">
        <v>226</v>
      </c>
      <c r="AK180" s="90" t="s">
        <v>226</v>
      </c>
      <c r="AL180" s="90" t="s">
        <v>226</v>
      </c>
      <c r="AM180" s="90" t="s">
        <v>226</v>
      </c>
      <c r="AN180" s="90" t="s">
        <v>226</v>
      </c>
      <c r="AO180" s="90" t="s">
        <v>226</v>
      </c>
      <c r="AP180" s="90" t="s">
        <v>226</v>
      </c>
      <c r="AQ180" s="90" t="s">
        <v>226</v>
      </c>
      <c r="AR180" s="90">
        <f t="shared" si="45"/>
        <v>8</v>
      </c>
      <c r="AS180" s="92">
        <f t="shared" si="46"/>
        <v>0</v>
      </c>
      <c r="AT180" s="92">
        <f t="shared" si="47"/>
        <v>0</v>
      </c>
      <c r="AU180" s="92">
        <f t="shared" si="48"/>
        <v>0</v>
      </c>
      <c r="AV180" s="92">
        <f t="shared" si="49"/>
        <v>0</v>
      </c>
      <c r="AW180" s="92">
        <f t="shared" si="50"/>
        <v>65099.016250000001</v>
      </c>
      <c r="AX180" s="92">
        <f t="shared" si="51"/>
        <v>65099.016250000001</v>
      </c>
      <c r="AY180" s="92">
        <f t="shared" si="52"/>
        <v>65099.016250000001</v>
      </c>
      <c r="AZ180" s="92">
        <f t="shared" si="53"/>
        <v>65099.016250000001</v>
      </c>
      <c r="BA180" s="92">
        <f t="shared" si="54"/>
        <v>65099.016250000001</v>
      </c>
      <c r="BB180" s="92">
        <f t="shared" si="55"/>
        <v>65099.016250000001</v>
      </c>
      <c r="BC180" s="92">
        <f t="shared" si="56"/>
        <v>65099.016250000001</v>
      </c>
      <c r="BD180" s="92">
        <f t="shared" si="57"/>
        <v>65099.016250000001</v>
      </c>
      <c r="BE180" s="93">
        <f t="shared" si="58"/>
        <v>520792.12999999995</v>
      </c>
      <c r="BF180" s="71" t="b">
        <f t="shared" si="59"/>
        <v>1</v>
      </c>
    </row>
    <row r="181" spans="1:58" ht="102" x14ac:dyDescent="0.2">
      <c r="A181" s="90">
        <v>179</v>
      </c>
      <c r="B181" s="45" t="s">
        <v>215</v>
      </c>
      <c r="C181" s="45" t="s">
        <v>250</v>
      </c>
      <c r="D181" s="68" t="s">
        <v>217</v>
      </c>
      <c r="E181" s="68" t="s">
        <v>218</v>
      </c>
      <c r="F181" s="45" t="s">
        <v>298</v>
      </c>
      <c r="G181" s="45" t="s">
        <v>299</v>
      </c>
      <c r="H181" s="45" t="s">
        <v>300</v>
      </c>
      <c r="I181" s="45" t="s">
        <v>510</v>
      </c>
      <c r="J181" s="45" t="s">
        <v>151</v>
      </c>
      <c r="K181" s="45" t="s">
        <v>101</v>
      </c>
      <c r="L181" s="121" t="s">
        <v>427</v>
      </c>
      <c r="M181" s="45" t="s">
        <v>326</v>
      </c>
      <c r="N181" s="45" t="s">
        <v>108</v>
      </c>
      <c r="O181" s="69">
        <v>479300.77</v>
      </c>
      <c r="P181" s="70" t="s">
        <v>518</v>
      </c>
      <c r="Q181" s="90" t="s">
        <v>235</v>
      </c>
      <c r="R181" s="90" t="s">
        <v>238</v>
      </c>
      <c r="S181" s="91">
        <v>853300012</v>
      </c>
      <c r="T181" s="90"/>
      <c r="U181" s="90"/>
      <c r="V181" s="90" t="s">
        <v>226</v>
      </c>
      <c r="W181" s="90"/>
      <c r="X181" s="90"/>
      <c r="Y181" s="90"/>
      <c r="Z181" s="90"/>
      <c r="AA181" s="90"/>
      <c r="AB181" s="90"/>
      <c r="AC181" s="90"/>
      <c r="AD181" s="90"/>
      <c r="AE181" s="90"/>
      <c r="AF181" s="90"/>
      <c r="AG181" s="90"/>
      <c r="AH181" s="90"/>
      <c r="AI181" s="90"/>
      <c r="AJ181" s="90" t="s">
        <v>226</v>
      </c>
      <c r="AK181" s="90" t="s">
        <v>226</v>
      </c>
      <c r="AL181" s="90" t="s">
        <v>226</v>
      </c>
      <c r="AM181" s="90" t="s">
        <v>226</v>
      </c>
      <c r="AN181" s="90" t="s">
        <v>226</v>
      </c>
      <c r="AO181" s="90" t="s">
        <v>226</v>
      </c>
      <c r="AP181" s="90" t="s">
        <v>226</v>
      </c>
      <c r="AQ181" s="90" t="s">
        <v>226</v>
      </c>
      <c r="AR181" s="90">
        <f t="shared" si="45"/>
        <v>8</v>
      </c>
      <c r="AS181" s="92">
        <f t="shared" si="46"/>
        <v>0</v>
      </c>
      <c r="AT181" s="92">
        <f t="shared" si="47"/>
        <v>0</v>
      </c>
      <c r="AU181" s="92">
        <f t="shared" si="48"/>
        <v>0</v>
      </c>
      <c r="AV181" s="92">
        <f t="shared" si="49"/>
        <v>0</v>
      </c>
      <c r="AW181" s="92">
        <f t="shared" si="50"/>
        <v>59912.596250000002</v>
      </c>
      <c r="AX181" s="92">
        <f t="shared" si="51"/>
        <v>59912.596250000002</v>
      </c>
      <c r="AY181" s="92">
        <f t="shared" si="52"/>
        <v>59912.596250000002</v>
      </c>
      <c r="AZ181" s="92">
        <f t="shared" si="53"/>
        <v>59912.596250000002</v>
      </c>
      <c r="BA181" s="92">
        <f t="shared" si="54"/>
        <v>59912.596250000002</v>
      </c>
      <c r="BB181" s="92">
        <f t="shared" si="55"/>
        <v>59912.596250000002</v>
      </c>
      <c r="BC181" s="92">
        <f t="shared" si="56"/>
        <v>59912.596250000002</v>
      </c>
      <c r="BD181" s="92">
        <f t="shared" si="57"/>
        <v>59912.596250000002</v>
      </c>
      <c r="BE181" s="93">
        <f t="shared" si="58"/>
        <v>479300.77</v>
      </c>
      <c r="BF181" s="71" t="b">
        <f t="shared" si="59"/>
        <v>1</v>
      </c>
    </row>
    <row r="182" spans="1:58" ht="102" x14ac:dyDescent="0.2">
      <c r="A182" s="90">
        <v>177</v>
      </c>
      <c r="B182" s="45" t="s">
        <v>215</v>
      </c>
      <c r="C182" s="45" t="s">
        <v>250</v>
      </c>
      <c r="D182" s="68" t="s">
        <v>217</v>
      </c>
      <c r="E182" s="68" t="s">
        <v>218</v>
      </c>
      <c r="F182" s="45" t="s">
        <v>298</v>
      </c>
      <c r="G182" s="45" t="s">
        <v>299</v>
      </c>
      <c r="H182" s="45" t="s">
        <v>300</v>
      </c>
      <c r="I182" s="45" t="s">
        <v>510</v>
      </c>
      <c r="J182" s="45" t="s">
        <v>151</v>
      </c>
      <c r="K182" s="45" t="s">
        <v>101</v>
      </c>
      <c r="L182" s="121" t="s">
        <v>425</v>
      </c>
      <c r="M182" s="45" t="s">
        <v>326</v>
      </c>
      <c r="N182" s="45" t="s">
        <v>108</v>
      </c>
      <c r="O182" s="69">
        <v>375485.11</v>
      </c>
      <c r="P182" s="70" t="s">
        <v>518</v>
      </c>
      <c r="Q182" s="90" t="s">
        <v>235</v>
      </c>
      <c r="R182" s="90" t="s">
        <v>238</v>
      </c>
      <c r="S182" s="91">
        <v>853300012</v>
      </c>
      <c r="T182" s="90"/>
      <c r="U182" s="90"/>
      <c r="V182" s="90" t="s">
        <v>226</v>
      </c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 t="s">
        <v>226</v>
      </c>
      <c r="AK182" s="90" t="s">
        <v>226</v>
      </c>
      <c r="AL182" s="90" t="s">
        <v>226</v>
      </c>
      <c r="AM182" s="90" t="s">
        <v>226</v>
      </c>
      <c r="AN182" s="90" t="s">
        <v>226</v>
      </c>
      <c r="AO182" s="90" t="s">
        <v>226</v>
      </c>
      <c r="AP182" s="90" t="s">
        <v>226</v>
      </c>
      <c r="AQ182" s="90" t="s">
        <v>226</v>
      </c>
      <c r="AR182" s="90">
        <f t="shared" si="45"/>
        <v>8</v>
      </c>
      <c r="AS182" s="92">
        <f t="shared" si="46"/>
        <v>0</v>
      </c>
      <c r="AT182" s="92">
        <f t="shared" si="47"/>
        <v>0</v>
      </c>
      <c r="AU182" s="92">
        <f t="shared" si="48"/>
        <v>0</v>
      </c>
      <c r="AV182" s="92">
        <f t="shared" si="49"/>
        <v>0</v>
      </c>
      <c r="AW182" s="92">
        <f t="shared" si="50"/>
        <v>46935.638749999998</v>
      </c>
      <c r="AX182" s="92">
        <f t="shared" si="51"/>
        <v>46935.638749999998</v>
      </c>
      <c r="AY182" s="92">
        <f t="shared" si="52"/>
        <v>46935.638749999998</v>
      </c>
      <c r="AZ182" s="92">
        <f t="shared" si="53"/>
        <v>46935.638749999998</v>
      </c>
      <c r="BA182" s="92">
        <f t="shared" si="54"/>
        <v>46935.638749999998</v>
      </c>
      <c r="BB182" s="92">
        <f t="shared" si="55"/>
        <v>46935.638749999998</v>
      </c>
      <c r="BC182" s="92">
        <f t="shared" si="56"/>
        <v>46935.638749999998</v>
      </c>
      <c r="BD182" s="92">
        <f t="shared" si="57"/>
        <v>46935.638749999998</v>
      </c>
      <c r="BE182" s="93">
        <f t="shared" si="58"/>
        <v>375485.10999999993</v>
      </c>
      <c r="BF182" s="71" t="b">
        <f t="shared" si="59"/>
        <v>1</v>
      </c>
    </row>
    <row r="183" spans="1:58" ht="135" x14ac:dyDescent="0.2">
      <c r="A183" s="90">
        <v>180</v>
      </c>
      <c r="B183" s="45" t="s">
        <v>215</v>
      </c>
      <c r="C183" s="45" t="s">
        <v>250</v>
      </c>
      <c r="D183" s="68" t="s">
        <v>217</v>
      </c>
      <c r="E183" s="68" t="s">
        <v>218</v>
      </c>
      <c r="F183" s="45" t="s">
        <v>298</v>
      </c>
      <c r="G183" s="45" t="s">
        <v>299</v>
      </c>
      <c r="H183" s="45" t="s">
        <v>300</v>
      </c>
      <c r="I183" s="45" t="s">
        <v>510</v>
      </c>
      <c r="J183" s="45" t="s">
        <v>144</v>
      </c>
      <c r="K183" s="45" t="s">
        <v>56</v>
      </c>
      <c r="L183" s="121" t="s">
        <v>428</v>
      </c>
      <c r="M183" s="45" t="s">
        <v>326</v>
      </c>
      <c r="N183" s="45" t="s">
        <v>105</v>
      </c>
      <c r="O183" s="69">
        <v>43067.61</v>
      </c>
      <c r="P183" s="70" t="s">
        <v>303</v>
      </c>
      <c r="Q183" s="90" t="s">
        <v>224</v>
      </c>
      <c r="R183" s="90" t="s">
        <v>225</v>
      </c>
      <c r="S183" s="91"/>
      <c r="T183" s="90" t="s">
        <v>226</v>
      </c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 t="s">
        <v>226</v>
      </c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>
        <f t="shared" si="45"/>
        <v>1</v>
      </c>
      <c r="AS183" s="92">
        <f t="shared" si="46"/>
        <v>43067.61</v>
      </c>
      <c r="AT183" s="92">
        <f t="shared" si="47"/>
        <v>0</v>
      </c>
      <c r="AU183" s="92">
        <f t="shared" si="48"/>
        <v>0</v>
      </c>
      <c r="AV183" s="92">
        <f t="shared" si="49"/>
        <v>0</v>
      </c>
      <c r="AW183" s="92">
        <f t="shared" si="50"/>
        <v>0</v>
      </c>
      <c r="AX183" s="92">
        <f t="shared" si="51"/>
        <v>0</v>
      </c>
      <c r="AY183" s="92">
        <f t="shared" si="52"/>
        <v>0</v>
      </c>
      <c r="AZ183" s="92">
        <f t="shared" si="53"/>
        <v>0</v>
      </c>
      <c r="BA183" s="92">
        <f t="shared" si="54"/>
        <v>0</v>
      </c>
      <c r="BB183" s="92">
        <f t="shared" si="55"/>
        <v>0</v>
      </c>
      <c r="BC183" s="92">
        <f t="shared" si="56"/>
        <v>0</v>
      </c>
      <c r="BD183" s="92">
        <f t="shared" si="57"/>
        <v>0</v>
      </c>
      <c r="BE183" s="93">
        <f t="shared" si="58"/>
        <v>43067.61</v>
      </c>
      <c r="BF183" s="71" t="b">
        <f t="shared" si="59"/>
        <v>1</v>
      </c>
    </row>
    <row r="184" spans="1:58" ht="102" x14ac:dyDescent="0.2">
      <c r="A184" s="90">
        <v>244</v>
      </c>
      <c r="B184" s="45" t="s">
        <v>215</v>
      </c>
      <c r="C184" s="45" t="s">
        <v>250</v>
      </c>
      <c r="D184" s="68" t="s">
        <v>217</v>
      </c>
      <c r="E184" s="68" t="s">
        <v>218</v>
      </c>
      <c r="F184" s="45" t="s">
        <v>298</v>
      </c>
      <c r="G184" s="45" t="s">
        <v>299</v>
      </c>
      <c r="H184" s="45" t="s">
        <v>300</v>
      </c>
      <c r="I184" s="45" t="s">
        <v>510</v>
      </c>
      <c r="J184" s="45" t="s">
        <v>151</v>
      </c>
      <c r="K184" s="45" t="s">
        <v>101</v>
      </c>
      <c r="L184" s="121" t="s">
        <v>430</v>
      </c>
      <c r="M184" s="45" t="s">
        <v>326</v>
      </c>
      <c r="N184" s="45" t="s">
        <v>103</v>
      </c>
      <c r="O184" s="69">
        <v>231588.53945470238</v>
      </c>
      <c r="P184" s="70" t="s">
        <v>518</v>
      </c>
      <c r="Q184" s="90" t="s">
        <v>224</v>
      </c>
      <c r="R184" s="90" t="s">
        <v>225</v>
      </c>
      <c r="S184" s="91"/>
      <c r="T184" s="90" t="s">
        <v>226</v>
      </c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 t="s">
        <v>226</v>
      </c>
      <c r="AG184" s="90" t="s">
        <v>226</v>
      </c>
      <c r="AH184" s="90" t="s">
        <v>226</v>
      </c>
      <c r="AI184" s="90" t="s">
        <v>226</v>
      </c>
      <c r="AJ184" s="90" t="s">
        <v>226</v>
      </c>
      <c r="AK184" s="90" t="s">
        <v>226</v>
      </c>
      <c r="AL184" s="90" t="s">
        <v>226</v>
      </c>
      <c r="AM184" s="90" t="s">
        <v>226</v>
      </c>
      <c r="AN184" s="90" t="s">
        <v>226</v>
      </c>
      <c r="AO184" s="90" t="s">
        <v>226</v>
      </c>
      <c r="AP184" s="90" t="s">
        <v>226</v>
      </c>
      <c r="AQ184" s="90" t="s">
        <v>226</v>
      </c>
      <c r="AR184" s="90">
        <f t="shared" si="45"/>
        <v>12</v>
      </c>
      <c r="AS184" s="92">
        <f t="shared" si="46"/>
        <v>19299.044954558532</v>
      </c>
      <c r="AT184" s="92">
        <f t="shared" si="47"/>
        <v>19299.044954558532</v>
      </c>
      <c r="AU184" s="92">
        <f t="shared" si="48"/>
        <v>19299.044954558532</v>
      </c>
      <c r="AV184" s="92">
        <f t="shared" si="49"/>
        <v>19299.044954558532</v>
      </c>
      <c r="AW184" s="92">
        <f t="shared" si="50"/>
        <v>19299.044954558532</v>
      </c>
      <c r="AX184" s="92">
        <f t="shared" si="51"/>
        <v>19299.044954558532</v>
      </c>
      <c r="AY184" s="92">
        <f t="shared" si="52"/>
        <v>19299.044954558532</v>
      </c>
      <c r="AZ184" s="92">
        <f t="shared" si="53"/>
        <v>19299.044954558532</v>
      </c>
      <c r="BA184" s="92">
        <f t="shared" si="54"/>
        <v>19299.044954558532</v>
      </c>
      <c r="BB184" s="92">
        <f t="shared" si="55"/>
        <v>19299.044954558532</v>
      </c>
      <c r="BC184" s="92">
        <f t="shared" si="56"/>
        <v>19299.044954558532</v>
      </c>
      <c r="BD184" s="92">
        <f t="shared" si="57"/>
        <v>19299.044954558532</v>
      </c>
      <c r="BE184" s="93">
        <f t="shared" si="58"/>
        <v>231588.53945470243</v>
      </c>
      <c r="BF184" s="71" t="b">
        <f t="shared" si="59"/>
        <v>1</v>
      </c>
    </row>
    <row r="185" spans="1:58" ht="102" x14ac:dyDescent="0.2">
      <c r="A185" s="90">
        <v>239</v>
      </c>
      <c r="B185" s="45" t="s">
        <v>215</v>
      </c>
      <c r="C185" s="45" t="s">
        <v>250</v>
      </c>
      <c r="D185" s="68" t="s">
        <v>217</v>
      </c>
      <c r="E185" s="68" t="s">
        <v>218</v>
      </c>
      <c r="F185" s="45" t="s">
        <v>298</v>
      </c>
      <c r="G185" s="45" t="s">
        <v>299</v>
      </c>
      <c r="H185" s="45" t="s">
        <v>300</v>
      </c>
      <c r="I185" s="45" t="s">
        <v>510</v>
      </c>
      <c r="J185" s="45" t="s">
        <v>151</v>
      </c>
      <c r="K185" s="45" t="s">
        <v>101</v>
      </c>
      <c r="L185" s="121" t="s">
        <v>490</v>
      </c>
      <c r="M185" s="45" t="s">
        <v>326</v>
      </c>
      <c r="N185" s="45" t="s">
        <v>108</v>
      </c>
      <c r="O185" s="69">
        <v>230686.45</v>
      </c>
      <c r="P185" s="70" t="s">
        <v>518</v>
      </c>
      <c r="Q185" s="90" t="s">
        <v>224</v>
      </c>
      <c r="R185" s="90" t="s">
        <v>225</v>
      </c>
      <c r="S185" s="91"/>
      <c r="T185" s="90" t="s">
        <v>226</v>
      </c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 t="s">
        <v>226</v>
      </c>
      <c r="AG185" s="90" t="s">
        <v>226</v>
      </c>
      <c r="AH185" s="90" t="s">
        <v>226</v>
      </c>
      <c r="AI185" s="90" t="s">
        <v>226</v>
      </c>
      <c r="AJ185" s="90"/>
      <c r="AK185" s="90"/>
      <c r="AL185" s="90"/>
      <c r="AM185" s="90"/>
      <c r="AN185" s="90"/>
      <c r="AO185" s="90"/>
      <c r="AP185" s="90"/>
      <c r="AQ185" s="90"/>
      <c r="AR185" s="90">
        <f t="shared" si="45"/>
        <v>4</v>
      </c>
      <c r="AS185" s="92">
        <f t="shared" si="46"/>
        <v>57671.612500000003</v>
      </c>
      <c r="AT185" s="92">
        <f t="shared" si="47"/>
        <v>57671.612500000003</v>
      </c>
      <c r="AU185" s="92">
        <f t="shared" si="48"/>
        <v>57671.612500000003</v>
      </c>
      <c r="AV185" s="92">
        <f t="shared" si="49"/>
        <v>57671.612500000003</v>
      </c>
      <c r="AW185" s="92">
        <f t="shared" si="50"/>
        <v>0</v>
      </c>
      <c r="AX185" s="92">
        <f t="shared" si="51"/>
        <v>0</v>
      </c>
      <c r="AY185" s="92">
        <f t="shared" si="52"/>
        <v>0</v>
      </c>
      <c r="AZ185" s="92">
        <f t="shared" si="53"/>
        <v>0</v>
      </c>
      <c r="BA185" s="92">
        <f t="shared" si="54"/>
        <v>0</v>
      </c>
      <c r="BB185" s="92">
        <f t="shared" si="55"/>
        <v>0</v>
      </c>
      <c r="BC185" s="92">
        <f t="shared" si="56"/>
        <v>0</v>
      </c>
      <c r="BD185" s="92">
        <f t="shared" si="57"/>
        <v>0</v>
      </c>
      <c r="BE185" s="93">
        <f t="shared" si="58"/>
        <v>230686.45</v>
      </c>
      <c r="BF185" s="71" t="b">
        <f t="shared" si="59"/>
        <v>1</v>
      </c>
    </row>
    <row r="186" spans="1:58" ht="102" x14ac:dyDescent="0.2">
      <c r="A186" s="90">
        <v>238</v>
      </c>
      <c r="B186" s="45" t="s">
        <v>215</v>
      </c>
      <c r="C186" s="45" t="s">
        <v>250</v>
      </c>
      <c r="D186" s="68" t="s">
        <v>217</v>
      </c>
      <c r="E186" s="68" t="s">
        <v>218</v>
      </c>
      <c r="F186" s="45" t="s">
        <v>298</v>
      </c>
      <c r="G186" s="45" t="s">
        <v>299</v>
      </c>
      <c r="H186" s="45" t="s">
        <v>300</v>
      </c>
      <c r="I186" s="45" t="s">
        <v>510</v>
      </c>
      <c r="J186" s="45" t="s">
        <v>151</v>
      </c>
      <c r="K186" s="45" t="s">
        <v>101</v>
      </c>
      <c r="L186" s="121" t="s">
        <v>488</v>
      </c>
      <c r="M186" s="45" t="s">
        <v>326</v>
      </c>
      <c r="N186" s="45" t="s">
        <v>108</v>
      </c>
      <c r="O186" s="69">
        <v>218118.45</v>
      </c>
      <c r="P186" s="70" t="s">
        <v>518</v>
      </c>
      <c r="Q186" s="90" t="s">
        <v>489</v>
      </c>
      <c r="R186" s="90" t="s">
        <v>225</v>
      </c>
      <c r="S186" s="91"/>
      <c r="T186" s="90" t="s">
        <v>226</v>
      </c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 t="s">
        <v>226</v>
      </c>
      <c r="AG186" s="90" t="s">
        <v>226</v>
      </c>
      <c r="AH186" s="90" t="s">
        <v>226</v>
      </c>
      <c r="AI186" s="90" t="s">
        <v>226</v>
      </c>
      <c r="AJ186" s="90"/>
      <c r="AK186" s="90"/>
      <c r="AL186" s="90"/>
      <c r="AM186" s="90"/>
      <c r="AN186" s="90"/>
      <c r="AO186" s="90"/>
      <c r="AP186" s="90"/>
      <c r="AQ186" s="90"/>
      <c r="AR186" s="90">
        <f t="shared" si="45"/>
        <v>4</v>
      </c>
      <c r="AS186" s="92">
        <f t="shared" si="46"/>
        <v>54529.612500000003</v>
      </c>
      <c r="AT186" s="92">
        <f t="shared" si="47"/>
        <v>54529.612500000003</v>
      </c>
      <c r="AU186" s="92">
        <f t="shared" si="48"/>
        <v>54529.612500000003</v>
      </c>
      <c r="AV186" s="92">
        <f t="shared" si="49"/>
        <v>54529.612500000003</v>
      </c>
      <c r="AW186" s="92">
        <f t="shared" si="50"/>
        <v>0</v>
      </c>
      <c r="AX186" s="92">
        <f t="shared" si="51"/>
        <v>0</v>
      </c>
      <c r="AY186" s="92">
        <f t="shared" si="52"/>
        <v>0</v>
      </c>
      <c r="AZ186" s="92">
        <f t="shared" si="53"/>
        <v>0</v>
      </c>
      <c r="BA186" s="92">
        <f t="shared" si="54"/>
        <v>0</v>
      </c>
      <c r="BB186" s="92">
        <f t="shared" si="55"/>
        <v>0</v>
      </c>
      <c r="BC186" s="92">
        <f t="shared" si="56"/>
        <v>0</v>
      </c>
      <c r="BD186" s="92">
        <f t="shared" si="57"/>
        <v>0</v>
      </c>
      <c r="BE186" s="93">
        <f t="shared" si="58"/>
        <v>218118.45</v>
      </c>
      <c r="BF186" s="71" t="b">
        <f t="shared" si="59"/>
        <v>1</v>
      </c>
    </row>
    <row r="187" spans="1:58" ht="102" x14ac:dyDescent="0.2">
      <c r="A187" s="90">
        <v>240</v>
      </c>
      <c r="B187" s="45" t="s">
        <v>215</v>
      </c>
      <c r="C187" s="45" t="s">
        <v>250</v>
      </c>
      <c r="D187" s="68" t="s">
        <v>217</v>
      </c>
      <c r="E187" s="68" t="s">
        <v>218</v>
      </c>
      <c r="F187" s="45" t="s">
        <v>298</v>
      </c>
      <c r="G187" s="45" t="s">
        <v>299</v>
      </c>
      <c r="H187" s="45" t="s">
        <v>300</v>
      </c>
      <c r="I187" s="45" t="s">
        <v>510</v>
      </c>
      <c r="J187" s="45" t="s">
        <v>151</v>
      </c>
      <c r="K187" s="45" t="s">
        <v>101</v>
      </c>
      <c r="L187" s="121" t="s">
        <v>491</v>
      </c>
      <c r="M187" s="45" t="s">
        <v>326</v>
      </c>
      <c r="N187" s="45" t="s">
        <v>108</v>
      </c>
      <c r="O187" s="69">
        <v>210668.51</v>
      </c>
      <c r="P187" s="70" t="s">
        <v>518</v>
      </c>
      <c r="Q187" s="90" t="s">
        <v>224</v>
      </c>
      <c r="R187" s="90" t="s">
        <v>225</v>
      </c>
      <c r="S187" s="91"/>
      <c r="T187" s="90" t="s">
        <v>226</v>
      </c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 t="s">
        <v>226</v>
      </c>
      <c r="AG187" s="90" t="s">
        <v>226</v>
      </c>
      <c r="AH187" s="90" t="s">
        <v>226</v>
      </c>
      <c r="AI187" s="90" t="s">
        <v>226</v>
      </c>
      <c r="AJ187" s="90"/>
      <c r="AK187" s="90"/>
      <c r="AL187" s="90"/>
      <c r="AM187" s="90"/>
      <c r="AN187" s="90"/>
      <c r="AO187" s="90"/>
      <c r="AP187" s="90"/>
      <c r="AQ187" s="90"/>
      <c r="AR187" s="90">
        <f t="shared" si="45"/>
        <v>4</v>
      </c>
      <c r="AS187" s="92">
        <f t="shared" si="46"/>
        <v>52667.127500000002</v>
      </c>
      <c r="AT187" s="92">
        <f t="shared" si="47"/>
        <v>52667.127500000002</v>
      </c>
      <c r="AU187" s="92">
        <f t="shared" si="48"/>
        <v>52667.127500000002</v>
      </c>
      <c r="AV187" s="92">
        <f t="shared" si="49"/>
        <v>52667.127500000002</v>
      </c>
      <c r="AW187" s="92">
        <f t="shared" si="50"/>
        <v>0</v>
      </c>
      <c r="AX187" s="92">
        <f t="shared" si="51"/>
        <v>0</v>
      </c>
      <c r="AY187" s="92">
        <f t="shared" si="52"/>
        <v>0</v>
      </c>
      <c r="AZ187" s="92">
        <f t="shared" si="53"/>
        <v>0</v>
      </c>
      <c r="BA187" s="92">
        <f t="shared" si="54"/>
        <v>0</v>
      </c>
      <c r="BB187" s="92">
        <f t="shared" si="55"/>
        <v>0</v>
      </c>
      <c r="BC187" s="92">
        <f t="shared" si="56"/>
        <v>0</v>
      </c>
      <c r="BD187" s="92">
        <f t="shared" si="57"/>
        <v>0</v>
      </c>
      <c r="BE187" s="93">
        <f t="shared" si="58"/>
        <v>210668.51</v>
      </c>
      <c r="BF187" s="71" t="b">
        <f t="shared" si="59"/>
        <v>1</v>
      </c>
    </row>
    <row r="188" spans="1:58" ht="102" x14ac:dyDescent="0.2">
      <c r="A188" s="90">
        <v>182</v>
      </c>
      <c r="B188" s="45" t="s">
        <v>215</v>
      </c>
      <c r="C188" s="45" t="s">
        <v>250</v>
      </c>
      <c r="D188" s="68" t="s">
        <v>217</v>
      </c>
      <c r="E188" s="68" t="s">
        <v>218</v>
      </c>
      <c r="F188" s="45" t="s">
        <v>298</v>
      </c>
      <c r="G188" s="45" t="s">
        <v>299</v>
      </c>
      <c r="H188" s="45" t="s">
        <v>300</v>
      </c>
      <c r="I188" s="45" t="s">
        <v>510</v>
      </c>
      <c r="J188" s="45" t="s">
        <v>151</v>
      </c>
      <c r="K188" s="45" t="s">
        <v>101</v>
      </c>
      <c r="L188" s="121" t="s">
        <v>430</v>
      </c>
      <c r="M188" s="45" t="s">
        <v>326</v>
      </c>
      <c r="N188" s="45" t="s">
        <v>103</v>
      </c>
      <c r="O188" s="69">
        <v>93754</v>
      </c>
      <c r="P188" s="70" t="s">
        <v>303</v>
      </c>
      <c r="Q188" s="90" t="s">
        <v>224</v>
      </c>
      <c r="R188" s="90" t="s">
        <v>225</v>
      </c>
      <c r="S188" s="91"/>
      <c r="T188" s="90" t="s">
        <v>226</v>
      </c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 t="s">
        <v>226</v>
      </c>
      <c r="AG188" s="90" t="s">
        <v>226</v>
      </c>
      <c r="AH188" s="90" t="s">
        <v>226</v>
      </c>
      <c r="AI188" s="90" t="s">
        <v>226</v>
      </c>
      <c r="AJ188" s="90" t="s">
        <v>226</v>
      </c>
      <c r="AK188" s="90" t="s">
        <v>226</v>
      </c>
      <c r="AL188" s="90" t="s">
        <v>226</v>
      </c>
      <c r="AM188" s="90" t="s">
        <v>226</v>
      </c>
      <c r="AN188" s="90" t="s">
        <v>226</v>
      </c>
      <c r="AO188" s="90" t="s">
        <v>226</v>
      </c>
      <c r="AP188" s="90" t="s">
        <v>226</v>
      </c>
      <c r="AQ188" s="90" t="s">
        <v>226</v>
      </c>
      <c r="AR188" s="90">
        <f t="shared" si="45"/>
        <v>12</v>
      </c>
      <c r="AS188" s="92">
        <f t="shared" si="46"/>
        <v>7812.833333333333</v>
      </c>
      <c r="AT188" s="92">
        <f t="shared" si="47"/>
        <v>7812.833333333333</v>
      </c>
      <c r="AU188" s="92">
        <f t="shared" si="48"/>
        <v>7812.833333333333</v>
      </c>
      <c r="AV188" s="92">
        <f t="shared" si="49"/>
        <v>7812.833333333333</v>
      </c>
      <c r="AW188" s="92">
        <f t="shared" si="50"/>
        <v>7812.833333333333</v>
      </c>
      <c r="AX188" s="92">
        <f t="shared" si="51"/>
        <v>7812.833333333333</v>
      </c>
      <c r="AY188" s="92">
        <f t="shared" si="52"/>
        <v>7812.833333333333</v>
      </c>
      <c r="AZ188" s="92">
        <f t="shared" si="53"/>
        <v>7812.833333333333</v>
      </c>
      <c r="BA188" s="92">
        <f t="shared" si="54"/>
        <v>7812.833333333333</v>
      </c>
      <c r="BB188" s="92">
        <f t="shared" si="55"/>
        <v>7812.833333333333</v>
      </c>
      <c r="BC188" s="92">
        <f t="shared" si="56"/>
        <v>7812.833333333333</v>
      </c>
      <c r="BD188" s="92">
        <f t="shared" si="57"/>
        <v>7812.833333333333</v>
      </c>
      <c r="BE188" s="93">
        <f t="shared" si="58"/>
        <v>93753.999999999985</v>
      </c>
      <c r="BF188" s="71" t="b">
        <f t="shared" si="59"/>
        <v>1</v>
      </c>
    </row>
    <row r="189" spans="1:58" ht="102" x14ac:dyDescent="0.2">
      <c r="A189" s="90">
        <v>186</v>
      </c>
      <c r="B189" s="45" t="s">
        <v>232</v>
      </c>
      <c r="C189" s="45" t="s">
        <v>433</v>
      </c>
      <c r="D189" s="68" t="s">
        <v>217</v>
      </c>
      <c r="E189" s="68" t="s">
        <v>218</v>
      </c>
      <c r="F189" s="45" t="s">
        <v>298</v>
      </c>
      <c r="G189" s="45" t="s">
        <v>299</v>
      </c>
      <c r="H189" s="45" t="s">
        <v>300</v>
      </c>
      <c r="I189" s="45" t="s">
        <v>510</v>
      </c>
      <c r="J189" s="45" t="s">
        <v>151</v>
      </c>
      <c r="K189" s="45" t="s">
        <v>101</v>
      </c>
      <c r="L189" s="121" t="s">
        <v>436</v>
      </c>
      <c r="M189" s="45" t="s">
        <v>326</v>
      </c>
      <c r="N189" s="45" t="s">
        <v>116</v>
      </c>
      <c r="O189" s="69">
        <v>66739.47</v>
      </c>
      <c r="P189" s="70" t="s">
        <v>303</v>
      </c>
      <c r="Q189" s="90" t="s">
        <v>224</v>
      </c>
      <c r="R189" s="90" t="s">
        <v>225</v>
      </c>
      <c r="S189" s="91"/>
      <c r="T189" s="90"/>
      <c r="U189" s="90" t="s">
        <v>246</v>
      </c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 t="s">
        <v>246</v>
      </c>
      <c r="AI189" s="90"/>
      <c r="AJ189" s="90"/>
      <c r="AK189" s="90" t="s">
        <v>246</v>
      </c>
      <c r="AL189" s="90"/>
      <c r="AM189" s="90"/>
      <c r="AN189" s="90" t="s">
        <v>246</v>
      </c>
      <c r="AO189" s="90"/>
      <c r="AP189" s="90"/>
      <c r="AQ189" s="90" t="s">
        <v>246</v>
      </c>
      <c r="AR189" s="90">
        <f t="shared" si="45"/>
        <v>4</v>
      </c>
      <c r="AS189" s="92">
        <f t="shared" si="46"/>
        <v>0</v>
      </c>
      <c r="AT189" s="92">
        <f t="shared" si="47"/>
        <v>0</v>
      </c>
      <c r="AU189" s="92">
        <f t="shared" si="48"/>
        <v>16684.8675</v>
      </c>
      <c r="AV189" s="92">
        <f t="shared" si="49"/>
        <v>0</v>
      </c>
      <c r="AW189" s="92">
        <f t="shared" si="50"/>
        <v>0</v>
      </c>
      <c r="AX189" s="92">
        <f t="shared" si="51"/>
        <v>16684.8675</v>
      </c>
      <c r="AY189" s="92">
        <f t="shared" si="52"/>
        <v>0</v>
      </c>
      <c r="AZ189" s="92">
        <f t="shared" si="53"/>
        <v>0</v>
      </c>
      <c r="BA189" s="92">
        <f t="shared" si="54"/>
        <v>16684.8675</v>
      </c>
      <c r="BB189" s="92">
        <f t="shared" si="55"/>
        <v>0</v>
      </c>
      <c r="BC189" s="92">
        <f t="shared" si="56"/>
        <v>0</v>
      </c>
      <c r="BD189" s="92">
        <f t="shared" si="57"/>
        <v>16684.8675</v>
      </c>
      <c r="BE189" s="93">
        <f t="shared" si="58"/>
        <v>66739.47</v>
      </c>
      <c r="BF189" s="71" t="b">
        <f t="shared" si="59"/>
        <v>1</v>
      </c>
    </row>
    <row r="190" spans="1:58" ht="135" x14ac:dyDescent="0.2">
      <c r="A190" s="90">
        <v>181</v>
      </c>
      <c r="B190" s="45" t="s">
        <v>215</v>
      </c>
      <c r="C190" s="45" t="s">
        <v>250</v>
      </c>
      <c r="D190" s="68" t="s">
        <v>217</v>
      </c>
      <c r="E190" s="68" t="s">
        <v>218</v>
      </c>
      <c r="F190" s="45" t="s">
        <v>298</v>
      </c>
      <c r="G190" s="45" t="s">
        <v>299</v>
      </c>
      <c r="H190" s="45" t="s">
        <v>300</v>
      </c>
      <c r="I190" s="45" t="s">
        <v>510</v>
      </c>
      <c r="J190" s="45" t="s">
        <v>151</v>
      </c>
      <c r="K190" s="45" t="s">
        <v>101</v>
      </c>
      <c r="L190" s="121" t="s">
        <v>429</v>
      </c>
      <c r="M190" s="45" t="s">
        <v>326</v>
      </c>
      <c r="N190" s="45" t="s">
        <v>105</v>
      </c>
      <c r="O190" s="69">
        <v>20000</v>
      </c>
      <c r="P190" s="70" t="s">
        <v>303</v>
      </c>
      <c r="Q190" s="90" t="s">
        <v>235</v>
      </c>
      <c r="R190" s="90" t="s">
        <v>236</v>
      </c>
      <c r="S190" s="91">
        <v>643320014</v>
      </c>
      <c r="T190" s="90"/>
      <c r="U190" s="90"/>
      <c r="V190" s="90"/>
      <c r="W190" s="90"/>
      <c r="X190" s="90"/>
      <c r="Y190" s="90" t="s">
        <v>226</v>
      </c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 t="s">
        <v>226</v>
      </c>
      <c r="AM190" s="90"/>
      <c r="AN190" s="90"/>
      <c r="AO190" s="90"/>
      <c r="AP190" s="90"/>
      <c r="AQ190" s="90"/>
      <c r="AR190" s="90">
        <f t="shared" si="45"/>
        <v>1</v>
      </c>
      <c r="AS190" s="92">
        <f t="shared" si="46"/>
        <v>0</v>
      </c>
      <c r="AT190" s="92">
        <f t="shared" si="47"/>
        <v>0</v>
      </c>
      <c r="AU190" s="92">
        <f t="shared" si="48"/>
        <v>0</v>
      </c>
      <c r="AV190" s="92">
        <f t="shared" si="49"/>
        <v>0</v>
      </c>
      <c r="AW190" s="92">
        <f t="shared" si="50"/>
        <v>0</v>
      </c>
      <c r="AX190" s="92">
        <f t="shared" si="51"/>
        <v>0</v>
      </c>
      <c r="AY190" s="92">
        <f t="shared" si="52"/>
        <v>20000</v>
      </c>
      <c r="AZ190" s="92">
        <f t="shared" si="53"/>
        <v>0</v>
      </c>
      <c r="BA190" s="92">
        <f t="shared" si="54"/>
        <v>0</v>
      </c>
      <c r="BB190" s="92">
        <f t="shared" si="55"/>
        <v>0</v>
      </c>
      <c r="BC190" s="92">
        <f t="shared" si="56"/>
        <v>0</v>
      </c>
      <c r="BD190" s="92">
        <f t="shared" si="57"/>
        <v>0</v>
      </c>
      <c r="BE190" s="93">
        <f t="shared" si="58"/>
        <v>20000</v>
      </c>
      <c r="BF190" s="71" t="b">
        <f t="shared" si="59"/>
        <v>1</v>
      </c>
    </row>
    <row r="191" spans="1:58" ht="102" x14ac:dyDescent="0.2">
      <c r="A191" s="90">
        <v>188</v>
      </c>
      <c r="B191" s="45" t="s">
        <v>419</v>
      </c>
      <c r="C191" s="45" t="s">
        <v>437</v>
      </c>
      <c r="D191" s="68" t="s">
        <v>217</v>
      </c>
      <c r="E191" s="68" t="s">
        <v>218</v>
      </c>
      <c r="F191" s="45" t="s">
        <v>298</v>
      </c>
      <c r="G191" s="45" t="s">
        <v>299</v>
      </c>
      <c r="H191" s="45" t="s">
        <v>300</v>
      </c>
      <c r="I191" s="45" t="s">
        <v>510</v>
      </c>
      <c r="J191" s="45" t="s">
        <v>144</v>
      </c>
      <c r="K191" s="45" t="s">
        <v>56</v>
      </c>
      <c r="L191" s="121" t="s">
        <v>438</v>
      </c>
      <c r="M191" s="45" t="s">
        <v>326</v>
      </c>
      <c r="N191" s="45" t="s">
        <v>117</v>
      </c>
      <c r="O191" s="69">
        <v>19149.21</v>
      </c>
      <c r="P191" s="70" t="s">
        <v>303</v>
      </c>
      <c r="Q191" s="90" t="s">
        <v>224</v>
      </c>
      <c r="R191" s="90" t="s">
        <v>225</v>
      </c>
      <c r="S191" s="91"/>
      <c r="T191" s="90" t="s">
        <v>226</v>
      </c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 t="s">
        <v>226</v>
      </c>
      <c r="AI191" s="90"/>
      <c r="AJ191" s="90"/>
      <c r="AK191" s="90"/>
      <c r="AL191" s="90"/>
      <c r="AM191" s="90"/>
      <c r="AN191" s="90"/>
      <c r="AO191" s="90"/>
      <c r="AP191" s="90"/>
      <c r="AQ191" s="90"/>
      <c r="AR191" s="90">
        <f t="shared" si="45"/>
        <v>1</v>
      </c>
      <c r="AS191" s="92">
        <f t="shared" si="46"/>
        <v>0</v>
      </c>
      <c r="AT191" s="92">
        <f t="shared" si="47"/>
        <v>0</v>
      </c>
      <c r="AU191" s="92">
        <f t="shared" si="48"/>
        <v>19149.21</v>
      </c>
      <c r="AV191" s="92">
        <f t="shared" si="49"/>
        <v>0</v>
      </c>
      <c r="AW191" s="92">
        <f t="shared" si="50"/>
        <v>0</v>
      </c>
      <c r="AX191" s="92">
        <f t="shared" si="51"/>
        <v>0</v>
      </c>
      <c r="AY191" s="92">
        <f t="shared" si="52"/>
        <v>0</v>
      </c>
      <c r="AZ191" s="92">
        <f t="shared" si="53"/>
        <v>0</v>
      </c>
      <c r="BA191" s="92">
        <f t="shared" si="54"/>
        <v>0</v>
      </c>
      <c r="BB191" s="92">
        <f t="shared" si="55"/>
        <v>0</v>
      </c>
      <c r="BC191" s="92">
        <f t="shared" si="56"/>
        <v>0</v>
      </c>
      <c r="BD191" s="92">
        <f t="shared" si="57"/>
        <v>0</v>
      </c>
      <c r="BE191" s="93">
        <f t="shared" si="58"/>
        <v>19149.21</v>
      </c>
      <c r="BF191" s="71" t="b">
        <f t="shared" si="59"/>
        <v>1</v>
      </c>
    </row>
    <row r="192" spans="1:58" ht="102" x14ac:dyDescent="0.2">
      <c r="A192" s="90">
        <v>189</v>
      </c>
      <c r="B192" s="45" t="s">
        <v>419</v>
      </c>
      <c r="C192" s="45" t="s">
        <v>437</v>
      </c>
      <c r="D192" s="68" t="s">
        <v>217</v>
      </c>
      <c r="E192" s="68" t="s">
        <v>218</v>
      </c>
      <c r="F192" s="45" t="s">
        <v>298</v>
      </c>
      <c r="G192" s="45" t="s">
        <v>299</v>
      </c>
      <c r="H192" s="45" t="s">
        <v>300</v>
      </c>
      <c r="I192" s="45" t="s">
        <v>510</v>
      </c>
      <c r="J192" s="45" t="s">
        <v>144</v>
      </c>
      <c r="K192" s="45" t="s">
        <v>56</v>
      </c>
      <c r="L192" s="121" t="s">
        <v>439</v>
      </c>
      <c r="M192" s="45" t="s">
        <v>326</v>
      </c>
      <c r="N192" s="45" t="s">
        <v>117</v>
      </c>
      <c r="O192" s="69">
        <v>26573.52</v>
      </c>
      <c r="P192" s="70" t="s">
        <v>303</v>
      </c>
      <c r="Q192" s="90" t="s">
        <v>224</v>
      </c>
      <c r="R192" s="90" t="s">
        <v>225</v>
      </c>
      <c r="S192" s="91"/>
      <c r="T192" s="90" t="s">
        <v>226</v>
      </c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 t="s">
        <v>226</v>
      </c>
      <c r="AI192" s="90"/>
      <c r="AJ192" s="90"/>
      <c r="AK192" s="90"/>
      <c r="AL192" s="90"/>
      <c r="AM192" s="90"/>
      <c r="AN192" s="90"/>
      <c r="AO192" s="90"/>
      <c r="AP192" s="90"/>
      <c r="AQ192" s="90"/>
      <c r="AR192" s="90">
        <f t="shared" si="45"/>
        <v>1</v>
      </c>
      <c r="AS192" s="92">
        <f t="shared" si="46"/>
        <v>0</v>
      </c>
      <c r="AT192" s="92">
        <f t="shared" si="47"/>
        <v>0</v>
      </c>
      <c r="AU192" s="92">
        <f t="shared" si="48"/>
        <v>26573.52</v>
      </c>
      <c r="AV192" s="92">
        <f t="shared" si="49"/>
        <v>0</v>
      </c>
      <c r="AW192" s="92">
        <f t="shared" si="50"/>
        <v>0</v>
      </c>
      <c r="AX192" s="92">
        <f t="shared" si="51"/>
        <v>0</v>
      </c>
      <c r="AY192" s="92">
        <f t="shared" si="52"/>
        <v>0</v>
      </c>
      <c r="AZ192" s="92">
        <f t="shared" si="53"/>
        <v>0</v>
      </c>
      <c r="BA192" s="92">
        <f t="shared" si="54"/>
        <v>0</v>
      </c>
      <c r="BB192" s="92">
        <f t="shared" si="55"/>
        <v>0</v>
      </c>
      <c r="BC192" s="92">
        <f t="shared" si="56"/>
        <v>0</v>
      </c>
      <c r="BD192" s="92">
        <f t="shared" si="57"/>
        <v>0</v>
      </c>
      <c r="BE192" s="93">
        <f t="shared" si="58"/>
        <v>26573.52</v>
      </c>
      <c r="BF192" s="71" t="b">
        <f t="shared" si="59"/>
        <v>1</v>
      </c>
    </row>
    <row r="193" spans="1:58" ht="102" x14ac:dyDescent="0.2">
      <c r="A193" s="90">
        <v>190</v>
      </c>
      <c r="B193" s="45" t="s">
        <v>419</v>
      </c>
      <c r="C193" s="45" t="s">
        <v>437</v>
      </c>
      <c r="D193" s="68" t="s">
        <v>217</v>
      </c>
      <c r="E193" s="68" t="s">
        <v>218</v>
      </c>
      <c r="F193" s="45" t="s">
        <v>298</v>
      </c>
      <c r="G193" s="45" t="s">
        <v>299</v>
      </c>
      <c r="H193" s="45" t="s">
        <v>300</v>
      </c>
      <c r="I193" s="45" t="s">
        <v>510</v>
      </c>
      <c r="J193" s="45" t="s">
        <v>144</v>
      </c>
      <c r="K193" s="45" t="s">
        <v>56</v>
      </c>
      <c r="L193" s="121" t="s">
        <v>440</v>
      </c>
      <c r="M193" s="45" t="s">
        <v>326</v>
      </c>
      <c r="N193" s="45" t="s">
        <v>117</v>
      </c>
      <c r="O193" s="69">
        <v>24000</v>
      </c>
      <c r="P193" s="70" t="s">
        <v>303</v>
      </c>
      <c r="Q193" s="90" t="s">
        <v>224</v>
      </c>
      <c r="R193" s="90" t="s">
        <v>225</v>
      </c>
      <c r="S193" s="91"/>
      <c r="T193" s="90" t="s">
        <v>226</v>
      </c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 t="s">
        <v>226</v>
      </c>
      <c r="AI193" s="90"/>
      <c r="AJ193" s="90"/>
      <c r="AK193" s="90"/>
      <c r="AL193" s="90"/>
      <c r="AM193" s="90"/>
      <c r="AN193" s="90"/>
      <c r="AO193" s="90"/>
      <c r="AP193" s="90"/>
      <c r="AQ193" s="90"/>
      <c r="AR193" s="90">
        <f t="shared" si="45"/>
        <v>1</v>
      </c>
      <c r="AS193" s="92">
        <f t="shared" si="46"/>
        <v>0</v>
      </c>
      <c r="AT193" s="92">
        <f t="shared" si="47"/>
        <v>0</v>
      </c>
      <c r="AU193" s="92">
        <f t="shared" si="48"/>
        <v>24000</v>
      </c>
      <c r="AV193" s="92">
        <f t="shared" si="49"/>
        <v>0</v>
      </c>
      <c r="AW193" s="92">
        <f t="shared" si="50"/>
        <v>0</v>
      </c>
      <c r="AX193" s="92">
        <f t="shared" si="51"/>
        <v>0</v>
      </c>
      <c r="AY193" s="92">
        <f t="shared" si="52"/>
        <v>0</v>
      </c>
      <c r="AZ193" s="92">
        <f t="shared" si="53"/>
        <v>0</v>
      </c>
      <c r="BA193" s="92">
        <f t="shared" si="54"/>
        <v>0</v>
      </c>
      <c r="BB193" s="92">
        <f t="shared" si="55"/>
        <v>0</v>
      </c>
      <c r="BC193" s="92">
        <f t="shared" si="56"/>
        <v>0</v>
      </c>
      <c r="BD193" s="92">
        <f t="shared" si="57"/>
        <v>0</v>
      </c>
      <c r="BE193" s="93">
        <f t="shared" si="58"/>
        <v>24000</v>
      </c>
      <c r="BF193" s="71" t="b">
        <f t="shared" si="59"/>
        <v>1</v>
      </c>
    </row>
    <row r="194" spans="1:58" ht="102" x14ac:dyDescent="0.2">
      <c r="A194" s="90">
        <v>191</v>
      </c>
      <c r="B194" s="45" t="s">
        <v>419</v>
      </c>
      <c r="C194" s="45" t="s">
        <v>437</v>
      </c>
      <c r="D194" s="68" t="s">
        <v>217</v>
      </c>
      <c r="E194" s="68" t="s">
        <v>218</v>
      </c>
      <c r="F194" s="45" t="s">
        <v>298</v>
      </c>
      <c r="G194" s="45" t="s">
        <v>299</v>
      </c>
      <c r="H194" s="45" t="s">
        <v>300</v>
      </c>
      <c r="I194" s="45" t="s">
        <v>510</v>
      </c>
      <c r="J194" s="45" t="s">
        <v>144</v>
      </c>
      <c r="K194" s="45" t="s">
        <v>56</v>
      </c>
      <c r="L194" s="121" t="s">
        <v>441</v>
      </c>
      <c r="M194" s="45" t="s">
        <v>326</v>
      </c>
      <c r="N194" s="45" t="s">
        <v>117</v>
      </c>
      <c r="O194" s="69">
        <v>10748</v>
      </c>
      <c r="P194" s="70" t="s">
        <v>303</v>
      </c>
      <c r="Q194" s="90" t="s">
        <v>224</v>
      </c>
      <c r="R194" s="90" t="s">
        <v>225</v>
      </c>
      <c r="S194" s="91"/>
      <c r="T194" s="90" t="s">
        <v>226</v>
      </c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 t="s">
        <v>226</v>
      </c>
      <c r="AI194" s="90"/>
      <c r="AJ194" s="90"/>
      <c r="AK194" s="90"/>
      <c r="AL194" s="90"/>
      <c r="AM194" s="90"/>
      <c r="AN194" s="90"/>
      <c r="AO194" s="90"/>
      <c r="AP194" s="90"/>
      <c r="AQ194" s="90"/>
      <c r="AR194" s="90">
        <f t="shared" si="45"/>
        <v>1</v>
      </c>
      <c r="AS194" s="92">
        <f t="shared" si="46"/>
        <v>0</v>
      </c>
      <c r="AT194" s="92">
        <f t="shared" si="47"/>
        <v>0</v>
      </c>
      <c r="AU194" s="92">
        <f t="shared" si="48"/>
        <v>10748</v>
      </c>
      <c r="AV194" s="92">
        <f t="shared" si="49"/>
        <v>0</v>
      </c>
      <c r="AW194" s="92">
        <f t="shared" si="50"/>
        <v>0</v>
      </c>
      <c r="AX194" s="92">
        <f t="shared" si="51"/>
        <v>0</v>
      </c>
      <c r="AY194" s="92">
        <f t="shared" si="52"/>
        <v>0</v>
      </c>
      <c r="AZ194" s="92">
        <f t="shared" si="53"/>
        <v>0</v>
      </c>
      <c r="BA194" s="92">
        <f t="shared" si="54"/>
        <v>0</v>
      </c>
      <c r="BB194" s="92">
        <f t="shared" si="55"/>
        <v>0</v>
      </c>
      <c r="BC194" s="92">
        <f t="shared" si="56"/>
        <v>0</v>
      </c>
      <c r="BD194" s="92">
        <f t="shared" si="57"/>
        <v>0</v>
      </c>
      <c r="BE194" s="93">
        <f t="shared" si="58"/>
        <v>10748</v>
      </c>
      <c r="BF194" s="71" t="b">
        <f t="shared" si="59"/>
        <v>1</v>
      </c>
    </row>
    <row r="195" spans="1:58" ht="102" x14ac:dyDescent="0.2">
      <c r="A195" s="90">
        <v>192</v>
      </c>
      <c r="B195" s="45" t="s">
        <v>419</v>
      </c>
      <c r="C195" s="45" t="s">
        <v>437</v>
      </c>
      <c r="D195" s="68" t="s">
        <v>217</v>
      </c>
      <c r="E195" s="68" t="s">
        <v>218</v>
      </c>
      <c r="F195" s="45" t="s">
        <v>298</v>
      </c>
      <c r="G195" s="45" t="s">
        <v>299</v>
      </c>
      <c r="H195" s="45" t="s">
        <v>300</v>
      </c>
      <c r="I195" s="45" t="s">
        <v>510</v>
      </c>
      <c r="J195" s="45" t="s">
        <v>144</v>
      </c>
      <c r="K195" s="45" t="s">
        <v>56</v>
      </c>
      <c r="L195" s="121" t="s">
        <v>442</v>
      </c>
      <c r="M195" s="45" t="s">
        <v>326</v>
      </c>
      <c r="N195" s="45" t="s">
        <v>117</v>
      </c>
      <c r="O195" s="69">
        <v>32222.44</v>
      </c>
      <c r="P195" s="70" t="s">
        <v>303</v>
      </c>
      <c r="Q195" s="90" t="s">
        <v>224</v>
      </c>
      <c r="R195" s="90" t="s">
        <v>225</v>
      </c>
      <c r="S195" s="91"/>
      <c r="T195" s="90" t="s">
        <v>226</v>
      </c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 t="s">
        <v>226</v>
      </c>
      <c r="AI195" s="90"/>
      <c r="AJ195" s="90"/>
      <c r="AK195" s="90"/>
      <c r="AL195" s="90"/>
      <c r="AM195" s="90"/>
      <c r="AN195" s="90"/>
      <c r="AO195" s="90"/>
      <c r="AP195" s="90"/>
      <c r="AQ195" s="90"/>
      <c r="AR195" s="90">
        <f t="shared" si="45"/>
        <v>1</v>
      </c>
      <c r="AS195" s="92">
        <f t="shared" si="46"/>
        <v>0</v>
      </c>
      <c r="AT195" s="92">
        <f t="shared" si="47"/>
        <v>0</v>
      </c>
      <c r="AU195" s="92">
        <f t="shared" si="48"/>
        <v>32222.44</v>
      </c>
      <c r="AV195" s="92">
        <f t="shared" si="49"/>
        <v>0</v>
      </c>
      <c r="AW195" s="92">
        <f t="shared" si="50"/>
        <v>0</v>
      </c>
      <c r="AX195" s="92">
        <f t="shared" si="51"/>
        <v>0</v>
      </c>
      <c r="AY195" s="92">
        <f t="shared" si="52"/>
        <v>0</v>
      </c>
      <c r="AZ195" s="92">
        <f t="shared" si="53"/>
        <v>0</v>
      </c>
      <c r="BA195" s="92">
        <f t="shared" si="54"/>
        <v>0</v>
      </c>
      <c r="BB195" s="92">
        <f t="shared" si="55"/>
        <v>0</v>
      </c>
      <c r="BC195" s="92">
        <f t="shared" si="56"/>
        <v>0</v>
      </c>
      <c r="BD195" s="92">
        <f t="shared" si="57"/>
        <v>0</v>
      </c>
      <c r="BE195" s="93">
        <f t="shared" si="58"/>
        <v>32222.44</v>
      </c>
      <c r="BF195" s="71" t="b">
        <f t="shared" si="59"/>
        <v>1</v>
      </c>
    </row>
    <row r="196" spans="1:58" ht="102" x14ac:dyDescent="0.2">
      <c r="A196" s="90">
        <v>193</v>
      </c>
      <c r="B196" s="45" t="s">
        <v>419</v>
      </c>
      <c r="C196" s="45" t="s">
        <v>437</v>
      </c>
      <c r="D196" s="68" t="s">
        <v>217</v>
      </c>
      <c r="E196" s="68" t="s">
        <v>218</v>
      </c>
      <c r="F196" s="45" t="s">
        <v>298</v>
      </c>
      <c r="G196" s="45" t="s">
        <v>299</v>
      </c>
      <c r="H196" s="45" t="s">
        <v>300</v>
      </c>
      <c r="I196" s="45" t="s">
        <v>510</v>
      </c>
      <c r="J196" s="45" t="s">
        <v>144</v>
      </c>
      <c r="K196" s="45" t="s">
        <v>56</v>
      </c>
      <c r="L196" s="121" t="s">
        <v>443</v>
      </c>
      <c r="M196" s="45" t="s">
        <v>326</v>
      </c>
      <c r="N196" s="45" t="s">
        <v>117</v>
      </c>
      <c r="O196" s="69">
        <v>36612</v>
      </c>
      <c r="P196" s="70" t="s">
        <v>303</v>
      </c>
      <c r="Q196" s="90" t="s">
        <v>224</v>
      </c>
      <c r="R196" s="90" t="s">
        <v>225</v>
      </c>
      <c r="S196" s="91"/>
      <c r="T196" s="90" t="s">
        <v>226</v>
      </c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 t="s">
        <v>226</v>
      </c>
      <c r="AI196" s="90"/>
      <c r="AJ196" s="90"/>
      <c r="AK196" s="90"/>
      <c r="AL196" s="90"/>
      <c r="AM196" s="90"/>
      <c r="AN196" s="90"/>
      <c r="AO196" s="90"/>
      <c r="AP196" s="90"/>
      <c r="AQ196" s="90"/>
      <c r="AR196" s="90">
        <f t="shared" si="45"/>
        <v>1</v>
      </c>
      <c r="AS196" s="92">
        <f t="shared" si="46"/>
        <v>0</v>
      </c>
      <c r="AT196" s="92">
        <f t="shared" si="47"/>
        <v>0</v>
      </c>
      <c r="AU196" s="92">
        <f t="shared" si="48"/>
        <v>36612</v>
      </c>
      <c r="AV196" s="92">
        <f t="shared" si="49"/>
        <v>0</v>
      </c>
      <c r="AW196" s="92">
        <f t="shared" si="50"/>
        <v>0</v>
      </c>
      <c r="AX196" s="92">
        <f t="shared" si="51"/>
        <v>0</v>
      </c>
      <c r="AY196" s="92">
        <f t="shared" si="52"/>
        <v>0</v>
      </c>
      <c r="AZ196" s="92">
        <f t="shared" si="53"/>
        <v>0</v>
      </c>
      <c r="BA196" s="92">
        <f t="shared" si="54"/>
        <v>0</v>
      </c>
      <c r="BB196" s="92">
        <f t="shared" si="55"/>
        <v>0</v>
      </c>
      <c r="BC196" s="92">
        <f t="shared" si="56"/>
        <v>0</v>
      </c>
      <c r="BD196" s="92">
        <f t="shared" si="57"/>
        <v>0</v>
      </c>
      <c r="BE196" s="93">
        <f t="shared" si="58"/>
        <v>36612</v>
      </c>
      <c r="BF196" s="71" t="b">
        <f t="shared" si="59"/>
        <v>1</v>
      </c>
    </row>
    <row r="197" spans="1:58" ht="102" x14ac:dyDescent="0.2">
      <c r="A197" s="90">
        <v>194</v>
      </c>
      <c r="B197" s="45" t="s">
        <v>419</v>
      </c>
      <c r="C197" s="45" t="s">
        <v>437</v>
      </c>
      <c r="D197" s="68" t="s">
        <v>217</v>
      </c>
      <c r="E197" s="68" t="s">
        <v>218</v>
      </c>
      <c r="F197" s="45" t="s">
        <v>298</v>
      </c>
      <c r="G197" s="45" t="s">
        <v>299</v>
      </c>
      <c r="H197" s="45" t="s">
        <v>300</v>
      </c>
      <c r="I197" s="45" t="s">
        <v>510</v>
      </c>
      <c r="J197" s="45" t="s">
        <v>144</v>
      </c>
      <c r="K197" s="45" t="s">
        <v>56</v>
      </c>
      <c r="L197" s="121" t="s">
        <v>444</v>
      </c>
      <c r="M197" s="45" t="s">
        <v>326</v>
      </c>
      <c r="N197" s="45" t="s">
        <v>117</v>
      </c>
      <c r="O197" s="69">
        <v>20567.52</v>
      </c>
      <c r="P197" s="70" t="s">
        <v>303</v>
      </c>
      <c r="Q197" s="90" t="s">
        <v>224</v>
      </c>
      <c r="R197" s="90" t="s">
        <v>225</v>
      </c>
      <c r="S197" s="91"/>
      <c r="T197" s="90" t="s">
        <v>226</v>
      </c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 t="s">
        <v>226</v>
      </c>
      <c r="AI197" s="90"/>
      <c r="AJ197" s="90"/>
      <c r="AK197" s="90"/>
      <c r="AL197" s="90"/>
      <c r="AM197" s="90"/>
      <c r="AN197" s="90"/>
      <c r="AO197" s="90"/>
      <c r="AP197" s="90"/>
      <c r="AQ197" s="90"/>
      <c r="AR197" s="90">
        <f t="shared" si="45"/>
        <v>1</v>
      </c>
      <c r="AS197" s="92">
        <f t="shared" si="46"/>
        <v>0</v>
      </c>
      <c r="AT197" s="92">
        <f t="shared" si="47"/>
        <v>0</v>
      </c>
      <c r="AU197" s="92">
        <f t="shared" si="48"/>
        <v>20567.52</v>
      </c>
      <c r="AV197" s="92">
        <f t="shared" si="49"/>
        <v>0</v>
      </c>
      <c r="AW197" s="92">
        <f t="shared" si="50"/>
        <v>0</v>
      </c>
      <c r="AX197" s="92">
        <f t="shared" si="51"/>
        <v>0</v>
      </c>
      <c r="AY197" s="92">
        <f t="shared" si="52"/>
        <v>0</v>
      </c>
      <c r="AZ197" s="92">
        <f t="shared" si="53"/>
        <v>0</v>
      </c>
      <c r="BA197" s="92">
        <f t="shared" si="54"/>
        <v>0</v>
      </c>
      <c r="BB197" s="92">
        <f t="shared" si="55"/>
        <v>0</v>
      </c>
      <c r="BC197" s="92">
        <f t="shared" si="56"/>
        <v>0</v>
      </c>
      <c r="BD197" s="92">
        <f t="shared" si="57"/>
        <v>0</v>
      </c>
      <c r="BE197" s="93">
        <f t="shared" si="58"/>
        <v>20567.52</v>
      </c>
      <c r="BF197" s="71" t="b">
        <f t="shared" si="59"/>
        <v>1</v>
      </c>
    </row>
    <row r="198" spans="1:58" ht="102" x14ac:dyDescent="0.2">
      <c r="A198" s="90">
        <v>195</v>
      </c>
      <c r="B198" s="45" t="s">
        <v>419</v>
      </c>
      <c r="C198" s="45" t="s">
        <v>437</v>
      </c>
      <c r="D198" s="68" t="s">
        <v>217</v>
      </c>
      <c r="E198" s="68" t="s">
        <v>218</v>
      </c>
      <c r="F198" s="45" t="s">
        <v>298</v>
      </c>
      <c r="G198" s="45" t="s">
        <v>299</v>
      </c>
      <c r="H198" s="45" t="s">
        <v>300</v>
      </c>
      <c r="I198" s="45" t="s">
        <v>510</v>
      </c>
      <c r="J198" s="45" t="s">
        <v>144</v>
      </c>
      <c r="K198" s="45" t="s">
        <v>56</v>
      </c>
      <c r="L198" s="121" t="s">
        <v>445</v>
      </c>
      <c r="M198" s="45" t="s">
        <v>326</v>
      </c>
      <c r="N198" s="45" t="s">
        <v>117</v>
      </c>
      <c r="O198" s="69">
        <v>32695.34</v>
      </c>
      <c r="P198" s="70" t="s">
        <v>303</v>
      </c>
      <c r="Q198" s="90" t="s">
        <v>224</v>
      </c>
      <c r="R198" s="90" t="s">
        <v>225</v>
      </c>
      <c r="S198" s="91"/>
      <c r="T198" s="90" t="s">
        <v>226</v>
      </c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 t="s">
        <v>226</v>
      </c>
      <c r="AI198" s="90"/>
      <c r="AJ198" s="90"/>
      <c r="AK198" s="90"/>
      <c r="AL198" s="90"/>
      <c r="AM198" s="90"/>
      <c r="AN198" s="90"/>
      <c r="AO198" s="90"/>
      <c r="AP198" s="90"/>
      <c r="AQ198" s="90"/>
      <c r="AR198" s="90">
        <f t="shared" si="45"/>
        <v>1</v>
      </c>
      <c r="AS198" s="92">
        <f t="shared" si="46"/>
        <v>0</v>
      </c>
      <c r="AT198" s="92">
        <f t="shared" si="47"/>
        <v>0</v>
      </c>
      <c r="AU198" s="92">
        <f t="shared" si="48"/>
        <v>32695.34</v>
      </c>
      <c r="AV198" s="92">
        <f t="shared" si="49"/>
        <v>0</v>
      </c>
      <c r="AW198" s="92">
        <f t="shared" si="50"/>
        <v>0</v>
      </c>
      <c r="AX198" s="92">
        <f t="shared" si="51"/>
        <v>0</v>
      </c>
      <c r="AY198" s="92">
        <f t="shared" si="52"/>
        <v>0</v>
      </c>
      <c r="AZ198" s="92">
        <f t="shared" si="53"/>
        <v>0</v>
      </c>
      <c r="BA198" s="92">
        <f t="shared" si="54"/>
        <v>0</v>
      </c>
      <c r="BB198" s="92">
        <f t="shared" si="55"/>
        <v>0</v>
      </c>
      <c r="BC198" s="92">
        <f t="shared" si="56"/>
        <v>0</v>
      </c>
      <c r="BD198" s="92">
        <f t="shared" si="57"/>
        <v>0</v>
      </c>
      <c r="BE198" s="93">
        <f t="shared" si="58"/>
        <v>32695.34</v>
      </c>
      <c r="BF198" s="71" t="b">
        <f t="shared" si="59"/>
        <v>1</v>
      </c>
    </row>
    <row r="199" spans="1:58" ht="102" x14ac:dyDescent="0.2">
      <c r="A199" s="90">
        <v>196</v>
      </c>
      <c r="B199" s="45" t="s">
        <v>419</v>
      </c>
      <c r="C199" s="45" t="s">
        <v>437</v>
      </c>
      <c r="D199" s="68" t="s">
        <v>217</v>
      </c>
      <c r="E199" s="68" t="s">
        <v>218</v>
      </c>
      <c r="F199" s="45" t="s">
        <v>298</v>
      </c>
      <c r="G199" s="45" t="s">
        <v>299</v>
      </c>
      <c r="H199" s="45" t="s">
        <v>300</v>
      </c>
      <c r="I199" s="45" t="s">
        <v>510</v>
      </c>
      <c r="J199" s="45" t="s">
        <v>144</v>
      </c>
      <c r="K199" s="45" t="s">
        <v>56</v>
      </c>
      <c r="L199" s="121" t="s">
        <v>446</v>
      </c>
      <c r="M199" s="45" t="s">
        <v>326</v>
      </c>
      <c r="N199" s="45" t="s">
        <v>117</v>
      </c>
      <c r="O199" s="69">
        <v>16222.27</v>
      </c>
      <c r="P199" s="70" t="s">
        <v>303</v>
      </c>
      <c r="Q199" s="90" t="s">
        <v>224</v>
      </c>
      <c r="R199" s="90" t="s">
        <v>225</v>
      </c>
      <c r="S199" s="91"/>
      <c r="T199" s="90" t="s">
        <v>226</v>
      </c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 t="s">
        <v>226</v>
      </c>
      <c r="AI199" s="90"/>
      <c r="AJ199" s="90"/>
      <c r="AK199" s="90"/>
      <c r="AL199" s="90"/>
      <c r="AM199" s="90"/>
      <c r="AN199" s="90"/>
      <c r="AO199" s="90"/>
      <c r="AP199" s="90"/>
      <c r="AQ199" s="90"/>
      <c r="AR199" s="90">
        <f t="shared" si="45"/>
        <v>1</v>
      </c>
      <c r="AS199" s="92">
        <f t="shared" si="46"/>
        <v>0</v>
      </c>
      <c r="AT199" s="92">
        <f t="shared" si="47"/>
        <v>0</v>
      </c>
      <c r="AU199" s="92">
        <f t="shared" si="48"/>
        <v>16222.27</v>
      </c>
      <c r="AV199" s="92">
        <f t="shared" si="49"/>
        <v>0</v>
      </c>
      <c r="AW199" s="92">
        <f t="shared" si="50"/>
        <v>0</v>
      </c>
      <c r="AX199" s="92">
        <f t="shared" si="51"/>
        <v>0</v>
      </c>
      <c r="AY199" s="92">
        <f t="shared" si="52"/>
        <v>0</v>
      </c>
      <c r="AZ199" s="92">
        <f t="shared" si="53"/>
        <v>0</v>
      </c>
      <c r="BA199" s="92">
        <f t="shared" si="54"/>
        <v>0</v>
      </c>
      <c r="BB199" s="92">
        <f t="shared" si="55"/>
        <v>0</v>
      </c>
      <c r="BC199" s="92">
        <f t="shared" si="56"/>
        <v>0</v>
      </c>
      <c r="BD199" s="92">
        <f t="shared" si="57"/>
        <v>0</v>
      </c>
      <c r="BE199" s="93">
        <f t="shared" si="58"/>
        <v>16222.27</v>
      </c>
      <c r="BF199" s="71" t="b">
        <f t="shared" si="59"/>
        <v>1</v>
      </c>
    </row>
    <row r="200" spans="1:58" ht="102" x14ac:dyDescent="0.2">
      <c r="A200" s="90">
        <v>197</v>
      </c>
      <c r="B200" s="45" t="s">
        <v>419</v>
      </c>
      <c r="C200" s="45" t="s">
        <v>437</v>
      </c>
      <c r="D200" s="68" t="s">
        <v>217</v>
      </c>
      <c r="E200" s="68" t="s">
        <v>218</v>
      </c>
      <c r="F200" s="45" t="s">
        <v>298</v>
      </c>
      <c r="G200" s="45" t="s">
        <v>299</v>
      </c>
      <c r="H200" s="45" t="s">
        <v>300</v>
      </c>
      <c r="I200" s="45" t="s">
        <v>510</v>
      </c>
      <c r="J200" s="45" t="s">
        <v>144</v>
      </c>
      <c r="K200" s="45" t="s">
        <v>56</v>
      </c>
      <c r="L200" s="121" t="s">
        <v>447</v>
      </c>
      <c r="M200" s="45" t="s">
        <v>326</v>
      </c>
      <c r="N200" s="45" t="s">
        <v>117</v>
      </c>
      <c r="O200" s="69">
        <v>30409.45</v>
      </c>
      <c r="P200" s="70" t="s">
        <v>303</v>
      </c>
      <c r="Q200" s="90" t="s">
        <v>224</v>
      </c>
      <c r="R200" s="90" t="s">
        <v>225</v>
      </c>
      <c r="S200" s="91"/>
      <c r="T200" s="90" t="s">
        <v>226</v>
      </c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 t="s">
        <v>226</v>
      </c>
      <c r="AI200" s="90"/>
      <c r="AJ200" s="90"/>
      <c r="AK200" s="90"/>
      <c r="AL200" s="90"/>
      <c r="AM200" s="90"/>
      <c r="AN200" s="90"/>
      <c r="AO200" s="90"/>
      <c r="AP200" s="90"/>
      <c r="AQ200" s="90"/>
      <c r="AR200" s="90">
        <f t="shared" si="45"/>
        <v>1</v>
      </c>
      <c r="AS200" s="92">
        <f t="shared" si="46"/>
        <v>0</v>
      </c>
      <c r="AT200" s="92">
        <f t="shared" si="47"/>
        <v>0</v>
      </c>
      <c r="AU200" s="92">
        <f t="shared" si="48"/>
        <v>30409.45</v>
      </c>
      <c r="AV200" s="92">
        <f t="shared" si="49"/>
        <v>0</v>
      </c>
      <c r="AW200" s="92">
        <f t="shared" si="50"/>
        <v>0</v>
      </c>
      <c r="AX200" s="92">
        <f t="shared" si="51"/>
        <v>0</v>
      </c>
      <c r="AY200" s="92">
        <f t="shared" si="52"/>
        <v>0</v>
      </c>
      <c r="AZ200" s="92">
        <f t="shared" si="53"/>
        <v>0</v>
      </c>
      <c r="BA200" s="92">
        <f t="shared" si="54"/>
        <v>0</v>
      </c>
      <c r="BB200" s="92">
        <f t="shared" si="55"/>
        <v>0</v>
      </c>
      <c r="BC200" s="92">
        <f t="shared" si="56"/>
        <v>0</v>
      </c>
      <c r="BD200" s="92">
        <f t="shared" si="57"/>
        <v>0</v>
      </c>
      <c r="BE200" s="93">
        <f t="shared" si="58"/>
        <v>30409.45</v>
      </c>
      <c r="BF200" s="71" t="b">
        <f t="shared" si="59"/>
        <v>1</v>
      </c>
    </row>
    <row r="201" spans="1:58" ht="102" x14ac:dyDescent="0.2">
      <c r="A201" s="90">
        <v>198</v>
      </c>
      <c r="B201" s="45" t="s">
        <v>419</v>
      </c>
      <c r="C201" s="45" t="s">
        <v>437</v>
      </c>
      <c r="D201" s="68" t="s">
        <v>217</v>
      </c>
      <c r="E201" s="68" t="s">
        <v>218</v>
      </c>
      <c r="F201" s="45" t="s">
        <v>298</v>
      </c>
      <c r="G201" s="45" t="s">
        <v>299</v>
      </c>
      <c r="H201" s="45" t="s">
        <v>300</v>
      </c>
      <c r="I201" s="45" t="s">
        <v>510</v>
      </c>
      <c r="J201" s="45" t="s">
        <v>144</v>
      </c>
      <c r="K201" s="45" t="s">
        <v>56</v>
      </c>
      <c r="L201" s="121" t="s">
        <v>448</v>
      </c>
      <c r="M201" s="45" t="s">
        <v>326</v>
      </c>
      <c r="N201" s="45" t="s">
        <v>117</v>
      </c>
      <c r="O201" s="69">
        <v>33843.949999999997</v>
      </c>
      <c r="P201" s="70" t="s">
        <v>303</v>
      </c>
      <c r="Q201" s="90" t="s">
        <v>224</v>
      </c>
      <c r="R201" s="90" t="s">
        <v>225</v>
      </c>
      <c r="S201" s="91"/>
      <c r="T201" s="90" t="s">
        <v>226</v>
      </c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 t="s">
        <v>226</v>
      </c>
      <c r="AI201" s="90"/>
      <c r="AJ201" s="90"/>
      <c r="AK201" s="90"/>
      <c r="AL201" s="90"/>
      <c r="AM201" s="90"/>
      <c r="AN201" s="90"/>
      <c r="AO201" s="90"/>
      <c r="AP201" s="90"/>
      <c r="AQ201" s="90"/>
      <c r="AR201" s="90">
        <f t="shared" si="45"/>
        <v>1</v>
      </c>
      <c r="AS201" s="92">
        <f t="shared" si="46"/>
        <v>0</v>
      </c>
      <c r="AT201" s="92">
        <f t="shared" si="47"/>
        <v>0</v>
      </c>
      <c r="AU201" s="92">
        <f t="shared" si="48"/>
        <v>33843.949999999997</v>
      </c>
      <c r="AV201" s="92">
        <f t="shared" si="49"/>
        <v>0</v>
      </c>
      <c r="AW201" s="92">
        <f t="shared" si="50"/>
        <v>0</v>
      </c>
      <c r="AX201" s="92">
        <f t="shared" si="51"/>
        <v>0</v>
      </c>
      <c r="AY201" s="92">
        <f t="shared" si="52"/>
        <v>0</v>
      </c>
      <c r="AZ201" s="92">
        <f t="shared" si="53"/>
        <v>0</v>
      </c>
      <c r="BA201" s="92">
        <f t="shared" si="54"/>
        <v>0</v>
      </c>
      <c r="BB201" s="92">
        <f t="shared" si="55"/>
        <v>0</v>
      </c>
      <c r="BC201" s="92">
        <f t="shared" si="56"/>
        <v>0</v>
      </c>
      <c r="BD201" s="92">
        <f t="shared" si="57"/>
        <v>0</v>
      </c>
      <c r="BE201" s="93">
        <f t="shared" si="58"/>
        <v>33843.949999999997</v>
      </c>
      <c r="BF201" s="71" t="b">
        <f t="shared" si="59"/>
        <v>1</v>
      </c>
    </row>
    <row r="202" spans="1:58" ht="102" x14ac:dyDescent="0.2">
      <c r="A202" s="90">
        <v>199</v>
      </c>
      <c r="B202" s="45" t="s">
        <v>419</v>
      </c>
      <c r="C202" s="45" t="s">
        <v>437</v>
      </c>
      <c r="D202" s="68" t="s">
        <v>217</v>
      </c>
      <c r="E202" s="68" t="s">
        <v>218</v>
      </c>
      <c r="F202" s="45" t="s">
        <v>298</v>
      </c>
      <c r="G202" s="45" t="s">
        <v>299</v>
      </c>
      <c r="H202" s="45" t="s">
        <v>300</v>
      </c>
      <c r="I202" s="45" t="s">
        <v>510</v>
      </c>
      <c r="J202" s="45" t="s">
        <v>144</v>
      </c>
      <c r="K202" s="45" t="s">
        <v>56</v>
      </c>
      <c r="L202" s="121" t="s">
        <v>449</v>
      </c>
      <c r="M202" s="45" t="s">
        <v>326</v>
      </c>
      <c r="N202" s="45" t="s">
        <v>117</v>
      </c>
      <c r="O202" s="69">
        <v>26797.53</v>
      </c>
      <c r="P202" s="70" t="s">
        <v>303</v>
      </c>
      <c r="Q202" s="90" t="s">
        <v>224</v>
      </c>
      <c r="R202" s="90" t="s">
        <v>225</v>
      </c>
      <c r="S202" s="91"/>
      <c r="T202" s="90" t="s">
        <v>226</v>
      </c>
      <c r="U202" s="90"/>
      <c r="V202" s="90"/>
      <c r="W202" s="90"/>
      <c r="X202" s="90"/>
      <c r="Y202" s="90"/>
      <c r="Z202" s="90"/>
      <c r="AA202" s="90"/>
      <c r="AB202" s="90"/>
      <c r="AC202" s="90"/>
      <c r="AD202" s="90"/>
      <c r="AE202" s="90"/>
      <c r="AF202" s="90"/>
      <c r="AG202" s="90"/>
      <c r="AH202" s="90" t="s">
        <v>226</v>
      </c>
      <c r="AI202" s="90"/>
      <c r="AJ202" s="90"/>
      <c r="AK202" s="90"/>
      <c r="AL202" s="90"/>
      <c r="AM202" s="90"/>
      <c r="AN202" s="90"/>
      <c r="AO202" s="90"/>
      <c r="AP202" s="90"/>
      <c r="AQ202" s="90"/>
      <c r="AR202" s="90">
        <f t="shared" si="45"/>
        <v>1</v>
      </c>
      <c r="AS202" s="92">
        <f t="shared" si="46"/>
        <v>0</v>
      </c>
      <c r="AT202" s="92">
        <f t="shared" si="47"/>
        <v>0</v>
      </c>
      <c r="AU202" s="92">
        <f t="shared" si="48"/>
        <v>26797.53</v>
      </c>
      <c r="AV202" s="92">
        <f t="shared" si="49"/>
        <v>0</v>
      </c>
      <c r="AW202" s="92">
        <f t="shared" si="50"/>
        <v>0</v>
      </c>
      <c r="AX202" s="92">
        <f t="shared" si="51"/>
        <v>0</v>
      </c>
      <c r="AY202" s="92">
        <f t="shared" si="52"/>
        <v>0</v>
      </c>
      <c r="AZ202" s="92">
        <f t="shared" si="53"/>
        <v>0</v>
      </c>
      <c r="BA202" s="92">
        <f t="shared" si="54"/>
        <v>0</v>
      </c>
      <c r="BB202" s="92">
        <f t="shared" si="55"/>
        <v>0</v>
      </c>
      <c r="BC202" s="92">
        <f t="shared" si="56"/>
        <v>0</v>
      </c>
      <c r="BD202" s="92">
        <f t="shared" si="57"/>
        <v>0</v>
      </c>
      <c r="BE202" s="93">
        <f t="shared" si="58"/>
        <v>26797.53</v>
      </c>
      <c r="BF202" s="71" t="b">
        <f t="shared" si="59"/>
        <v>1</v>
      </c>
    </row>
    <row r="203" spans="1:58" ht="102" x14ac:dyDescent="0.2">
      <c r="A203" s="90">
        <v>200</v>
      </c>
      <c r="B203" s="45" t="s">
        <v>419</v>
      </c>
      <c r="C203" s="45" t="s">
        <v>437</v>
      </c>
      <c r="D203" s="68" t="s">
        <v>217</v>
      </c>
      <c r="E203" s="68" t="s">
        <v>218</v>
      </c>
      <c r="F203" s="45" t="s">
        <v>298</v>
      </c>
      <c r="G203" s="45" t="s">
        <v>299</v>
      </c>
      <c r="H203" s="45" t="s">
        <v>300</v>
      </c>
      <c r="I203" s="45" t="s">
        <v>510</v>
      </c>
      <c r="J203" s="45" t="s">
        <v>144</v>
      </c>
      <c r="K203" s="45" t="s">
        <v>56</v>
      </c>
      <c r="L203" s="121" t="s">
        <v>450</v>
      </c>
      <c r="M203" s="45" t="s">
        <v>326</v>
      </c>
      <c r="N203" s="45" t="s">
        <v>117</v>
      </c>
      <c r="O203" s="69">
        <v>16860.86</v>
      </c>
      <c r="P203" s="70" t="s">
        <v>303</v>
      </c>
      <c r="Q203" s="90" t="s">
        <v>224</v>
      </c>
      <c r="R203" s="90" t="s">
        <v>225</v>
      </c>
      <c r="S203" s="91"/>
      <c r="T203" s="90" t="s">
        <v>226</v>
      </c>
      <c r="U203" s="90"/>
      <c r="V203" s="90"/>
      <c r="W203" s="90"/>
      <c r="X203" s="90"/>
      <c r="Y203" s="90"/>
      <c r="Z203" s="90"/>
      <c r="AA203" s="90"/>
      <c r="AB203" s="90"/>
      <c r="AC203" s="90"/>
      <c r="AD203" s="90"/>
      <c r="AE203" s="90"/>
      <c r="AF203" s="90"/>
      <c r="AG203" s="90"/>
      <c r="AH203" s="90" t="s">
        <v>226</v>
      </c>
      <c r="AI203" s="90"/>
      <c r="AJ203" s="90"/>
      <c r="AK203" s="90"/>
      <c r="AL203" s="90"/>
      <c r="AM203" s="90"/>
      <c r="AN203" s="90"/>
      <c r="AO203" s="90"/>
      <c r="AP203" s="90"/>
      <c r="AQ203" s="90"/>
      <c r="AR203" s="90">
        <f t="shared" si="45"/>
        <v>1</v>
      </c>
      <c r="AS203" s="92">
        <f t="shared" si="46"/>
        <v>0</v>
      </c>
      <c r="AT203" s="92">
        <f t="shared" si="47"/>
        <v>0</v>
      </c>
      <c r="AU203" s="92">
        <f t="shared" si="48"/>
        <v>16860.86</v>
      </c>
      <c r="AV203" s="92">
        <f t="shared" si="49"/>
        <v>0</v>
      </c>
      <c r="AW203" s="92">
        <f t="shared" si="50"/>
        <v>0</v>
      </c>
      <c r="AX203" s="92">
        <f t="shared" si="51"/>
        <v>0</v>
      </c>
      <c r="AY203" s="92">
        <f t="shared" si="52"/>
        <v>0</v>
      </c>
      <c r="AZ203" s="92">
        <f t="shared" si="53"/>
        <v>0</v>
      </c>
      <c r="BA203" s="92">
        <f t="shared" si="54"/>
        <v>0</v>
      </c>
      <c r="BB203" s="92">
        <f t="shared" si="55"/>
        <v>0</v>
      </c>
      <c r="BC203" s="92">
        <f t="shared" si="56"/>
        <v>0</v>
      </c>
      <c r="BD203" s="92">
        <f t="shared" si="57"/>
        <v>0</v>
      </c>
      <c r="BE203" s="93">
        <f t="shared" si="58"/>
        <v>16860.86</v>
      </c>
      <c r="BF203" s="71" t="b">
        <f t="shared" si="59"/>
        <v>1</v>
      </c>
    </row>
    <row r="204" spans="1:58" ht="102" x14ac:dyDescent="0.2">
      <c r="A204" s="90">
        <v>201</v>
      </c>
      <c r="B204" s="45" t="s">
        <v>419</v>
      </c>
      <c r="C204" s="45" t="s">
        <v>437</v>
      </c>
      <c r="D204" s="68" t="s">
        <v>217</v>
      </c>
      <c r="E204" s="68" t="s">
        <v>218</v>
      </c>
      <c r="F204" s="45" t="s">
        <v>298</v>
      </c>
      <c r="G204" s="45" t="s">
        <v>299</v>
      </c>
      <c r="H204" s="45" t="s">
        <v>300</v>
      </c>
      <c r="I204" s="45" t="s">
        <v>510</v>
      </c>
      <c r="J204" s="45" t="s">
        <v>144</v>
      </c>
      <c r="K204" s="45" t="s">
        <v>56</v>
      </c>
      <c r="L204" s="121" t="s">
        <v>451</v>
      </c>
      <c r="M204" s="45" t="s">
        <v>326</v>
      </c>
      <c r="N204" s="45" t="s">
        <v>117</v>
      </c>
      <c r="O204" s="69">
        <v>15350.2</v>
      </c>
      <c r="P204" s="70" t="s">
        <v>303</v>
      </c>
      <c r="Q204" s="90" t="s">
        <v>224</v>
      </c>
      <c r="R204" s="90" t="s">
        <v>225</v>
      </c>
      <c r="S204" s="91"/>
      <c r="T204" s="90" t="s">
        <v>226</v>
      </c>
      <c r="U204" s="90"/>
      <c r="V204" s="90"/>
      <c r="W204" s="90"/>
      <c r="X204" s="90"/>
      <c r="Y204" s="90"/>
      <c r="Z204" s="90"/>
      <c r="AA204" s="90"/>
      <c r="AB204" s="90"/>
      <c r="AC204" s="90"/>
      <c r="AD204" s="90"/>
      <c r="AE204" s="90"/>
      <c r="AF204" s="90"/>
      <c r="AG204" s="90"/>
      <c r="AH204" s="90" t="s">
        <v>226</v>
      </c>
      <c r="AI204" s="90"/>
      <c r="AJ204" s="90"/>
      <c r="AK204" s="90"/>
      <c r="AL204" s="90"/>
      <c r="AM204" s="90"/>
      <c r="AN204" s="90"/>
      <c r="AO204" s="90"/>
      <c r="AP204" s="90"/>
      <c r="AQ204" s="90"/>
      <c r="AR204" s="90">
        <f t="shared" si="45"/>
        <v>1</v>
      </c>
      <c r="AS204" s="92">
        <f t="shared" si="46"/>
        <v>0</v>
      </c>
      <c r="AT204" s="92">
        <f t="shared" si="47"/>
        <v>0</v>
      </c>
      <c r="AU204" s="92">
        <f t="shared" si="48"/>
        <v>15350.2</v>
      </c>
      <c r="AV204" s="92">
        <f t="shared" si="49"/>
        <v>0</v>
      </c>
      <c r="AW204" s="92">
        <f t="shared" si="50"/>
        <v>0</v>
      </c>
      <c r="AX204" s="92">
        <f t="shared" si="51"/>
        <v>0</v>
      </c>
      <c r="AY204" s="92">
        <f t="shared" si="52"/>
        <v>0</v>
      </c>
      <c r="AZ204" s="92">
        <f t="shared" si="53"/>
        <v>0</v>
      </c>
      <c r="BA204" s="92">
        <f t="shared" si="54"/>
        <v>0</v>
      </c>
      <c r="BB204" s="92">
        <f t="shared" si="55"/>
        <v>0</v>
      </c>
      <c r="BC204" s="92">
        <f t="shared" si="56"/>
        <v>0</v>
      </c>
      <c r="BD204" s="92">
        <f t="shared" si="57"/>
        <v>0</v>
      </c>
      <c r="BE204" s="93">
        <f t="shared" si="58"/>
        <v>15350.2</v>
      </c>
      <c r="BF204" s="71" t="b">
        <f t="shared" si="59"/>
        <v>1</v>
      </c>
    </row>
    <row r="205" spans="1:58" ht="102" x14ac:dyDescent="0.2">
      <c r="A205" s="90">
        <v>202</v>
      </c>
      <c r="B205" s="45" t="s">
        <v>419</v>
      </c>
      <c r="C205" s="45" t="s">
        <v>437</v>
      </c>
      <c r="D205" s="68" t="s">
        <v>217</v>
      </c>
      <c r="E205" s="68" t="s">
        <v>218</v>
      </c>
      <c r="F205" s="45" t="s">
        <v>298</v>
      </c>
      <c r="G205" s="45" t="s">
        <v>299</v>
      </c>
      <c r="H205" s="45" t="s">
        <v>300</v>
      </c>
      <c r="I205" s="45" t="s">
        <v>510</v>
      </c>
      <c r="J205" s="45" t="s">
        <v>144</v>
      </c>
      <c r="K205" s="45" t="s">
        <v>56</v>
      </c>
      <c r="L205" s="121" t="s">
        <v>452</v>
      </c>
      <c r="M205" s="45" t="s">
        <v>326</v>
      </c>
      <c r="N205" s="45" t="s">
        <v>117</v>
      </c>
      <c r="O205" s="69">
        <v>22958.35</v>
      </c>
      <c r="P205" s="70" t="s">
        <v>303</v>
      </c>
      <c r="Q205" s="90" t="s">
        <v>224</v>
      </c>
      <c r="R205" s="90" t="s">
        <v>225</v>
      </c>
      <c r="S205" s="91"/>
      <c r="T205" s="90" t="s">
        <v>226</v>
      </c>
      <c r="U205" s="90"/>
      <c r="V205" s="90"/>
      <c r="W205" s="90"/>
      <c r="X205" s="90"/>
      <c r="Y205" s="90"/>
      <c r="Z205" s="90"/>
      <c r="AA205" s="90"/>
      <c r="AB205" s="90"/>
      <c r="AC205" s="90"/>
      <c r="AD205" s="90"/>
      <c r="AE205" s="90"/>
      <c r="AF205" s="90"/>
      <c r="AG205" s="90"/>
      <c r="AH205" s="90" t="s">
        <v>226</v>
      </c>
      <c r="AI205" s="90"/>
      <c r="AJ205" s="90"/>
      <c r="AK205" s="90"/>
      <c r="AL205" s="90"/>
      <c r="AM205" s="90"/>
      <c r="AN205" s="90"/>
      <c r="AO205" s="90"/>
      <c r="AP205" s="90"/>
      <c r="AQ205" s="90"/>
      <c r="AR205" s="90">
        <f t="shared" si="45"/>
        <v>1</v>
      </c>
      <c r="AS205" s="92">
        <f t="shared" si="46"/>
        <v>0</v>
      </c>
      <c r="AT205" s="92">
        <f t="shared" si="47"/>
        <v>0</v>
      </c>
      <c r="AU205" s="92">
        <f t="shared" si="48"/>
        <v>22958.35</v>
      </c>
      <c r="AV205" s="92">
        <f t="shared" si="49"/>
        <v>0</v>
      </c>
      <c r="AW205" s="92">
        <f t="shared" si="50"/>
        <v>0</v>
      </c>
      <c r="AX205" s="92">
        <f t="shared" si="51"/>
        <v>0</v>
      </c>
      <c r="AY205" s="92">
        <f t="shared" si="52"/>
        <v>0</v>
      </c>
      <c r="AZ205" s="92">
        <f t="shared" si="53"/>
        <v>0</v>
      </c>
      <c r="BA205" s="92">
        <f t="shared" si="54"/>
        <v>0</v>
      </c>
      <c r="BB205" s="92">
        <f t="shared" si="55"/>
        <v>0</v>
      </c>
      <c r="BC205" s="92">
        <f t="shared" si="56"/>
        <v>0</v>
      </c>
      <c r="BD205" s="92">
        <f t="shared" si="57"/>
        <v>0</v>
      </c>
      <c r="BE205" s="93">
        <f t="shared" si="58"/>
        <v>22958.35</v>
      </c>
      <c r="BF205" s="71" t="b">
        <f t="shared" si="59"/>
        <v>1</v>
      </c>
    </row>
    <row r="206" spans="1:58" ht="102" x14ac:dyDescent="0.2">
      <c r="A206" s="90">
        <v>203</v>
      </c>
      <c r="B206" s="45" t="s">
        <v>419</v>
      </c>
      <c r="C206" s="45" t="s">
        <v>437</v>
      </c>
      <c r="D206" s="68" t="s">
        <v>217</v>
      </c>
      <c r="E206" s="68" t="s">
        <v>218</v>
      </c>
      <c r="F206" s="45" t="s">
        <v>298</v>
      </c>
      <c r="G206" s="45" t="s">
        <v>299</v>
      </c>
      <c r="H206" s="45" t="s">
        <v>300</v>
      </c>
      <c r="I206" s="45" t="s">
        <v>510</v>
      </c>
      <c r="J206" s="45" t="s">
        <v>144</v>
      </c>
      <c r="K206" s="45" t="s">
        <v>56</v>
      </c>
      <c r="L206" s="121" t="s">
        <v>453</v>
      </c>
      <c r="M206" s="45" t="s">
        <v>326</v>
      </c>
      <c r="N206" s="45" t="s">
        <v>117</v>
      </c>
      <c r="O206" s="69">
        <v>13822.2</v>
      </c>
      <c r="P206" s="70" t="s">
        <v>303</v>
      </c>
      <c r="Q206" s="90" t="s">
        <v>224</v>
      </c>
      <c r="R206" s="90" t="s">
        <v>225</v>
      </c>
      <c r="S206" s="91"/>
      <c r="T206" s="90" t="s">
        <v>226</v>
      </c>
      <c r="U206" s="90"/>
      <c r="V206" s="90"/>
      <c r="W206" s="90"/>
      <c r="X206" s="90"/>
      <c r="Y206" s="90"/>
      <c r="Z206" s="90"/>
      <c r="AA206" s="90"/>
      <c r="AB206" s="90"/>
      <c r="AC206" s="90"/>
      <c r="AD206" s="90"/>
      <c r="AE206" s="90"/>
      <c r="AF206" s="90"/>
      <c r="AG206" s="90"/>
      <c r="AH206" s="90" t="s">
        <v>226</v>
      </c>
      <c r="AI206" s="90"/>
      <c r="AJ206" s="90"/>
      <c r="AK206" s="90"/>
      <c r="AL206" s="90"/>
      <c r="AM206" s="90"/>
      <c r="AN206" s="90"/>
      <c r="AO206" s="90"/>
      <c r="AP206" s="90"/>
      <c r="AQ206" s="90"/>
      <c r="AR206" s="90">
        <f t="shared" si="45"/>
        <v>1</v>
      </c>
      <c r="AS206" s="92">
        <f t="shared" si="46"/>
        <v>0</v>
      </c>
      <c r="AT206" s="92">
        <f t="shared" si="47"/>
        <v>0</v>
      </c>
      <c r="AU206" s="92">
        <f t="shared" si="48"/>
        <v>13822.2</v>
      </c>
      <c r="AV206" s="92">
        <f t="shared" si="49"/>
        <v>0</v>
      </c>
      <c r="AW206" s="92">
        <f t="shared" si="50"/>
        <v>0</v>
      </c>
      <c r="AX206" s="92">
        <f t="shared" si="51"/>
        <v>0</v>
      </c>
      <c r="AY206" s="92">
        <f t="shared" si="52"/>
        <v>0</v>
      </c>
      <c r="AZ206" s="92">
        <f t="shared" si="53"/>
        <v>0</v>
      </c>
      <c r="BA206" s="92">
        <f t="shared" si="54"/>
        <v>0</v>
      </c>
      <c r="BB206" s="92">
        <f t="shared" si="55"/>
        <v>0</v>
      </c>
      <c r="BC206" s="92">
        <f t="shared" si="56"/>
        <v>0</v>
      </c>
      <c r="BD206" s="92">
        <f t="shared" si="57"/>
        <v>0</v>
      </c>
      <c r="BE206" s="93">
        <f t="shared" si="58"/>
        <v>13822.2</v>
      </c>
      <c r="BF206" s="71" t="b">
        <f t="shared" si="59"/>
        <v>1</v>
      </c>
    </row>
    <row r="207" spans="1:58" ht="102" x14ac:dyDescent="0.2">
      <c r="A207" s="90">
        <v>204</v>
      </c>
      <c r="B207" s="45" t="s">
        <v>419</v>
      </c>
      <c r="C207" s="45" t="s">
        <v>437</v>
      </c>
      <c r="D207" s="68" t="s">
        <v>217</v>
      </c>
      <c r="E207" s="68" t="s">
        <v>218</v>
      </c>
      <c r="F207" s="45" t="s">
        <v>298</v>
      </c>
      <c r="G207" s="45" t="s">
        <v>299</v>
      </c>
      <c r="H207" s="45" t="s">
        <v>300</v>
      </c>
      <c r="I207" s="45" t="s">
        <v>510</v>
      </c>
      <c r="J207" s="45" t="s">
        <v>144</v>
      </c>
      <c r="K207" s="45" t="s">
        <v>56</v>
      </c>
      <c r="L207" s="121" t="s">
        <v>454</v>
      </c>
      <c r="M207" s="45" t="s">
        <v>326</v>
      </c>
      <c r="N207" s="45" t="s">
        <v>117</v>
      </c>
      <c r="O207" s="69">
        <v>19242.68</v>
      </c>
      <c r="P207" s="70" t="s">
        <v>303</v>
      </c>
      <c r="Q207" s="90" t="s">
        <v>224</v>
      </c>
      <c r="R207" s="90" t="s">
        <v>225</v>
      </c>
      <c r="S207" s="91"/>
      <c r="T207" s="90" t="s">
        <v>226</v>
      </c>
      <c r="U207" s="90"/>
      <c r="V207" s="90"/>
      <c r="W207" s="90"/>
      <c r="X207" s="90"/>
      <c r="Y207" s="90"/>
      <c r="Z207" s="90"/>
      <c r="AA207" s="90"/>
      <c r="AB207" s="90"/>
      <c r="AC207" s="90"/>
      <c r="AD207" s="90"/>
      <c r="AE207" s="90"/>
      <c r="AF207" s="90"/>
      <c r="AG207" s="90"/>
      <c r="AH207" s="90" t="s">
        <v>226</v>
      </c>
      <c r="AI207" s="90"/>
      <c r="AJ207" s="90"/>
      <c r="AK207" s="90"/>
      <c r="AL207" s="90"/>
      <c r="AM207" s="90"/>
      <c r="AN207" s="90"/>
      <c r="AO207" s="90"/>
      <c r="AP207" s="90"/>
      <c r="AQ207" s="90"/>
      <c r="AR207" s="90">
        <f t="shared" ref="AR207:AR238" si="60">COUNTIF(AF207:AQ207,"X")</f>
        <v>1</v>
      </c>
      <c r="AS207" s="92">
        <f t="shared" ref="AS207:AS238" si="61">IF(AF207="X",O207/$AR207,0)</f>
        <v>0</v>
      </c>
      <c r="AT207" s="92">
        <f t="shared" ref="AT207:AT238" si="62">IF(AG207="X",O207/$AR207,0)</f>
        <v>0</v>
      </c>
      <c r="AU207" s="92">
        <f t="shared" ref="AU207:AU238" si="63">IF(AH207="X",O207/$AR207,0)</f>
        <v>19242.68</v>
      </c>
      <c r="AV207" s="92">
        <f t="shared" ref="AV207:AV238" si="64">IF(AI207="X",O207/$AR207,0)</f>
        <v>0</v>
      </c>
      <c r="AW207" s="92">
        <f t="shared" ref="AW207:AW238" si="65">IF(AJ207="X",O207/$AR207,0)</f>
        <v>0</v>
      </c>
      <c r="AX207" s="92">
        <f t="shared" ref="AX207:AX238" si="66">IF(AK207="X",O207/$AR207,0)</f>
        <v>0</v>
      </c>
      <c r="AY207" s="92">
        <f t="shared" ref="AY207:AY238" si="67">IF(AL207="X",O207/$AR207,0)</f>
        <v>0</v>
      </c>
      <c r="AZ207" s="92">
        <f t="shared" ref="AZ207:AZ238" si="68">IF(AM207="X",O207/$AR207,0)</f>
        <v>0</v>
      </c>
      <c r="BA207" s="92">
        <f t="shared" ref="BA207:BA238" si="69">IF(AN207="X",O207/$AR207,0)</f>
        <v>0</v>
      </c>
      <c r="BB207" s="92">
        <f t="shared" ref="BB207:BB238" si="70">IF(AO207="X",O207/$AR207,0)</f>
        <v>0</v>
      </c>
      <c r="BC207" s="92">
        <f t="shared" ref="BC207:BC238" si="71">IF(AP207="X",O207/$AR207,0)</f>
        <v>0</v>
      </c>
      <c r="BD207" s="92">
        <f t="shared" ref="BD207:BD238" si="72">IF(AQ207="X",O207/$AR207,0)</f>
        <v>0</v>
      </c>
      <c r="BE207" s="93">
        <f t="shared" ref="BE207:BE238" si="73">SUM(AS207:BD207)</f>
        <v>19242.68</v>
      </c>
      <c r="BF207" s="71" t="b">
        <f t="shared" ref="BF207:BF238" si="74">BE207=O207</f>
        <v>1</v>
      </c>
    </row>
    <row r="208" spans="1:58" ht="102" x14ac:dyDescent="0.2">
      <c r="A208" s="90">
        <v>205</v>
      </c>
      <c r="B208" s="45" t="s">
        <v>419</v>
      </c>
      <c r="C208" s="45" t="s">
        <v>437</v>
      </c>
      <c r="D208" s="68" t="s">
        <v>217</v>
      </c>
      <c r="E208" s="68" t="s">
        <v>218</v>
      </c>
      <c r="F208" s="45" t="s">
        <v>298</v>
      </c>
      <c r="G208" s="45" t="s">
        <v>299</v>
      </c>
      <c r="H208" s="45" t="s">
        <v>300</v>
      </c>
      <c r="I208" s="45" t="s">
        <v>510</v>
      </c>
      <c r="J208" s="45" t="s">
        <v>144</v>
      </c>
      <c r="K208" s="45" t="s">
        <v>56</v>
      </c>
      <c r="L208" s="121" t="s">
        <v>455</v>
      </c>
      <c r="M208" s="45" t="s">
        <v>326</v>
      </c>
      <c r="N208" s="45" t="s">
        <v>117</v>
      </c>
      <c r="O208" s="69">
        <v>13800.49</v>
      </c>
      <c r="P208" s="70" t="s">
        <v>303</v>
      </c>
      <c r="Q208" s="90" t="s">
        <v>224</v>
      </c>
      <c r="R208" s="90" t="s">
        <v>225</v>
      </c>
      <c r="S208" s="91"/>
      <c r="T208" s="90" t="s">
        <v>226</v>
      </c>
      <c r="U208" s="90"/>
      <c r="V208" s="90"/>
      <c r="W208" s="90"/>
      <c r="X208" s="90"/>
      <c r="Y208" s="90"/>
      <c r="Z208" s="90"/>
      <c r="AA208" s="90"/>
      <c r="AB208" s="90"/>
      <c r="AC208" s="90"/>
      <c r="AD208" s="90"/>
      <c r="AE208" s="90"/>
      <c r="AF208" s="90"/>
      <c r="AG208" s="90"/>
      <c r="AH208" s="90" t="s">
        <v>226</v>
      </c>
      <c r="AI208" s="90"/>
      <c r="AJ208" s="90"/>
      <c r="AK208" s="90"/>
      <c r="AL208" s="90"/>
      <c r="AM208" s="90"/>
      <c r="AN208" s="90"/>
      <c r="AO208" s="90"/>
      <c r="AP208" s="90"/>
      <c r="AQ208" s="90"/>
      <c r="AR208" s="90">
        <f t="shared" si="60"/>
        <v>1</v>
      </c>
      <c r="AS208" s="92">
        <f t="shared" si="61"/>
        <v>0</v>
      </c>
      <c r="AT208" s="92">
        <f t="shared" si="62"/>
        <v>0</v>
      </c>
      <c r="AU208" s="92">
        <f t="shared" si="63"/>
        <v>13800.49</v>
      </c>
      <c r="AV208" s="92">
        <f t="shared" si="64"/>
        <v>0</v>
      </c>
      <c r="AW208" s="92">
        <f t="shared" si="65"/>
        <v>0</v>
      </c>
      <c r="AX208" s="92">
        <f t="shared" si="66"/>
        <v>0</v>
      </c>
      <c r="AY208" s="92">
        <f t="shared" si="67"/>
        <v>0</v>
      </c>
      <c r="AZ208" s="92">
        <f t="shared" si="68"/>
        <v>0</v>
      </c>
      <c r="BA208" s="92">
        <f t="shared" si="69"/>
        <v>0</v>
      </c>
      <c r="BB208" s="92">
        <f t="shared" si="70"/>
        <v>0</v>
      </c>
      <c r="BC208" s="92">
        <f t="shared" si="71"/>
        <v>0</v>
      </c>
      <c r="BD208" s="92">
        <f t="shared" si="72"/>
        <v>0</v>
      </c>
      <c r="BE208" s="93">
        <f t="shared" si="73"/>
        <v>13800.49</v>
      </c>
      <c r="BF208" s="71" t="b">
        <f t="shared" si="74"/>
        <v>1</v>
      </c>
    </row>
    <row r="209" spans="1:58" ht="102" x14ac:dyDescent="0.2">
      <c r="A209" s="90">
        <v>206</v>
      </c>
      <c r="B209" s="45" t="s">
        <v>419</v>
      </c>
      <c r="C209" s="45" t="s">
        <v>437</v>
      </c>
      <c r="D209" s="68" t="s">
        <v>217</v>
      </c>
      <c r="E209" s="68" t="s">
        <v>218</v>
      </c>
      <c r="F209" s="45" t="s">
        <v>298</v>
      </c>
      <c r="G209" s="45" t="s">
        <v>299</v>
      </c>
      <c r="H209" s="45" t="s">
        <v>300</v>
      </c>
      <c r="I209" s="45" t="s">
        <v>510</v>
      </c>
      <c r="J209" s="45" t="s">
        <v>144</v>
      </c>
      <c r="K209" s="45" t="s">
        <v>56</v>
      </c>
      <c r="L209" s="121" t="s">
        <v>456</v>
      </c>
      <c r="M209" s="45" t="s">
        <v>326</v>
      </c>
      <c r="N209" s="45" t="s">
        <v>117</v>
      </c>
      <c r="O209" s="69">
        <v>18080.5</v>
      </c>
      <c r="P209" s="70" t="s">
        <v>303</v>
      </c>
      <c r="Q209" s="90" t="s">
        <v>224</v>
      </c>
      <c r="R209" s="90" t="s">
        <v>225</v>
      </c>
      <c r="S209" s="91"/>
      <c r="T209" s="90" t="s">
        <v>226</v>
      </c>
      <c r="U209" s="90"/>
      <c r="V209" s="90"/>
      <c r="W209" s="90"/>
      <c r="X209" s="90"/>
      <c r="Y209" s="90"/>
      <c r="Z209" s="90"/>
      <c r="AA209" s="90"/>
      <c r="AB209" s="90"/>
      <c r="AC209" s="90"/>
      <c r="AD209" s="90"/>
      <c r="AE209" s="90"/>
      <c r="AF209" s="90"/>
      <c r="AG209" s="90"/>
      <c r="AH209" s="90" t="s">
        <v>226</v>
      </c>
      <c r="AI209" s="90"/>
      <c r="AJ209" s="90"/>
      <c r="AK209" s="90"/>
      <c r="AL209" s="90"/>
      <c r="AM209" s="90"/>
      <c r="AN209" s="90"/>
      <c r="AO209" s="90"/>
      <c r="AP209" s="90"/>
      <c r="AQ209" s="90"/>
      <c r="AR209" s="90">
        <f t="shared" si="60"/>
        <v>1</v>
      </c>
      <c r="AS209" s="92">
        <f t="shared" si="61"/>
        <v>0</v>
      </c>
      <c r="AT209" s="92">
        <f t="shared" si="62"/>
        <v>0</v>
      </c>
      <c r="AU209" s="92">
        <f t="shared" si="63"/>
        <v>18080.5</v>
      </c>
      <c r="AV209" s="92">
        <f t="shared" si="64"/>
        <v>0</v>
      </c>
      <c r="AW209" s="92">
        <f t="shared" si="65"/>
        <v>0</v>
      </c>
      <c r="AX209" s="92">
        <f t="shared" si="66"/>
        <v>0</v>
      </c>
      <c r="AY209" s="92">
        <f t="shared" si="67"/>
        <v>0</v>
      </c>
      <c r="AZ209" s="92">
        <f t="shared" si="68"/>
        <v>0</v>
      </c>
      <c r="BA209" s="92">
        <f t="shared" si="69"/>
        <v>0</v>
      </c>
      <c r="BB209" s="92">
        <f t="shared" si="70"/>
        <v>0</v>
      </c>
      <c r="BC209" s="92">
        <f t="shared" si="71"/>
        <v>0</v>
      </c>
      <c r="BD209" s="92">
        <f t="shared" si="72"/>
        <v>0</v>
      </c>
      <c r="BE209" s="93">
        <f t="shared" si="73"/>
        <v>18080.5</v>
      </c>
      <c r="BF209" s="71" t="b">
        <f t="shared" si="74"/>
        <v>1</v>
      </c>
    </row>
    <row r="210" spans="1:58" ht="102" x14ac:dyDescent="0.2">
      <c r="A210" s="90">
        <v>207</v>
      </c>
      <c r="B210" s="45" t="s">
        <v>419</v>
      </c>
      <c r="C210" s="45" t="s">
        <v>437</v>
      </c>
      <c r="D210" s="68" t="s">
        <v>217</v>
      </c>
      <c r="E210" s="68" t="s">
        <v>218</v>
      </c>
      <c r="F210" s="45" t="s">
        <v>298</v>
      </c>
      <c r="G210" s="45" t="s">
        <v>299</v>
      </c>
      <c r="H210" s="45" t="s">
        <v>300</v>
      </c>
      <c r="I210" s="45" t="s">
        <v>510</v>
      </c>
      <c r="J210" s="45" t="s">
        <v>144</v>
      </c>
      <c r="K210" s="45" t="s">
        <v>56</v>
      </c>
      <c r="L210" s="121" t="s">
        <v>457</v>
      </c>
      <c r="M210" s="45" t="s">
        <v>326</v>
      </c>
      <c r="N210" s="45" t="s">
        <v>117</v>
      </c>
      <c r="O210" s="69">
        <v>20263.22</v>
      </c>
      <c r="P210" s="70" t="s">
        <v>303</v>
      </c>
      <c r="Q210" s="90" t="s">
        <v>224</v>
      </c>
      <c r="R210" s="90" t="s">
        <v>225</v>
      </c>
      <c r="S210" s="91"/>
      <c r="T210" s="90" t="s">
        <v>226</v>
      </c>
      <c r="U210" s="90"/>
      <c r="V210" s="90"/>
      <c r="W210" s="90"/>
      <c r="X210" s="90"/>
      <c r="Y210" s="90"/>
      <c r="Z210" s="90"/>
      <c r="AA210" s="90"/>
      <c r="AB210" s="90"/>
      <c r="AC210" s="90"/>
      <c r="AD210" s="90"/>
      <c r="AE210" s="90"/>
      <c r="AF210" s="90"/>
      <c r="AG210" s="90"/>
      <c r="AH210" s="90" t="s">
        <v>226</v>
      </c>
      <c r="AI210" s="90"/>
      <c r="AJ210" s="90"/>
      <c r="AK210" s="90"/>
      <c r="AL210" s="90"/>
      <c r="AM210" s="90"/>
      <c r="AN210" s="90"/>
      <c r="AO210" s="90"/>
      <c r="AP210" s="90"/>
      <c r="AQ210" s="90"/>
      <c r="AR210" s="90">
        <f t="shared" si="60"/>
        <v>1</v>
      </c>
      <c r="AS210" s="92">
        <f t="shared" si="61"/>
        <v>0</v>
      </c>
      <c r="AT210" s="92">
        <f t="shared" si="62"/>
        <v>0</v>
      </c>
      <c r="AU210" s="92">
        <f t="shared" si="63"/>
        <v>20263.22</v>
      </c>
      <c r="AV210" s="92">
        <f t="shared" si="64"/>
        <v>0</v>
      </c>
      <c r="AW210" s="92">
        <f t="shared" si="65"/>
        <v>0</v>
      </c>
      <c r="AX210" s="92">
        <f t="shared" si="66"/>
        <v>0</v>
      </c>
      <c r="AY210" s="92">
        <f t="shared" si="67"/>
        <v>0</v>
      </c>
      <c r="AZ210" s="92">
        <f t="shared" si="68"/>
        <v>0</v>
      </c>
      <c r="BA210" s="92">
        <f t="shared" si="69"/>
        <v>0</v>
      </c>
      <c r="BB210" s="92">
        <f t="shared" si="70"/>
        <v>0</v>
      </c>
      <c r="BC210" s="92">
        <f t="shared" si="71"/>
        <v>0</v>
      </c>
      <c r="BD210" s="92">
        <f t="shared" si="72"/>
        <v>0</v>
      </c>
      <c r="BE210" s="93">
        <f t="shared" si="73"/>
        <v>20263.22</v>
      </c>
      <c r="BF210" s="71" t="b">
        <f t="shared" si="74"/>
        <v>1</v>
      </c>
    </row>
    <row r="211" spans="1:58" ht="102" x14ac:dyDescent="0.2">
      <c r="A211" s="90">
        <v>208</v>
      </c>
      <c r="B211" s="45" t="s">
        <v>419</v>
      </c>
      <c r="C211" s="45" t="s">
        <v>437</v>
      </c>
      <c r="D211" s="68" t="s">
        <v>217</v>
      </c>
      <c r="E211" s="68" t="s">
        <v>218</v>
      </c>
      <c r="F211" s="45" t="s">
        <v>298</v>
      </c>
      <c r="G211" s="45" t="s">
        <v>299</v>
      </c>
      <c r="H211" s="45" t="s">
        <v>300</v>
      </c>
      <c r="I211" s="45" t="s">
        <v>510</v>
      </c>
      <c r="J211" s="45" t="s">
        <v>144</v>
      </c>
      <c r="K211" s="45" t="s">
        <v>56</v>
      </c>
      <c r="L211" s="121" t="s">
        <v>458</v>
      </c>
      <c r="M211" s="45" t="s">
        <v>326</v>
      </c>
      <c r="N211" s="45" t="s">
        <v>117</v>
      </c>
      <c r="O211" s="69">
        <v>15550.92</v>
      </c>
      <c r="P211" s="70" t="s">
        <v>303</v>
      </c>
      <c r="Q211" s="90" t="s">
        <v>224</v>
      </c>
      <c r="R211" s="90" t="s">
        <v>225</v>
      </c>
      <c r="S211" s="91"/>
      <c r="T211" s="90" t="s">
        <v>226</v>
      </c>
      <c r="U211" s="90"/>
      <c r="V211" s="90"/>
      <c r="W211" s="90"/>
      <c r="X211" s="90"/>
      <c r="Y211" s="90"/>
      <c r="Z211" s="90"/>
      <c r="AA211" s="90"/>
      <c r="AB211" s="90"/>
      <c r="AC211" s="90"/>
      <c r="AD211" s="90"/>
      <c r="AE211" s="90"/>
      <c r="AF211" s="90"/>
      <c r="AG211" s="90"/>
      <c r="AH211" s="90" t="s">
        <v>226</v>
      </c>
      <c r="AI211" s="90"/>
      <c r="AJ211" s="90"/>
      <c r="AK211" s="90"/>
      <c r="AL211" s="90"/>
      <c r="AM211" s="90"/>
      <c r="AN211" s="90"/>
      <c r="AO211" s="90"/>
      <c r="AP211" s="90"/>
      <c r="AQ211" s="90"/>
      <c r="AR211" s="90">
        <f t="shared" si="60"/>
        <v>1</v>
      </c>
      <c r="AS211" s="92">
        <f t="shared" si="61"/>
        <v>0</v>
      </c>
      <c r="AT211" s="92">
        <f t="shared" si="62"/>
        <v>0</v>
      </c>
      <c r="AU211" s="92">
        <f t="shared" si="63"/>
        <v>15550.92</v>
      </c>
      <c r="AV211" s="92">
        <f t="shared" si="64"/>
        <v>0</v>
      </c>
      <c r="AW211" s="92">
        <f t="shared" si="65"/>
        <v>0</v>
      </c>
      <c r="AX211" s="92">
        <f t="shared" si="66"/>
        <v>0</v>
      </c>
      <c r="AY211" s="92">
        <f t="shared" si="67"/>
        <v>0</v>
      </c>
      <c r="AZ211" s="92">
        <f t="shared" si="68"/>
        <v>0</v>
      </c>
      <c r="BA211" s="92">
        <f t="shared" si="69"/>
        <v>0</v>
      </c>
      <c r="BB211" s="92">
        <f t="shared" si="70"/>
        <v>0</v>
      </c>
      <c r="BC211" s="92">
        <f t="shared" si="71"/>
        <v>0</v>
      </c>
      <c r="BD211" s="92">
        <f t="shared" si="72"/>
        <v>0</v>
      </c>
      <c r="BE211" s="93">
        <f t="shared" si="73"/>
        <v>15550.92</v>
      </c>
      <c r="BF211" s="71" t="b">
        <f t="shared" si="74"/>
        <v>1</v>
      </c>
    </row>
    <row r="212" spans="1:58" ht="102" x14ac:dyDescent="0.2">
      <c r="A212" s="90">
        <v>209</v>
      </c>
      <c r="B212" s="45" t="s">
        <v>419</v>
      </c>
      <c r="C212" s="45" t="s">
        <v>437</v>
      </c>
      <c r="D212" s="68" t="s">
        <v>217</v>
      </c>
      <c r="E212" s="68" t="s">
        <v>218</v>
      </c>
      <c r="F212" s="45" t="s">
        <v>298</v>
      </c>
      <c r="G212" s="45" t="s">
        <v>299</v>
      </c>
      <c r="H212" s="45" t="s">
        <v>300</v>
      </c>
      <c r="I212" s="45" t="s">
        <v>510</v>
      </c>
      <c r="J212" s="45" t="s">
        <v>144</v>
      </c>
      <c r="K212" s="45" t="s">
        <v>56</v>
      </c>
      <c r="L212" s="121" t="s">
        <v>459</v>
      </c>
      <c r="M212" s="45" t="s">
        <v>326</v>
      </c>
      <c r="N212" s="45" t="s">
        <v>117</v>
      </c>
      <c r="O212" s="69">
        <v>9381.6</v>
      </c>
      <c r="P212" s="70" t="s">
        <v>303</v>
      </c>
      <c r="Q212" s="90" t="s">
        <v>224</v>
      </c>
      <c r="R212" s="90" t="s">
        <v>225</v>
      </c>
      <c r="S212" s="91"/>
      <c r="T212" s="90" t="s">
        <v>226</v>
      </c>
      <c r="U212" s="90"/>
      <c r="V212" s="90"/>
      <c r="W212" s="90"/>
      <c r="X212" s="90"/>
      <c r="Y212" s="90"/>
      <c r="Z212" s="90"/>
      <c r="AA212" s="90"/>
      <c r="AB212" s="90"/>
      <c r="AC212" s="90"/>
      <c r="AD212" s="90"/>
      <c r="AE212" s="90"/>
      <c r="AF212" s="90"/>
      <c r="AG212" s="90"/>
      <c r="AH212" s="90" t="s">
        <v>226</v>
      </c>
      <c r="AI212" s="90"/>
      <c r="AJ212" s="90"/>
      <c r="AK212" s="90"/>
      <c r="AL212" s="90"/>
      <c r="AM212" s="90"/>
      <c r="AN212" s="90"/>
      <c r="AO212" s="90"/>
      <c r="AP212" s="90"/>
      <c r="AQ212" s="90"/>
      <c r="AR212" s="90">
        <f t="shared" si="60"/>
        <v>1</v>
      </c>
      <c r="AS212" s="92">
        <f t="shared" si="61"/>
        <v>0</v>
      </c>
      <c r="AT212" s="92">
        <f t="shared" si="62"/>
        <v>0</v>
      </c>
      <c r="AU212" s="92">
        <f t="shared" si="63"/>
        <v>9381.6</v>
      </c>
      <c r="AV212" s="92">
        <f t="shared" si="64"/>
        <v>0</v>
      </c>
      <c r="AW212" s="92">
        <f t="shared" si="65"/>
        <v>0</v>
      </c>
      <c r="AX212" s="92">
        <f t="shared" si="66"/>
        <v>0</v>
      </c>
      <c r="AY212" s="92">
        <f t="shared" si="67"/>
        <v>0</v>
      </c>
      <c r="AZ212" s="92">
        <f t="shared" si="68"/>
        <v>0</v>
      </c>
      <c r="BA212" s="92">
        <f t="shared" si="69"/>
        <v>0</v>
      </c>
      <c r="BB212" s="92">
        <f t="shared" si="70"/>
        <v>0</v>
      </c>
      <c r="BC212" s="92">
        <f t="shared" si="71"/>
        <v>0</v>
      </c>
      <c r="BD212" s="92">
        <f t="shared" si="72"/>
        <v>0</v>
      </c>
      <c r="BE212" s="93">
        <f t="shared" si="73"/>
        <v>9381.6</v>
      </c>
      <c r="BF212" s="71" t="b">
        <f t="shared" si="74"/>
        <v>1</v>
      </c>
    </row>
    <row r="213" spans="1:58" ht="102" x14ac:dyDescent="0.2">
      <c r="A213" s="90">
        <v>210</v>
      </c>
      <c r="B213" s="45" t="s">
        <v>419</v>
      </c>
      <c r="C213" s="45" t="s">
        <v>437</v>
      </c>
      <c r="D213" s="68" t="s">
        <v>217</v>
      </c>
      <c r="E213" s="68" t="s">
        <v>218</v>
      </c>
      <c r="F213" s="45" t="s">
        <v>298</v>
      </c>
      <c r="G213" s="45" t="s">
        <v>299</v>
      </c>
      <c r="H213" s="45" t="s">
        <v>300</v>
      </c>
      <c r="I213" s="45" t="s">
        <v>510</v>
      </c>
      <c r="J213" s="45" t="s">
        <v>144</v>
      </c>
      <c r="K213" s="45" t="s">
        <v>56</v>
      </c>
      <c r="L213" s="121" t="s">
        <v>460</v>
      </c>
      <c r="M213" s="45" t="s">
        <v>326</v>
      </c>
      <c r="N213" s="45" t="s">
        <v>117</v>
      </c>
      <c r="O213" s="69">
        <v>16749.240000000002</v>
      </c>
      <c r="P213" s="70" t="s">
        <v>303</v>
      </c>
      <c r="Q213" s="90" t="s">
        <v>224</v>
      </c>
      <c r="R213" s="90" t="s">
        <v>225</v>
      </c>
      <c r="S213" s="91"/>
      <c r="T213" s="90" t="s">
        <v>226</v>
      </c>
      <c r="U213" s="90"/>
      <c r="V213" s="90"/>
      <c r="W213" s="90"/>
      <c r="X213" s="90"/>
      <c r="Y213" s="90"/>
      <c r="Z213" s="90"/>
      <c r="AA213" s="90"/>
      <c r="AB213" s="90"/>
      <c r="AC213" s="90"/>
      <c r="AD213" s="90"/>
      <c r="AE213" s="90"/>
      <c r="AF213" s="90"/>
      <c r="AG213" s="90"/>
      <c r="AH213" s="90" t="s">
        <v>226</v>
      </c>
      <c r="AI213" s="90"/>
      <c r="AJ213" s="90"/>
      <c r="AK213" s="90"/>
      <c r="AL213" s="90"/>
      <c r="AM213" s="90"/>
      <c r="AN213" s="90"/>
      <c r="AO213" s="90"/>
      <c r="AP213" s="90"/>
      <c r="AQ213" s="90"/>
      <c r="AR213" s="90">
        <f t="shared" si="60"/>
        <v>1</v>
      </c>
      <c r="AS213" s="92">
        <f t="shared" si="61"/>
        <v>0</v>
      </c>
      <c r="AT213" s="92">
        <f t="shared" si="62"/>
        <v>0</v>
      </c>
      <c r="AU213" s="92">
        <f t="shared" si="63"/>
        <v>16749.240000000002</v>
      </c>
      <c r="AV213" s="92">
        <f t="shared" si="64"/>
        <v>0</v>
      </c>
      <c r="AW213" s="92">
        <f t="shared" si="65"/>
        <v>0</v>
      </c>
      <c r="AX213" s="92">
        <f t="shared" si="66"/>
        <v>0</v>
      </c>
      <c r="AY213" s="92">
        <f t="shared" si="67"/>
        <v>0</v>
      </c>
      <c r="AZ213" s="92">
        <f t="shared" si="68"/>
        <v>0</v>
      </c>
      <c r="BA213" s="92">
        <f t="shared" si="69"/>
        <v>0</v>
      </c>
      <c r="BB213" s="92">
        <f t="shared" si="70"/>
        <v>0</v>
      </c>
      <c r="BC213" s="92">
        <f t="shared" si="71"/>
        <v>0</v>
      </c>
      <c r="BD213" s="92">
        <f t="shared" si="72"/>
        <v>0</v>
      </c>
      <c r="BE213" s="93">
        <f t="shared" si="73"/>
        <v>16749.240000000002</v>
      </c>
      <c r="BF213" s="71" t="b">
        <f t="shared" si="74"/>
        <v>1</v>
      </c>
    </row>
    <row r="214" spans="1:58" ht="102" x14ac:dyDescent="0.2">
      <c r="A214" s="90">
        <v>211</v>
      </c>
      <c r="B214" s="45" t="s">
        <v>419</v>
      </c>
      <c r="C214" s="45" t="s">
        <v>437</v>
      </c>
      <c r="D214" s="68" t="s">
        <v>217</v>
      </c>
      <c r="E214" s="68" t="s">
        <v>218</v>
      </c>
      <c r="F214" s="45" t="s">
        <v>298</v>
      </c>
      <c r="G214" s="45" t="s">
        <v>299</v>
      </c>
      <c r="H214" s="45" t="s">
        <v>300</v>
      </c>
      <c r="I214" s="45" t="s">
        <v>510</v>
      </c>
      <c r="J214" s="45" t="s">
        <v>144</v>
      </c>
      <c r="K214" s="45" t="s">
        <v>56</v>
      </c>
      <c r="L214" s="121" t="s">
        <v>461</v>
      </c>
      <c r="M214" s="45" t="s">
        <v>326</v>
      </c>
      <c r="N214" s="45" t="s">
        <v>117</v>
      </c>
      <c r="O214" s="69">
        <v>17900.439999999999</v>
      </c>
      <c r="P214" s="70" t="s">
        <v>303</v>
      </c>
      <c r="Q214" s="90" t="s">
        <v>224</v>
      </c>
      <c r="R214" s="90" t="s">
        <v>225</v>
      </c>
      <c r="S214" s="91"/>
      <c r="T214" s="90" t="s">
        <v>226</v>
      </c>
      <c r="U214" s="90"/>
      <c r="V214" s="90"/>
      <c r="W214" s="90"/>
      <c r="X214" s="90"/>
      <c r="Y214" s="90"/>
      <c r="Z214" s="90"/>
      <c r="AA214" s="90"/>
      <c r="AB214" s="90"/>
      <c r="AC214" s="90"/>
      <c r="AD214" s="90"/>
      <c r="AE214" s="90"/>
      <c r="AF214" s="90"/>
      <c r="AG214" s="90"/>
      <c r="AH214" s="90" t="s">
        <v>226</v>
      </c>
      <c r="AI214" s="90"/>
      <c r="AJ214" s="90"/>
      <c r="AK214" s="90"/>
      <c r="AL214" s="90"/>
      <c r="AM214" s="90"/>
      <c r="AN214" s="90"/>
      <c r="AO214" s="90"/>
      <c r="AP214" s="90"/>
      <c r="AQ214" s="90"/>
      <c r="AR214" s="90">
        <f t="shared" si="60"/>
        <v>1</v>
      </c>
      <c r="AS214" s="92">
        <f t="shared" si="61"/>
        <v>0</v>
      </c>
      <c r="AT214" s="92">
        <f t="shared" si="62"/>
        <v>0</v>
      </c>
      <c r="AU214" s="92">
        <f t="shared" si="63"/>
        <v>17900.439999999999</v>
      </c>
      <c r="AV214" s="92">
        <f t="shared" si="64"/>
        <v>0</v>
      </c>
      <c r="AW214" s="92">
        <f t="shared" si="65"/>
        <v>0</v>
      </c>
      <c r="AX214" s="92">
        <f t="shared" si="66"/>
        <v>0</v>
      </c>
      <c r="AY214" s="92">
        <f t="shared" si="67"/>
        <v>0</v>
      </c>
      <c r="AZ214" s="92">
        <f t="shared" si="68"/>
        <v>0</v>
      </c>
      <c r="BA214" s="92">
        <f t="shared" si="69"/>
        <v>0</v>
      </c>
      <c r="BB214" s="92">
        <f t="shared" si="70"/>
        <v>0</v>
      </c>
      <c r="BC214" s="92">
        <f t="shared" si="71"/>
        <v>0</v>
      </c>
      <c r="BD214" s="92">
        <f t="shared" si="72"/>
        <v>0</v>
      </c>
      <c r="BE214" s="93">
        <f t="shared" si="73"/>
        <v>17900.439999999999</v>
      </c>
      <c r="BF214" s="71" t="b">
        <f t="shared" si="74"/>
        <v>1</v>
      </c>
    </row>
    <row r="215" spans="1:58" ht="102" x14ac:dyDescent="0.2">
      <c r="A215" s="90">
        <v>212</v>
      </c>
      <c r="B215" s="45" t="s">
        <v>419</v>
      </c>
      <c r="C215" s="45" t="s">
        <v>437</v>
      </c>
      <c r="D215" s="68" t="s">
        <v>217</v>
      </c>
      <c r="E215" s="68" t="s">
        <v>218</v>
      </c>
      <c r="F215" s="45" t="s">
        <v>298</v>
      </c>
      <c r="G215" s="45" t="s">
        <v>299</v>
      </c>
      <c r="H215" s="45" t="s">
        <v>300</v>
      </c>
      <c r="I215" s="45" t="s">
        <v>510</v>
      </c>
      <c r="J215" s="45" t="s">
        <v>144</v>
      </c>
      <c r="K215" s="45" t="s">
        <v>56</v>
      </c>
      <c r="L215" s="121" t="s">
        <v>462</v>
      </c>
      <c r="M215" s="45" t="s">
        <v>326</v>
      </c>
      <c r="N215" s="45" t="s">
        <v>117</v>
      </c>
      <c r="O215" s="69">
        <v>30389.61</v>
      </c>
      <c r="P215" s="70" t="s">
        <v>303</v>
      </c>
      <c r="Q215" s="90" t="s">
        <v>224</v>
      </c>
      <c r="R215" s="90" t="s">
        <v>225</v>
      </c>
      <c r="S215" s="91"/>
      <c r="T215" s="90" t="s">
        <v>226</v>
      </c>
      <c r="U215" s="90"/>
      <c r="V215" s="90"/>
      <c r="W215" s="90"/>
      <c r="X215" s="90"/>
      <c r="Y215" s="90"/>
      <c r="Z215" s="90"/>
      <c r="AA215" s="90"/>
      <c r="AB215" s="90"/>
      <c r="AC215" s="90"/>
      <c r="AD215" s="90"/>
      <c r="AE215" s="90"/>
      <c r="AF215" s="90"/>
      <c r="AG215" s="90"/>
      <c r="AH215" s="90" t="s">
        <v>226</v>
      </c>
      <c r="AI215" s="90"/>
      <c r="AJ215" s="90"/>
      <c r="AK215" s="90"/>
      <c r="AL215" s="90"/>
      <c r="AM215" s="90"/>
      <c r="AN215" s="90"/>
      <c r="AO215" s="90"/>
      <c r="AP215" s="90"/>
      <c r="AQ215" s="90"/>
      <c r="AR215" s="90">
        <f t="shared" si="60"/>
        <v>1</v>
      </c>
      <c r="AS215" s="92">
        <f t="shared" si="61"/>
        <v>0</v>
      </c>
      <c r="AT215" s="92">
        <f t="shared" si="62"/>
        <v>0</v>
      </c>
      <c r="AU215" s="92">
        <f t="shared" si="63"/>
        <v>30389.61</v>
      </c>
      <c r="AV215" s="92">
        <f t="shared" si="64"/>
        <v>0</v>
      </c>
      <c r="AW215" s="92">
        <f t="shared" si="65"/>
        <v>0</v>
      </c>
      <c r="AX215" s="92">
        <f t="shared" si="66"/>
        <v>0</v>
      </c>
      <c r="AY215" s="92">
        <f t="shared" si="67"/>
        <v>0</v>
      </c>
      <c r="AZ215" s="92">
        <f t="shared" si="68"/>
        <v>0</v>
      </c>
      <c r="BA215" s="92">
        <f t="shared" si="69"/>
        <v>0</v>
      </c>
      <c r="BB215" s="92">
        <f t="shared" si="70"/>
        <v>0</v>
      </c>
      <c r="BC215" s="92">
        <f t="shared" si="71"/>
        <v>0</v>
      </c>
      <c r="BD215" s="92">
        <f t="shared" si="72"/>
        <v>0</v>
      </c>
      <c r="BE215" s="93">
        <f t="shared" si="73"/>
        <v>30389.61</v>
      </c>
      <c r="BF215" s="71" t="b">
        <f t="shared" si="74"/>
        <v>1</v>
      </c>
    </row>
    <row r="216" spans="1:58" ht="102" x14ac:dyDescent="0.2">
      <c r="A216" s="90">
        <v>213</v>
      </c>
      <c r="B216" s="45" t="s">
        <v>419</v>
      </c>
      <c r="C216" s="45" t="s">
        <v>437</v>
      </c>
      <c r="D216" s="68" t="s">
        <v>217</v>
      </c>
      <c r="E216" s="68" t="s">
        <v>218</v>
      </c>
      <c r="F216" s="45" t="s">
        <v>298</v>
      </c>
      <c r="G216" s="45" t="s">
        <v>299</v>
      </c>
      <c r="H216" s="45" t="s">
        <v>300</v>
      </c>
      <c r="I216" s="45" t="s">
        <v>510</v>
      </c>
      <c r="J216" s="45" t="s">
        <v>144</v>
      </c>
      <c r="K216" s="45" t="s">
        <v>56</v>
      </c>
      <c r="L216" s="121" t="s">
        <v>463</v>
      </c>
      <c r="M216" s="45" t="s">
        <v>326</v>
      </c>
      <c r="N216" s="45" t="s">
        <v>117</v>
      </c>
      <c r="O216" s="69">
        <v>14102.48</v>
      </c>
      <c r="P216" s="70" t="s">
        <v>303</v>
      </c>
      <c r="Q216" s="90" t="s">
        <v>224</v>
      </c>
      <c r="R216" s="90" t="s">
        <v>225</v>
      </c>
      <c r="S216" s="91"/>
      <c r="T216" s="90" t="s">
        <v>226</v>
      </c>
      <c r="U216" s="90"/>
      <c r="V216" s="90"/>
      <c r="W216" s="90"/>
      <c r="X216" s="90"/>
      <c r="Y216" s="90"/>
      <c r="Z216" s="90"/>
      <c r="AA216" s="90"/>
      <c r="AB216" s="90"/>
      <c r="AC216" s="90"/>
      <c r="AD216" s="90"/>
      <c r="AE216" s="90"/>
      <c r="AF216" s="90"/>
      <c r="AG216" s="90"/>
      <c r="AH216" s="90" t="s">
        <v>226</v>
      </c>
      <c r="AI216" s="90"/>
      <c r="AJ216" s="90"/>
      <c r="AK216" s="90"/>
      <c r="AL216" s="90"/>
      <c r="AM216" s="90"/>
      <c r="AN216" s="90"/>
      <c r="AO216" s="90"/>
      <c r="AP216" s="90"/>
      <c r="AQ216" s="90"/>
      <c r="AR216" s="90">
        <f t="shared" si="60"/>
        <v>1</v>
      </c>
      <c r="AS216" s="92">
        <f t="shared" si="61"/>
        <v>0</v>
      </c>
      <c r="AT216" s="92">
        <f t="shared" si="62"/>
        <v>0</v>
      </c>
      <c r="AU216" s="92">
        <f t="shared" si="63"/>
        <v>14102.48</v>
      </c>
      <c r="AV216" s="92">
        <f t="shared" si="64"/>
        <v>0</v>
      </c>
      <c r="AW216" s="92">
        <f t="shared" si="65"/>
        <v>0</v>
      </c>
      <c r="AX216" s="92">
        <f t="shared" si="66"/>
        <v>0</v>
      </c>
      <c r="AY216" s="92">
        <f t="shared" si="67"/>
        <v>0</v>
      </c>
      <c r="AZ216" s="92">
        <f t="shared" si="68"/>
        <v>0</v>
      </c>
      <c r="BA216" s="92">
        <f t="shared" si="69"/>
        <v>0</v>
      </c>
      <c r="BB216" s="92">
        <f t="shared" si="70"/>
        <v>0</v>
      </c>
      <c r="BC216" s="92">
        <f t="shared" si="71"/>
        <v>0</v>
      </c>
      <c r="BD216" s="92">
        <f t="shared" si="72"/>
        <v>0</v>
      </c>
      <c r="BE216" s="93">
        <f t="shared" si="73"/>
        <v>14102.48</v>
      </c>
      <c r="BF216" s="71" t="b">
        <f t="shared" si="74"/>
        <v>1</v>
      </c>
    </row>
    <row r="217" spans="1:58" ht="102" x14ac:dyDescent="0.2">
      <c r="A217" s="90">
        <v>214</v>
      </c>
      <c r="B217" s="45" t="s">
        <v>419</v>
      </c>
      <c r="C217" s="45" t="s">
        <v>437</v>
      </c>
      <c r="D217" s="68" t="s">
        <v>217</v>
      </c>
      <c r="E217" s="68" t="s">
        <v>218</v>
      </c>
      <c r="F217" s="45" t="s">
        <v>298</v>
      </c>
      <c r="G217" s="45" t="s">
        <v>299</v>
      </c>
      <c r="H217" s="45" t="s">
        <v>300</v>
      </c>
      <c r="I217" s="45" t="s">
        <v>510</v>
      </c>
      <c r="J217" s="45" t="s">
        <v>144</v>
      </c>
      <c r="K217" s="45" t="s">
        <v>56</v>
      </c>
      <c r="L217" s="121" t="s">
        <v>464</v>
      </c>
      <c r="M217" s="45" t="s">
        <v>326</v>
      </c>
      <c r="N217" s="45" t="s">
        <v>117</v>
      </c>
      <c r="O217" s="69">
        <v>15703.4</v>
      </c>
      <c r="P217" s="70" t="s">
        <v>303</v>
      </c>
      <c r="Q217" s="90" t="s">
        <v>224</v>
      </c>
      <c r="R217" s="90" t="s">
        <v>225</v>
      </c>
      <c r="S217" s="91"/>
      <c r="T217" s="90" t="s">
        <v>226</v>
      </c>
      <c r="U217" s="90"/>
      <c r="V217" s="90"/>
      <c r="W217" s="90"/>
      <c r="X217" s="90"/>
      <c r="Y217" s="90"/>
      <c r="Z217" s="90"/>
      <c r="AA217" s="90"/>
      <c r="AB217" s="90"/>
      <c r="AC217" s="90"/>
      <c r="AD217" s="90"/>
      <c r="AE217" s="90"/>
      <c r="AF217" s="90"/>
      <c r="AG217" s="90"/>
      <c r="AH217" s="90" t="s">
        <v>226</v>
      </c>
      <c r="AI217" s="90"/>
      <c r="AJ217" s="90"/>
      <c r="AK217" s="90"/>
      <c r="AL217" s="90"/>
      <c r="AM217" s="90"/>
      <c r="AN217" s="90"/>
      <c r="AO217" s="90"/>
      <c r="AP217" s="90"/>
      <c r="AQ217" s="90"/>
      <c r="AR217" s="90">
        <f t="shared" si="60"/>
        <v>1</v>
      </c>
      <c r="AS217" s="92">
        <f t="shared" si="61"/>
        <v>0</v>
      </c>
      <c r="AT217" s="92">
        <f t="shared" si="62"/>
        <v>0</v>
      </c>
      <c r="AU217" s="92">
        <f t="shared" si="63"/>
        <v>15703.4</v>
      </c>
      <c r="AV217" s="92">
        <f t="shared" si="64"/>
        <v>0</v>
      </c>
      <c r="AW217" s="92">
        <f t="shared" si="65"/>
        <v>0</v>
      </c>
      <c r="AX217" s="92">
        <f t="shared" si="66"/>
        <v>0</v>
      </c>
      <c r="AY217" s="92">
        <f t="shared" si="67"/>
        <v>0</v>
      </c>
      <c r="AZ217" s="92">
        <f t="shared" si="68"/>
        <v>0</v>
      </c>
      <c r="BA217" s="92">
        <f t="shared" si="69"/>
        <v>0</v>
      </c>
      <c r="BB217" s="92">
        <f t="shared" si="70"/>
        <v>0</v>
      </c>
      <c r="BC217" s="92">
        <f t="shared" si="71"/>
        <v>0</v>
      </c>
      <c r="BD217" s="92">
        <f t="shared" si="72"/>
        <v>0</v>
      </c>
      <c r="BE217" s="93">
        <f t="shared" si="73"/>
        <v>15703.4</v>
      </c>
      <c r="BF217" s="71" t="b">
        <f t="shared" si="74"/>
        <v>1</v>
      </c>
    </row>
    <row r="218" spans="1:58" ht="102" x14ac:dyDescent="0.2">
      <c r="A218" s="90">
        <v>215</v>
      </c>
      <c r="B218" s="45" t="s">
        <v>419</v>
      </c>
      <c r="C218" s="45" t="s">
        <v>437</v>
      </c>
      <c r="D218" s="68" t="s">
        <v>217</v>
      </c>
      <c r="E218" s="68" t="s">
        <v>218</v>
      </c>
      <c r="F218" s="45" t="s">
        <v>298</v>
      </c>
      <c r="G218" s="45" t="s">
        <v>299</v>
      </c>
      <c r="H218" s="45" t="s">
        <v>300</v>
      </c>
      <c r="I218" s="45" t="s">
        <v>510</v>
      </c>
      <c r="J218" s="45" t="s">
        <v>144</v>
      </c>
      <c r="K218" s="45" t="s">
        <v>56</v>
      </c>
      <c r="L218" s="121" t="s">
        <v>465</v>
      </c>
      <c r="M218" s="45" t="s">
        <v>326</v>
      </c>
      <c r="N218" s="45" t="s">
        <v>117</v>
      </c>
      <c r="O218" s="69">
        <v>27878.59</v>
      </c>
      <c r="P218" s="70" t="s">
        <v>303</v>
      </c>
      <c r="Q218" s="90" t="s">
        <v>224</v>
      </c>
      <c r="R218" s="90" t="s">
        <v>225</v>
      </c>
      <c r="S218" s="91"/>
      <c r="T218" s="90" t="s">
        <v>226</v>
      </c>
      <c r="U218" s="90"/>
      <c r="V218" s="90"/>
      <c r="W218" s="90"/>
      <c r="X218" s="90"/>
      <c r="Y218" s="90"/>
      <c r="Z218" s="90"/>
      <c r="AA218" s="90"/>
      <c r="AB218" s="90"/>
      <c r="AC218" s="90"/>
      <c r="AD218" s="90"/>
      <c r="AE218" s="90"/>
      <c r="AF218" s="90"/>
      <c r="AG218" s="90"/>
      <c r="AH218" s="90" t="s">
        <v>226</v>
      </c>
      <c r="AI218" s="90"/>
      <c r="AJ218" s="90"/>
      <c r="AK218" s="90"/>
      <c r="AL218" s="90"/>
      <c r="AM218" s="90"/>
      <c r="AN218" s="90"/>
      <c r="AO218" s="90"/>
      <c r="AP218" s="90"/>
      <c r="AQ218" s="90"/>
      <c r="AR218" s="90">
        <f t="shared" si="60"/>
        <v>1</v>
      </c>
      <c r="AS218" s="92">
        <f t="shared" si="61"/>
        <v>0</v>
      </c>
      <c r="AT218" s="92">
        <f t="shared" si="62"/>
        <v>0</v>
      </c>
      <c r="AU218" s="92">
        <f t="shared" si="63"/>
        <v>27878.59</v>
      </c>
      <c r="AV218" s="92">
        <f t="shared" si="64"/>
        <v>0</v>
      </c>
      <c r="AW218" s="92">
        <f t="shared" si="65"/>
        <v>0</v>
      </c>
      <c r="AX218" s="92">
        <f t="shared" si="66"/>
        <v>0</v>
      </c>
      <c r="AY218" s="92">
        <f t="shared" si="67"/>
        <v>0</v>
      </c>
      <c r="AZ218" s="92">
        <f t="shared" si="68"/>
        <v>0</v>
      </c>
      <c r="BA218" s="92">
        <f t="shared" si="69"/>
        <v>0</v>
      </c>
      <c r="BB218" s="92">
        <f t="shared" si="70"/>
        <v>0</v>
      </c>
      <c r="BC218" s="92">
        <f t="shared" si="71"/>
        <v>0</v>
      </c>
      <c r="BD218" s="92">
        <f t="shared" si="72"/>
        <v>0</v>
      </c>
      <c r="BE218" s="93">
        <f t="shared" si="73"/>
        <v>27878.59</v>
      </c>
      <c r="BF218" s="71" t="b">
        <f t="shared" si="74"/>
        <v>1</v>
      </c>
    </row>
    <row r="219" spans="1:58" ht="102" x14ac:dyDescent="0.2">
      <c r="A219" s="90">
        <v>216</v>
      </c>
      <c r="B219" s="45" t="s">
        <v>419</v>
      </c>
      <c r="C219" s="45" t="s">
        <v>437</v>
      </c>
      <c r="D219" s="68" t="s">
        <v>217</v>
      </c>
      <c r="E219" s="68" t="s">
        <v>218</v>
      </c>
      <c r="F219" s="45" t="s">
        <v>298</v>
      </c>
      <c r="G219" s="45" t="s">
        <v>299</v>
      </c>
      <c r="H219" s="45" t="s">
        <v>300</v>
      </c>
      <c r="I219" s="45" t="s">
        <v>510</v>
      </c>
      <c r="J219" s="45" t="s">
        <v>144</v>
      </c>
      <c r="K219" s="45" t="s">
        <v>56</v>
      </c>
      <c r="L219" s="121" t="s">
        <v>466</v>
      </c>
      <c r="M219" s="45" t="s">
        <v>326</v>
      </c>
      <c r="N219" s="45" t="s">
        <v>117</v>
      </c>
      <c r="O219" s="69">
        <v>19470.599999999999</v>
      </c>
      <c r="P219" s="70" t="s">
        <v>303</v>
      </c>
      <c r="Q219" s="90" t="s">
        <v>224</v>
      </c>
      <c r="R219" s="90" t="s">
        <v>225</v>
      </c>
      <c r="S219" s="91"/>
      <c r="T219" s="90" t="s">
        <v>226</v>
      </c>
      <c r="U219" s="90"/>
      <c r="V219" s="90"/>
      <c r="W219" s="90"/>
      <c r="X219" s="90"/>
      <c r="Y219" s="90"/>
      <c r="Z219" s="90"/>
      <c r="AA219" s="90"/>
      <c r="AB219" s="90"/>
      <c r="AC219" s="90"/>
      <c r="AD219" s="90"/>
      <c r="AE219" s="90"/>
      <c r="AF219" s="90"/>
      <c r="AG219" s="90"/>
      <c r="AH219" s="90" t="s">
        <v>226</v>
      </c>
      <c r="AI219" s="90"/>
      <c r="AJ219" s="90"/>
      <c r="AK219" s="90"/>
      <c r="AL219" s="90"/>
      <c r="AM219" s="90"/>
      <c r="AN219" s="90"/>
      <c r="AO219" s="90"/>
      <c r="AP219" s="90"/>
      <c r="AQ219" s="90"/>
      <c r="AR219" s="90">
        <f t="shared" si="60"/>
        <v>1</v>
      </c>
      <c r="AS219" s="92">
        <f t="shared" si="61"/>
        <v>0</v>
      </c>
      <c r="AT219" s="92">
        <f t="shared" si="62"/>
        <v>0</v>
      </c>
      <c r="AU219" s="92">
        <f t="shared" si="63"/>
        <v>19470.599999999999</v>
      </c>
      <c r="AV219" s="92">
        <f t="shared" si="64"/>
        <v>0</v>
      </c>
      <c r="AW219" s="92">
        <f t="shared" si="65"/>
        <v>0</v>
      </c>
      <c r="AX219" s="92">
        <f t="shared" si="66"/>
        <v>0</v>
      </c>
      <c r="AY219" s="92">
        <f t="shared" si="67"/>
        <v>0</v>
      </c>
      <c r="AZ219" s="92">
        <f t="shared" si="68"/>
        <v>0</v>
      </c>
      <c r="BA219" s="92">
        <f t="shared" si="69"/>
        <v>0</v>
      </c>
      <c r="BB219" s="92">
        <f t="shared" si="70"/>
        <v>0</v>
      </c>
      <c r="BC219" s="92">
        <f t="shared" si="71"/>
        <v>0</v>
      </c>
      <c r="BD219" s="92">
        <f t="shared" si="72"/>
        <v>0</v>
      </c>
      <c r="BE219" s="93">
        <f t="shared" si="73"/>
        <v>19470.599999999999</v>
      </c>
      <c r="BF219" s="71" t="b">
        <f t="shared" si="74"/>
        <v>1</v>
      </c>
    </row>
    <row r="220" spans="1:58" ht="102" x14ac:dyDescent="0.2">
      <c r="A220" s="90">
        <v>217</v>
      </c>
      <c r="B220" s="45" t="s">
        <v>419</v>
      </c>
      <c r="C220" s="45" t="s">
        <v>437</v>
      </c>
      <c r="D220" s="68" t="s">
        <v>217</v>
      </c>
      <c r="E220" s="68" t="s">
        <v>218</v>
      </c>
      <c r="F220" s="45" t="s">
        <v>298</v>
      </c>
      <c r="G220" s="45" t="s">
        <v>299</v>
      </c>
      <c r="H220" s="45" t="s">
        <v>300</v>
      </c>
      <c r="I220" s="45" t="s">
        <v>510</v>
      </c>
      <c r="J220" s="45" t="s">
        <v>144</v>
      </c>
      <c r="K220" s="45" t="s">
        <v>56</v>
      </c>
      <c r="L220" s="121" t="s">
        <v>467</v>
      </c>
      <c r="M220" s="45" t="s">
        <v>326</v>
      </c>
      <c r="N220" s="45" t="s">
        <v>117</v>
      </c>
      <c r="O220" s="69">
        <v>4484.68</v>
      </c>
      <c r="P220" s="70" t="s">
        <v>303</v>
      </c>
      <c r="Q220" s="90" t="s">
        <v>224</v>
      </c>
      <c r="R220" s="90" t="s">
        <v>225</v>
      </c>
      <c r="S220" s="91"/>
      <c r="T220" s="90" t="s">
        <v>226</v>
      </c>
      <c r="U220" s="90"/>
      <c r="V220" s="90"/>
      <c r="W220" s="90"/>
      <c r="X220" s="90"/>
      <c r="Y220" s="90"/>
      <c r="Z220" s="90"/>
      <c r="AA220" s="90"/>
      <c r="AB220" s="90"/>
      <c r="AC220" s="90"/>
      <c r="AD220" s="90"/>
      <c r="AE220" s="90"/>
      <c r="AF220" s="90"/>
      <c r="AG220" s="90"/>
      <c r="AH220" s="90" t="s">
        <v>226</v>
      </c>
      <c r="AI220" s="90"/>
      <c r="AJ220" s="90"/>
      <c r="AK220" s="90"/>
      <c r="AL220" s="90"/>
      <c r="AM220" s="90"/>
      <c r="AN220" s="90"/>
      <c r="AO220" s="90"/>
      <c r="AP220" s="90"/>
      <c r="AQ220" s="90"/>
      <c r="AR220" s="90">
        <f t="shared" si="60"/>
        <v>1</v>
      </c>
      <c r="AS220" s="92">
        <f t="shared" si="61"/>
        <v>0</v>
      </c>
      <c r="AT220" s="92">
        <f t="shared" si="62"/>
        <v>0</v>
      </c>
      <c r="AU220" s="92">
        <f t="shared" si="63"/>
        <v>4484.68</v>
      </c>
      <c r="AV220" s="92">
        <f t="shared" si="64"/>
        <v>0</v>
      </c>
      <c r="AW220" s="92">
        <f t="shared" si="65"/>
        <v>0</v>
      </c>
      <c r="AX220" s="92">
        <f t="shared" si="66"/>
        <v>0</v>
      </c>
      <c r="AY220" s="92">
        <f t="shared" si="67"/>
        <v>0</v>
      </c>
      <c r="AZ220" s="92">
        <f t="shared" si="68"/>
        <v>0</v>
      </c>
      <c r="BA220" s="92">
        <f t="shared" si="69"/>
        <v>0</v>
      </c>
      <c r="BB220" s="92">
        <f t="shared" si="70"/>
        <v>0</v>
      </c>
      <c r="BC220" s="92">
        <f t="shared" si="71"/>
        <v>0</v>
      </c>
      <c r="BD220" s="92">
        <f t="shared" si="72"/>
        <v>0</v>
      </c>
      <c r="BE220" s="93">
        <f t="shared" si="73"/>
        <v>4484.68</v>
      </c>
      <c r="BF220" s="71" t="b">
        <f t="shared" si="74"/>
        <v>1</v>
      </c>
    </row>
    <row r="221" spans="1:58" ht="102" x14ac:dyDescent="0.2">
      <c r="A221" s="90">
        <v>218</v>
      </c>
      <c r="B221" s="45" t="s">
        <v>419</v>
      </c>
      <c r="C221" s="45" t="s">
        <v>437</v>
      </c>
      <c r="D221" s="68" t="s">
        <v>217</v>
      </c>
      <c r="E221" s="68" t="s">
        <v>218</v>
      </c>
      <c r="F221" s="45" t="s">
        <v>298</v>
      </c>
      <c r="G221" s="45" t="s">
        <v>299</v>
      </c>
      <c r="H221" s="45" t="s">
        <v>300</v>
      </c>
      <c r="I221" s="45" t="s">
        <v>510</v>
      </c>
      <c r="J221" s="45" t="s">
        <v>144</v>
      </c>
      <c r="K221" s="45" t="s">
        <v>56</v>
      </c>
      <c r="L221" s="121" t="s">
        <v>468</v>
      </c>
      <c r="M221" s="45" t="s">
        <v>326</v>
      </c>
      <c r="N221" s="45" t="s">
        <v>117</v>
      </c>
      <c r="O221" s="69">
        <v>25906.43</v>
      </c>
      <c r="P221" s="70" t="s">
        <v>303</v>
      </c>
      <c r="Q221" s="90" t="s">
        <v>224</v>
      </c>
      <c r="R221" s="90" t="s">
        <v>225</v>
      </c>
      <c r="S221" s="91"/>
      <c r="T221" s="90" t="s">
        <v>226</v>
      </c>
      <c r="U221" s="90"/>
      <c r="V221" s="90"/>
      <c r="W221" s="90"/>
      <c r="X221" s="90"/>
      <c r="Y221" s="90"/>
      <c r="Z221" s="90"/>
      <c r="AA221" s="90"/>
      <c r="AB221" s="90"/>
      <c r="AC221" s="90"/>
      <c r="AD221" s="90"/>
      <c r="AE221" s="90"/>
      <c r="AF221" s="90"/>
      <c r="AG221" s="90"/>
      <c r="AH221" s="90" t="s">
        <v>226</v>
      </c>
      <c r="AI221" s="90"/>
      <c r="AJ221" s="90"/>
      <c r="AK221" s="90"/>
      <c r="AL221" s="90"/>
      <c r="AM221" s="90"/>
      <c r="AN221" s="90"/>
      <c r="AO221" s="90"/>
      <c r="AP221" s="90"/>
      <c r="AQ221" s="90"/>
      <c r="AR221" s="90">
        <f t="shared" si="60"/>
        <v>1</v>
      </c>
      <c r="AS221" s="92">
        <f t="shared" si="61"/>
        <v>0</v>
      </c>
      <c r="AT221" s="92">
        <f t="shared" si="62"/>
        <v>0</v>
      </c>
      <c r="AU221" s="92">
        <f t="shared" si="63"/>
        <v>25906.43</v>
      </c>
      <c r="AV221" s="92">
        <f t="shared" si="64"/>
        <v>0</v>
      </c>
      <c r="AW221" s="92">
        <f t="shared" si="65"/>
        <v>0</v>
      </c>
      <c r="AX221" s="92">
        <f t="shared" si="66"/>
        <v>0</v>
      </c>
      <c r="AY221" s="92">
        <f t="shared" si="67"/>
        <v>0</v>
      </c>
      <c r="AZ221" s="92">
        <f t="shared" si="68"/>
        <v>0</v>
      </c>
      <c r="BA221" s="92">
        <f t="shared" si="69"/>
        <v>0</v>
      </c>
      <c r="BB221" s="92">
        <f t="shared" si="70"/>
        <v>0</v>
      </c>
      <c r="BC221" s="92">
        <f t="shared" si="71"/>
        <v>0</v>
      </c>
      <c r="BD221" s="92">
        <f t="shared" si="72"/>
        <v>0</v>
      </c>
      <c r="BE221" s="93">
        <f t="shared" si="73"/>
        <v>25906.43</v>
      </c>
      <c r="BF221" s="71" t="b">
        <f t="shared" si="74"/>
        <v>1</v>
      </c>
    </row>
    <row r="222" spans="1:58" ht="102" x14ac:dyDescent="0.2">
      <c r="A222" s="90">
        <v>219</v>
      </c>
      <c r="B222" s="45" t="s">
        <v>419</v>
      </c>
      <c r="C222" s="45" t="s">
        <v>437</v>
      </c>
      <c r="D222" s="68" t="s">
        <v>217</v>
      </c>
      <c r="E222" s="68" t="s">
        <v>218</v>
      </c>
      <c r="F222" s="45" t="s">
        <v>298</v>
      </c>
      <c r="G222" s="45" t="s">
        <v>299</v>
      </c>
      <c r="H222" s="45" t="s">
        <v>300</v>
      </c>
      <c r="I222" s="45" t="s">
        <v>510</v>
      </c>
      <c r="J222" s="45" t="s">
        <v>144</v>
      </c>
      <c r="K222" s="45" t="s">
        <v>56</v>
      </c>
      <c r="L222" s="121" t="s">
        <v>469</v>
      </c>
      <c r="M222" s="45" t="s">
        <v>326</v>
      </c>
      <c r="N222" s="45" t="s">
        <v>117</v>
      </c>
      <c r="O222" s="69">
        <v>27521.18</v>
      </c>
      <c r="P222" s="70" t="s">
        <v>303</v>
      </c>
      <c r="Q222" s="90" t="s">
        <v>224</v>
      </c>
      <c r="R222" s="90" t="s">
        <v>225</v>
      </c>
      <c r="S222" s="91"/>
      <c r="T222" s="90" t="s">
        <v>226</v>
      </c>
      <c r="U222" s="90"/>
      <c r="V222" s="90"/>
      <c r="W222" s="90"/>
      <c r="X222" s="90"/>
      <c r="Y222" s="90"/>
      <c r="Z222" s="90"/>
      <c r="AA222" s="90"/>
      <c r="AB222" s="90"/>
      <c r="AC222" s="90"/>
      <c r="AD222" s="90"/>
      <c r="AE222" s="90"/>
      <c r="AF222" s="90"/>
      <c r="AG222" s="90"/>
      <c r="AH222" s="90" t="s">
        <v>226</v>
      </c>
      <c r="AI222" s="90"/>
      <c r="AJ222" s="90"/>
      <c r="AK222" s="90"/>
      <c r="AL222" s="90"/>
      <c r="AM222" s="90"/>
      <c r="AN222" s="90"/>
      <c r="AO222" s="90"/>
      <c r="AP222" s="90"/>
      <c r="AQ222" s="90"/>
      <c r="AR222" s="90">
        <f t="shared" si="60"/>
        <v>1</v>
      </c>
      <c r="AS222" s="92">
        <f t="shared" si="61"/>
        <v>0</v>
      </c>
      <c r="AT222" s="92">
        <f t="shared" si="62"/>
        <v>0</v>
      </c>
      <c r="AU222" s="92">
        <f t="shared" si="63"/>
        <v>27521.18</v>
      </c>
      <c r="AV222" s="92">
        <f t="shared" si="64"/>
        <v>0</v>
      </c>
      <c r="AW222" s="92">
        <f t="shared" si="65"/>
        <v>0</v>
      </c>
      <c r="AX222" s="92">
        <f t="shared" si="66"/>
        <v>0</v>
      </c>
      <c r="AY222" s="92">
        <f t="shared" si="67"/>
        <v>0</v>
      </c>
      <c r="AZ222" s="92">
        <f t="shared" si="68"/>
        <v>0</v>
      </c>
      <c r="BA222" s="92">
        <f t="shared" si="69"/>
        <v>0</v>
      </c>
      <c r="BB222" s="92">
        <f t="shared" si="70"/>
        <v>0</v>
      </c>
      <c r="BC222" s="92">
        <f t="shared" si="71"/>
        <v>0</v>
      </c>
      <c r="BD222" s="92">
        <f t="shared" si="72"/>
        <v>0</v>
      </c>
      <c r="BE222" s="93">
        <f t="shared" si="73"/>
        <v>27521.18</v>
      </c>
      <c r="BF222" s="71" t="b">
        <f t="shared" si="74"/>
        <v>1</v>
      </c>
    </row>
    <row r="223" spans="1:58" ht="102" x14ac:dyDescent="0.2">
      <c r="A223" s="90">
        <v>220</v>
      </c>
      <c r="B223" s="45" t="s">
        <v>419</v>
      </c>
      <c r="C223" s="45" t="s">
        <v>437</v>
      </c>
      <c r="D223" s="68" t="s">
        <v>217</v>
      </c>
      <c r="E223" s="68" t="s">
        <v>218</v>
      </c>
      <c r="F223" s="45" t="s">
        <v>298</v>
      </c>
      <c r="G223" s="45" t="s">
        <v>299</v>
      </c>
      <c r="H223" s="45" t="s">
        <v>300</v>
      </c>
      <c r="I223" s="45" t="s">
        <v>510</v>
      </c>
      <c r="J223" s="45" t="s">
        <v>144</v>
      </c>
      <c r="K223" s="45" t="s">
        <v>56</v>
      </c>
      <c r="L223" s="121" t="s">
        <v>470</v>
      </c>
      <c r="M223" s="45" t="s">
        <v>326</v>
      </c>
      <c r="N223" s="45" t="s">
        <v>117</v>
      </c>
      <c r="O223" s="69">
        <v>6980.87</v>
      </c>
      <c r="P223" s="70" t="s">
        <v>303</v>
      </c>
      <c r="Q223" s="90" t="s">
        <v>224</v>
      </c>
      <c r="R223" s="90" t="s">
        <v>225</v>
      </c>
      <c r="S223" s="91"/>
      <c r="T223" s="90" t="s">
        <v>226</v>
      </c>
      <c r="U223" s="90"/>
      <c r="V223" s="90"/>
      <c r="W223" s="90"/>
      <c r="X223" s="90"/>
      <c r="Y223" s="90"/>
      <c r="Z223" s="90"/>
      <c r="AA223" s="90"/>
      <c r="AB223" s="90"/>
      <c r="AC223" s="90"/>
      <c r="AD223" s="90"/>
      <c r="AE223" s="90"/>
      <c r="AF223" s="90"/>
      <c r="AG223" s="90"/>
      <c r="AH223" s="90" t="s">
        <v>226</v>
      </c>
      <c r="AI223" s="90"/>
      <c r="AJ223" s="90"/>
      <c r="AK223" s="90"/>
      <c r="AL223" s="90"/>
      <c r="AM223" s="90"/>
      <c r="AN223" s="90"/>
      <c r="AO223" s="90"/>
      <c r="AP223" s="90"/>
      <c r="AQ223" s="90"/>
      <c r="AR223" s="90">
        <f t="shared" si="60"/>
        <v>1</v>
      </c>
      <c r="AS223" s="92">
        <f t="shared" si="61"/>
        <v>0</v>
      </c>
      <c r="AT223" s="92">
        <f t="shared" si="62"/>
        <v>0</v>
      </c>
      <c r="AU223" s="92">
        <f t="shared" si="63"/>
        <v>6980.87</v>
      </c>
      <c r="AV223" s="92">
        <f t="shared" si="64"/>
        <v>0</v>
      </c>
      <c r="AW223" s="92">
        <f t="shared" si="65"/>
        <v>0</v>
      </c>
      <c r="AX223" s="92">
        <f t="shared" si="66"/>
        <v>0</v>
      </c>
      <c r="AY223" s="92">
        <f t="shared" si="67"/>
        <v>0</v>
      </c>
      <c r="AZ223" s="92">
        <f t="shared" si="68"/>
        <v>0</v>
      </c>
      <c r="BA223" s="92">
        <f t="shared" si="69"/>
        <v>0</v>
      </c>
      <c r="BB223" s="92">
        <f t="shared" si="70"/>
        <v>0</v>
      </c>
      <c r="BC223" s="92">
        <f t="shared" si="71"/>
        <v>0</v>
      </c>
      <c r="BD223" s="92">
        <f t="shared" si="72"/>
        <v>0</v>
      </c>
      <c r="BE223" s="93">
        <f t="shared" si="73"/>
        <v>6980.87</v>
      </c>
      <c r="BF223" s="71" t="b">
        <f t="shared" si="74"/>
        <v>1</v>
      </c>
    </row>
    <row r="224" spans="1:58" ht="102" x14ac:dyDescent="0.2">
      <c r="A224" s="90">
        <v>221</v>
      </c>
      <c r="B224" s="45" t="s">
        <v>419</v>
      </c>
      <c r="C224" s="45" t="s">
        <v>437</v>
      </c>
      <c r="D224" s="68" t="s">
        <v>217</v>
      </c>
      <c r="E224" s="68" t="s">
        <v>218</v>
      </c>
      <c r="F224" s="45" t="s">
        <v>298</v>
      </c>
      <c r="G224" s="45" t="s">
        <v>299</v>
      </c>
      <c r="H224" s="45" t="s">
        <v>300</v>
      </c>
      <c r="I224" s="45" t="s">
        <v>510</v>
      </c>
      <c r="J224" s="45" t="s">
        <v>144</v>
      </c>
      <c r="K224" s="45" t="s">
        <v>56</v>
      </c>
      <c r="L224" s="121" t="s">
        <v>471</v>
      </c>
      <c r="M224" s="45" t="s">
        <v>326</v>
      </c>
      <c r="N224" s="45" t="s">
        <v>117</v>
      </c>
      <c r="O224" s="69">
        <v>27553.74</v>
      </c>
      <c r="P224" s="70" t="s">
        <v>303</v>
      </c>
      <c r="Q224" s="90" t="s">
        <v>224</v>
      </c>
      <c r="R224" s="90" t="s">
        <v>225</v>
      </c>
      <c r="S224" s="91"/>
      <c r="T224" s="90" t="s">
        <v>226</v>
      </c>
      <c r="U224" s="90"/>
      <c r="V224" s="90"/>
      <c r="W224" s="90"/>
      <c r="X224" s="90"/>
      <c r="Y224" s="90"/>
      <c r="Z224" s="90"/>
      <c r="AA224" s="90"/>
      <c r="AB224" s="90"/>
      <c r="AC224" s="90"/>
      <c r="AD224" s="90"/>
      <c r="AE224" s="90"/>
      <c r="AF224" s="90"/>
      <c r="AG224" s="90"/>
      <c r="AH224" s="90" t="s">
        <v>226</v>
      </c>
      <c r="AI224" s="90"/>
      <c r="AJ224" s="90"/>
      <c r="AK224" s="90"/>
      <c r="AL224" s="90"/>
      <c r="AM224" s="90"/>
      <c r="AN224" s="90"/>
      <c r="AO224" s="90"/>
      <c r="AP224" s="90"/>
      <c r="AQ224" s="90"/>
      <c r="AR224" s="90">
        <f t="shared" si="60"/>
        <v>1</v>
      </c>
      <c r="AS224" s="92">
        <f t="shared" si="61"/>
        <v>0</v>
      </c>
      <c r="AT224" s="92">
        <f t="shared" si="62"/>
        <v>0</v>
      </c>
      <c r="AU224" s="92">
        <f t="shared" si="63"/>
        <v>27553.74</v>
      </c>
      <c r="AV224" s="92">
        <f t="shared" si="64"/>
        <v>0</v>
      </c>
      <c r="AW224" s="92">
        <f t="shared" si="65"/>
        <v>0</v>
      </c>
      <c r="AX224" s="92">
        <f t="shared" si="66"/>
        <v>0</v>
      </c>
      <c r="AY224" s="92">
        <f t="shared" si="67"/>
        <v>0</v>
      </c>
      <c r="AZ224" s="92">
        <f t="shared" si="68"/>
        <v>0</v>
      </c>
      <c r="BA224" s="92">
        <f t="shared" si="69"/>
        <v>0</v>
      </c>
      <c r="BB224" s="92">
        <f t="shared" si="70"/>
        <v>0</v>
      </c>
      <c r="BC224" s="92">
        <f t="shared" si="71"/>
        <v>0</v>
      </c>
      <c r="BD224" s="92">
        <f t="shared" si="72"/>
        <v>0</v>
      </c>
      <c r="BE224" s="93">
        <f t="shared" si="73"/>
        <v>27553.74</v>
      </c>
      <c r="BF224" s="71" t="b">
        <f t="shared" si="74"/>
        <v>1</v>
      </c>
    </row>
    <row r="225" spans="1:58" ht="102" x14ac:dyDescent="0.2">
      <c r="A225" s="90">
        <v>222</v>
      </c>
      <c r="B225" s="45" t="s">
        <v>419</v>
      </c>
      <c r="C225" s="45" t="s">
        <v>437</v>
      </c>
      <c r="D225" s="68" t="s">
        <v>217</v>
      </c>
      <c r="E225" s="68" t="s">
        <v>218</v>
      </c>
      <c r="F225" s="45" t="s">
        <v>298</v>
      </c>
      <c r="G225" s="45" t="s">
        <v>299</v>
      </c>
      <c r="H225" s="45" t="s">
        <v>300</v>
      </c>
      <c r="I225" s="45" t="s">
        <v>510</v>
      </c>
      <c r="J225" s="45" t="s">
        <v>144</v>
      </c>
      <c r="K225" s="45" t="s">
        <v>56</v>
      </c>
      <c r="L225" s="121" t="s">
        <v>472</v>
      </c>
      <c r="M225" s="45" t="s">
        <v>326</v>
      </c>
      <c r="N225" s="45" t="s">
        <v>117</v>
      </c>
      <c r="O225" s="69">
        <v>18042.79</v>
      </c>
      <c r="P225" s="70" t="s">
        <v>303</v>
      </c>
      <c r="Q225" s="90" t="s">
        <v>224</v>
      </c>
      <c r="R225" s="90" t="s">
        <v>225</v>
      </c>
      <c r="S225" s="91"/>
      <c r="T225" s="90" t="s">
        <v>226</v>
      </c>
      <c r="U225" s="90"/>
      <c r="V225" s="90"/>
      <c r="W225" s="90"/>
      <c r="X225" s="90"/>
      <c r="Y225" s="90"/>
      <c r="Z225" s="90"/>
      <c r="AA225" s="90"/>
      <c r="AB225" s="90"/>
      <c r="AC225" s="90"/>
      <c r="AD225" s="90"/>
      <c r="AE225" s="90"/>
      <c r="AF225" s="90"/>
      <c r="AG225" s="90"/>
      <c r="AH225" s="90" t="s">
        <v>226</v>
      </c>
      <c r="AI225" s="90"/>
      <c r="AJ225" s="90"/>
      <c r="AK225" s="90"/>
      <c r="AL225" s="90"/>
      <c r="AM225" s="90"/>
      <c r="AN225" s="90"/>
      <c r="AO225" s="90"/>
      <c r="AP225" s="90"/>
      <c r="AQ225" s="90"/>
      <c r="AR225" s="90">
        <f t="shared" si="60"/>
        <v>1</v>
      </c>
      <c r="AS225" s="92">
        <f t="shared" si="61"/>
        <v>0</v>
      </c>
      <c r="AT225" s="92">
        <f t="shared" si="62"/>
        <v>0</v>
      </c>
      <c r="AU225" s="92">
        <f t="shared" si="63"/>
        <v>18042.79</v>
      </c>
      <c r="AV225" s="92">
        <f t="shared" si="64"/>
        <v>0</v>
      </c>
      <c r="AW225" s="92">
        <f t="shared" si="65"/>
        <v>0</v>
      </c>
      <c r="AX225" s="92">
        <f t="shared" si="66"/>
        <v>0</v>
      </c>
      <c r="AY225" s="92">
        <f t="shared" si="67"/>
        <v>0</v>
      </c>
      <c r="AZ225" s="92">
        <f t="shared" si="68"/>
        <v>0</v>
      </c>
      <c r="BA225" s="92">
        <f t="shared" si="69"/>
        <v>0</v>
      </c>
      <c r="BB225" s="92">
        <f t="shared" si="70"/>
        <v>0</v>
      </c>
      <c r="BC225" s="92">
        <f t="shared" si="71"/>
        <v>0</v>
      </c>
      <c r="BD225" s="92">
        <f t="shared" si="72"/>
        <v>0</v>
      </c>
      <c r="BE225" s="93">
        <f t="shared" si="73"/>
        <v>18042.79</v>
      </c>
      <c r="BF225" s="71" t="b">
        <f t="shared" si="74"/>
        <v>1</v>
      </c>
    </row>
    <row r="226" spans="1:58" ht="102" x14ac:dyDescent="0.2">
      <c r="A226" s="90">
        <v>223</v>
      </c>
      <c r="B226" s="45" t="s">
        <v>419</v>
      </c>
      <c r="C226" s="45" t="s">
        <v>437</v>
      </c>
      <c r="D226" s="68" t="s">
        <v>217</v>
      </c>
      <c r="E226" s="68" t="s">
        <v>218</v>
      </c>
      <c r="F226" s="45" t="s">
        <v>298</v>
      </c>
      <c r="G226" s="45" t="s">
        <v>299</v>
      </c>
      <c r="H226" s="45" t="s">
        <v>300</v>
      </c>
      <c r="I226" s="45" t="s">
        <v>510</v>
      </c>
      <c r="J226" s="45" t="s">
        <v>144</v>
      </c>
      <c r="K226" s="45" t="s">
        <v>56</v>
      </c>
      <c r="L226" s="121" t="s">
        <v>473</v>
      </c>
      <c r="M226" s="45" t="s">
        <v>326</v>
      </c>
      <c r="N226" s="45" t="s">
        <v>117</v>
      </c>
      <c r="O226" s="69">
        <v>18625.38</v>
      </c>
      <c r="P226" s="70" t="s">
        <v>303</v>
      </c>
      <c r="Q226" s="90" t="s">
        <v>224</v>
      </c>
      <c r="R226" s="90" t="s">
        <v>225</v>
      </c>
      <c r="S226" s="91"/>
      <c r="T226" s="90" t="s">
        <v>226</v>
      </c>
      <c r="U226" s="90"/>
      <c r="V226" s="90"/>
      <c r="W226" s="90"/>
      <c r="X226" s="90"/>
      <c r="Y226" s="90"/>
      <c r="Z226" s="90"/>
      <c r="AA226" s="90"/>
      <c r="AB226" s="90"/>
      <c r="AC226" s="90"/>
      <c r="AD226" s="90"/>
      <c r="AE226" s="90"/>
      <c r="AF226" s="90"/>
      <c r="AG226" s="90"/>
      <c r="AH226" s="90" t="s">
        <v>226</v>
      </c>
      <c r="AI226" s="90"/>
      <c r="AJ226" s="90"/>
      <c r="AK226" s="90"/>
      <c r="AL226" s="90"/>
      <c r="AM226" s="90"/>
      <c r="AN226" s="90"/>
      <c r="AO226" s="90"/>
      <c r="AP226" s="90"/>
      <c r="AQ226" s="90"/>
      <c r="AR226" s="90">
        <f t="shared" si="60"/>
        <v>1</v>
      </c>
      <c r="AS226" s="92">
        <f t="shared" si="61"/>
        <v>0</v>
      </c>
      <c r="AT226" s="92">
        <f t="shared" si="62"/>
        <v>0</v>
      </c>
      <c r="AU226" s="92">
        <f t="shared" si="63"/>
        <v>18625.38</v>
      </c>
      <c r="AV226" s="92">
        <f t="shared" si="64"/>
        <v>0</v>
      </c>
      <c r="AW226" s="92">
        <f t="shared" si="65"/>
        <v>0</v>
      </c>
      <c r="AX226" s="92">
        <f t="shared" si="66"/>
        <v>0</v>
      </c>
      <c r="AY226" s="92">
        <f t="shared" si="67"/>
        <v>0</v>
      </c>
      <c r="AZ226" s="92">
        <f t="shared" si="68"/>
        <v>0</v>
      </c>
      <c r="BA226" s="92">
        <f t="shared" si="69"/>
        <v>0</v>
      </c>
      <c r="BB226" s="92">
        <f t="shared" si="70"/>
        <v>0</v>
      </c>
      <c r="BC226" s="92">
        <f t="shared" si="71"/>
        <v>0</v>
      </c>
      <c r="BD226" s="92">
        <f t="shared" si="72"/>
        <v>0</v>
      </c>
      <c r="BE226" s="93">
        <f t="shared" si="73"/>
        <v>18625.38</v>
      </c>
      <c r="BF226" s="71" t="b">
        <f t="shared" si="74"/>
        <v>1</v>
      </c>
    </row>
    <row r="227" spans="1:58" ht="102" x14ac:dyDescent="0.2">
      <c r="A227" s="90">
        <v>224</v>
      </c>
      <c r="B227" s="45" t="s">
        <v>419</v>
      </c>
      <c r="C227" s="45" t="s">
        <v>437</v>
      </c>
      <c r="D227" s="68" t="s">
        <v>217</v>
      </c>
      <c r="E227" s="68" t="s">
        <v>218</v>
      </c>
      <c r="F227" s="45" t="s">
        <v>298</v>
      </c>
      <c r="G227" s="45" t="s">
        <v>299</v>
      </c>
      <c r="H227" s="45" t="s">
        <v>300</v>
      </c>
      <c r="I227" s="45" t="s">
        <v>510</v>
      </c>
      <c r="J227" s="45" t="s">
        <v>144</v>
      </c>
      <c r="K227" s="45" t="s">
        <v>56</v>
      </c>
      <c r="L227" s="121" t="s">
        <v>474</v>
      </c>
      <c r="M227" s="45" t="s">
        <v>326</v>
      </c>
      <c r="N227" s="45" t="s">
        <v>117</v>
      </c>
      <c r="O227" s="69">
        <v>9950.67</v>
      </c>
      <c r="P227" s="70" t="s">
        <v>303</v>
      </c>
      <c r="Q227" s="90" t="s">
        <v>224</v>
      </c>
      <c r="R227" s="90" t="s">
        <v>225</v>
      </c>
      <c r="S227" s="91"/>
      <c r="T227" s="90" t="s">
        <v>226</v>
      </c>
      <c r="U227" s="90"/>
      <c r="V227" s="90"/>
      <c r="W227" s="90"/>
      <c r="X227" s="90"/>
      <c r="Y227" s="90"/>
      <c r="Z227" s="90"/>
      <c r="AA227" s="90"/>
      <c r="AB227" s="90"/>
      <c r="AC227" s="90"/>
      <c r="AD227" s="90"/>
      <c r="AE227" s="90"/>
      <c r="AF227" s="90"/>
      <c r="AG227" s="90"/>
      <c r="AH227" s="90" t="s">
        <v>226</v>
      </c>
      <c r="AI227" s="90"/>
      <c r="AJ227" s="90"/>
      <c r="AK227" s="90"/>
      <c r="AL227" s="90"/>
      <c r="AM227" s="90"/>
      <c r="AN227" s="90"/>
      <c r="AO227" s="90"/>
      <c r="AP227" s="90"/>
      <c r="AQ227" s="90"/>
      <c r="AR227" s="90">
        <f t="shared" si="60"/>
        <v>1</v>
      </c>
      <c r="AS227" s="92">
        <f t="shared" si="61"/>
        <v>0</v>
      </c>
      <c r="AT227" s="92">
        <f t="shared" si="62"/>
        <v>0</v>
      </c>
      <c r="AU227" s="92">
        <f t="shared" si="63"/>
        <v>9950.67</v>
      </c>
      <c r="AV227" s="92">
        <f t="shared" si="64"/>
        <v>0</v>
      </c>
      <c r="AW227" s="92">
        <f t="shared" si="65"/>
        <v>0</v>
      </c>
      <c r="AX227" s="92">
        <f t="shared" si="66"/>
        <v>0</v>
      </c>
      <c r="AY227" s="92">
        <f t="shared" si="67"/>
        <v>0</v>
      </c>
      <c r="AZ227" s="92">
        <f t="shared" si="68"/>
        <v>0</v>
      </c>
      <c r="BA227" s="92">
        <f t="shared" si="69"/>
        <v>0</v>
      </c>
      <c r="BB227" s="92">
        <f t="shared" si="70"/>
        <v>0</v>
      </c>
      <c r="BC227" s="92">
        <f t="shared" si="71"/>
        <v>0</v>
      </c>
      <c r="BD227" s="92">
        <f t="shared" si="72"/>
        <v>0</v>
      </c>
      <c r="BE227" s="93">
        <f t="shared" si="73"/>
        <v>9950.67</v>
      </c>
      <c r="BF227" s="71" t="b">
        <f t="shared" si="74"/>
        <v>1</v>
      </c>
    </row>
    <row r="228" spans="1:58" ht="102" x14ac:dyDescent="0.2">
      <c r="A228" s="90">
        <v>225</v>
      </c>
      <c r="B228" s="45" t="s">
        <v>419</v>
      </c>
      <c r="C228" s="45" t="s">
        <v>437</v>
      </c>
      <c r="D228" s="68" t="s">
        <v>217</v>
      </c>
      <c r="E228" s="68" t="s">
        <v>218</v>
      </c>
      <c r="F228" s="45" t="s">
        <v>298</v>
      </c>
      <c r="G228" s="45" t="s">
        <v>299</v>
      </c>
      <c r="H228" s="45" t="s">
        <v>300</v>
      </c>
      <c r="I228" s="45" t="s">
        <v>510</v>
      </c>
      <c r="J228" s="45" t="s">
        <v>144</v>
      </c>
      <c r="K228" s="45" t="s">
        <v>56</v>
      </c>
      <c r="L228" s="121" t="s">
        <v>475</v>
      </c>
      <c r="M228" s="45" t="s">
        <v>326</v>
      </c>
      <c r="N228" s="45" t="s">
        <v>117</v>
      </c>
      <c r="O228" s="69">
        <v>16614.47</v>
      </c>
      <c r="P228" s="70" t="s">
        <v>303</v>
      </c>
      <c r="Q228" s="90" t="s">
        <v>224</v>
      </c>
      <c r="R228" s="90" t="s">
        <v>225</v>
      </c>
      <c r="S228" s="91"/>
      <c r="T228" s="90" t="s">
        <v>226</v>
      </c>
      <c r="U228" s="90"/>
      <c r="V228" s="90"/>
      <c r="W228" s="90"/>
      <c r="X228" s="90"/>
      <c r="Y228" s="90"/>
      <c r="Z228" s="90"/>
      <c r="AA228" s="90"/>
      <c r="AB228" s="90"/>
      <c r="AC228" s="90"/>
      <c r="AD228" s="90"/>
      <c r="AE228" s="90"/>
      <c r="AF228" s="90"/>
      <c r="AG228" s="90"/>
      <c r="AH228" s="90" t="s">
        <v>226</v>
      </c>
      <c r="AI228" s="90"/>
      <c r="AJ228" s="90"/>
      <c r="AK228" s="90"/>
      <c r="AL228" s="90"/>
      <c r="AM228" s="90"/>
      <c r="AN228" s="90"/>
      <c r="AO228" s="90"/>
      <c r="AP228" s="90"/>
      <c r="AQ228" s="90"/>
      <c r="AR228" s="90">
        <f t="shared" si="60"/>
        <v>1</v>
      </c>
      <c r="AS228" s="92">
        <f t="shared" si="61"/>
        <v>0</v>
      </c>
      <c r="AT228" s="92">
        <f t="shared" si="62"/>
        <v>0</v>
      </c>
      <c r="AU228" s="92">
        <f t="shared" si="63"/>
        <v>16614.47</v>
      </c>
      <c r="AV228" s="92">
        <f t="shared" si="64"/>
        <v>0</v>
      </c>
      <c r="AW228" s="92">
        <f t="shared" si="65"/>
        <v>0</v>
      </c>
      <c r="AX228" s="92">
        <f t="shared" si="66"/>
        <v>0</v>
      </c>
      <c r="AY228" s="92">
        <f t="shared" si="67"/>
        <v>0</v>
      </c>
      <c r="AZ228" s="92">
        <f t="shared" si="68"/>
        <v>0</v>
      </c>
      <c r="BA228" s="92">
        <f t="shared" si="69"/>
        <v>0</v>
      </c>
      <c r="BB228" s="92">
        <f t="shared" si="70"/>
        <v>0</v>
      </c>
      <c r="BC228" s="92">
        <f t="shared" si="71"/>
        <v>0</v>
      </c>
      <c r="BD228" s="92">
        <f t="shared" si="72"/>
        <v>0</v>
      </c>
      <c r="BE228" s="93">
        <f t="shared" si="73"/>
        <v>16614.47</v>
      </c>
      <c r="BF228" s="71" t="b">
        <f t="shared" si="74"/>
        <v>1</v>
      </c>
    </row>
    <row r="229" spans="1:58" ht="102" x14ac:dyDescent="0.2">
      <c r="A229" s="90">
        <v>226</v>
      </c>
      <c r="B229" s="45" t="s">
        <v>419</v>
      </c>
      <c r="C229" s="45" t="s">
        <v>437</v>
      </c>
      <c r="D229" s="68" t="s">
        <v>217</v>
      </c>
      <c r="E229" s="68" t="s">
        <v>218</v>
      </c>
      <c r="F229" s="45" t="s">
        <v>298</v>
      </c>
      <c r="G229" s="45" t="s">
        <v>299</v>
      </c>
      <c r="H229" s="45" t="s">
        <v>300</v>
      </c>
      <c r="I229" s="45" t="s">
        <v>510</v>
      </c>
      <c r="J229" s="45" t="s">
        <v>144</v>
      </c>
      <c r="K229" s="45" t="s">
        <v>56</v>
      </c>
      <c r="L229" s="121" t="s">
        <v>476</v>
      </c>
      <c r="M229" s="45" t="s">
        <v>326</v>
      </c>
      <c r="N229" s="45" t="s">
        <v>117</v>
      </c>
      <c r="O229" s="69">
        <v>18189.73</v>
      </c>
      <c r="P229" s="70" t="s">
        <v>303</v>
      </c>
      <c r="Q229" s="90" t="s">
        <v>224</v>
      </c>
      <c r="R229" s="90" t="s">
        <v>225</v>
      </c>
      <c r="S229" s="91"/>
      <c r="T229" s="90" t="s">
        <v>226</v>
      </c>
      <c r="U229" s="90"/>
      <c r="V229" s="90"/>
      <c r="W229" s="90"/>
      <c r="X229" s="90"/>
      <c r="Y229" s="90"/>
      <c r="Z229" s="90"/>
      <c r="AA229" s="90"/>
      <c r="AB229" s="90"/>
      <c r="AC229" s="90"/>
      <c r="AD229" s="90"/>
      <c r="AE229" s="90"/>
      <c r="AF229" s="90"/>
      <c r="AG229" s="90"/>
      <c r="AH229" s="90" t="s">
        <v>226</v>
      </c>
      <c r="AI229" s="90"/>
      <c r="AJ229" s="90"/>
      <c r="AK229" s="90"/>
      <c r="AL229" s="90"/>
      <c r="AM229" s="90"/>
      <c r="AN229" s="90"/>
      <c r="AO229" s="90"/>
      <c r="AP229" s="90"/>
      <c r="AQ229" s="90"/>
      <c r="AR229" s="90">
        <f t="shared" si="60"/>
        <v>1</v>
      </c>
      <c r="AS229" s="92">
        <f t="shared" si="61"/>
        <v>0</v>
      </c>
      <c r="AT229" s="92">
        <f t="shared" si="62"/>
        <v>0</v>
      </c>
      <c r="AU229" s="92">
        <f t="shared" si="63"/>
        <v>18189.73</v>
      </c>
      <c r="AV229" s="92">
        <f t="shared" si="64"/>
        <v>0</v>
      </c>
      <c r="AW229" s="92">
        <f t="shared" si="65"/>
        <v>0</v>
      </c>
      <c r="AX229" s="92">
        <f t="shared" si="66"/>
        <v>0</v>
      </c>
      <c r="AY229" s="92">
        <f t="shared" si="67"/>
        <v>0</v>
      </c>
      <c r="AZ229" s="92">
        <f t="shared" si="68"/>
        <v>0</v>
      </c>
      <c r="BA229" s="92">
        <f t="shared" si="69"/>
        <v>0</v>
      </c>
      <c r="BB229" s="92">
        <f t="shared" si="70"/>
        <v>0</v>
      </c>
      <c r="BC229" s="92">
        <f t="shared" si="71"/>
        <v>0</v>
      </c>
      <c r="BD229" s="92">
        <f t="shared" si="72"/>
        <v>0</v>
      </c>
      <c r="BE229" s="93">
        <f t="shared" si="73"/>
        <v>18189.73</v>
      </c>
      <c r="BF229" s="71" t="b">
        <f t="shared" si="74"/>
        <v>1</v>
      </c>
    </row>
    <row r="230" spans="1:58" ht="102" x14ac:dyDescent="0.2">
      <c r="A230" s="90">
        <v>227</v>
      </c>
      <c r="B230" s="45" t="s">
        <v>419</v>
      </c>
      <c r="C230" s="45" t="s">
        <v>437</v>
      </c>
      <c r="D230" s="68" t="s">
        <v>217</v>
      </c>
      <c r="E230" s="68" t="s">
        <v>218</v>
      </c>
      <c r="F230" s="45" t="s">
        <v>298</v>
      </c>
      <c r="G230" s="45" t="s">
        <v>299</v>
      </c>
      <c r="H230" s="45" t="s">
        <v>300</v>
      </c>
      <c r="I230" s="45" t="s">
        <v>510</v>
      </c>
      <c r="J230" s="45" t="s">
        <v>144</v>
      </c>
      <c r="K230" s="45" t="s">
        <v>56</v>
      </c>
      <c r="L230" s="121" t="s">
        <v>477</v>
      </c>
      <c r="M230" s="45" t="s">
        <v>326</v>
      </c>
      <c r="N230" s="45" t="s">
        <v>117</v>
      </c>
      <c r="O230" s="69">
        <v>24312.49</v>
      </c>
      <c r="P230" s="70" t="s">
        <v>303</v>
      </c>
      <c r="Q230" s="90" t="s">
        <v>224</v>
      </c>
      <c r="R230" s="90" t="s">
        <v>225</v>
      </c>
      <c r="S230" s="91"/>
      <c r="T230" s="90" t="s">
        <v>226</v>
      </c>
      <c r="U230" s="90"/>
      <c r="V230" s="90"/>
      <c r="W230" s="90"/>
      <c r="X230" s="90"/>
      <c r="Y230" s="90"/>
      <c r="Z230" s="90"/>
      <c r="AA230" s="90"/>
      <c r="AB230" s="90"/>
      <c r="AC230" s="90"/>
      <c r="AD230" s="90"/>
      <c r="AE230" s="90"/>
      <c r="AF230" s="90"/>
      <c r="AG230" s="90"/>
      <c r="AH230" s="90" t="s">
        <v>226</v>
      </c>
      <c r="AI230" s="90"/>
      <c r="AJ230" s="90"/>
      <c r="AK230" s="90"/>
      <c r="AL230" s="90"/>
      <c r="AM230" s="90"/>
      <c r="AN230" s="90"/>
      <c r="AO230" s="90"/>
      <c r="AP230" s="90"/>
      <c r="AQ230" s="90"/>
      <c r="AR230" s="90">
        <f t="shared" si="60"/>
        <v>1</v>
      </c>
      <c r="AS230" s="92">
        <f t="shared" si="61"/>
        <v>0</v>
      </c>
      <c r="AT230" s="92">
        <f t="shared" si="62"/>
        <v>0</v>
      </c>
      <c r="AU230" s="92">
        <f t="shared" si="63"/>
        <v>24312.49</v>
      </c>
      <c r="AV230" s="92">
        <f t="shared" si="64"/>
        <v>0</v>
      </c>
      <c r="AW230" s="92">
        <f t="shared" si="65"/>
        <v>0</v>
      </c>
      <c r="AX230" s="92">
        <f t="shared" si="66"/>
        <v>0</v>
      </c>
      <c r="AY230" s="92">
        <f t="shared" si="67"/>
        <v>0</v>
      </c>
      <c r="AZ230" s="92">
        <f t="shared" si="68"/>
        <v>0</v>
      </c>
      <c r="BA230" s="92">
        <f t="shared" si="69"/>
        <v>0</v>
      </c>
      <c r="BB230" s="92">
        <f t="shared" si="70"/>
        <v>0</v>
      </c>
      <c r="BC230" s="92">
        <f t="shared" si="71"/>
        <v>0</v>
      </c>
      <c r="BD230" s="92">
        <f t="shared" si="72"/>
        <v>0</v>
      </c>
      <c r="BE230" s="93">
        <f t="shared" si="73"/>
        <v>24312.49</v>
      </c>
      <c r="BF230" s="71" t="b">
        <f t="shared" si="74"/>
        <v>1</v>
      </c>
    </row>
    <row r="231" spans="1:58" ht="102" x14ac:dyDescent="0.2">
      <c r="A231" s="90">
        <v>228</v>
      </c>
      <c r="B231" s="45" t="s">
        <v>419</v>
      </c>
      <c r="C231" s="45" t="s">
        <v>437</v>
      </c>
      <c r="D231" s="68" t="s">
        <v>217</v>
      </c>
      <c r="E231" s="68" t="s">
        <v>218</v>
      </c>
      <c r="F231" s="45" t="s">
        <v>298</v>
      </c>
      <c r="G231" s="45" t="s">
        <v>299</v>
      </c>
      <c r="H231" s="45" t="s">
        <v>300</v>
      </c>
      <c r="I231" s="45" t="s">
        <v>510</v>
      </c>
      <c r="J231" s="45" t="s">
        <v>144</v>
      </c>
      <c r="K231" s="45" t="s">
        <v>56</v>
      </c>
      <c r="L231" s="121" t="s">
        <v>478</v>
      </c>
      <c r="M231" s="45" t="s">
        <v>326</v>
      </c>
      <c r="N231" s="45" t="s">
        <v>117</v>
      </c>
      <c r="O231" s="69">
        <v>15194.15</v>
      </c>
      <c r="P231" s="70" t="s">
        <v>303</v>
      </c>
      <c r="Q231" s="90" t="s">
        <v>224</v>
      </c>
      <c r="R231" s="90" t="s">
        <v>225</v>
      </c>
      <c r="S231" s="91"/>
      <c r="T231" s="90" t="s">
        <v>226</v>
      </c>
      <c r="U231" s="90"/>
      <c r="V231" s="90"/>
      <c r="W231" s="90"/>
      <c r="X231" s="90"/>
      <c r="Y231" s="90"/>
      <c r="Z231" s="90"/>
      <c r="AA231" s="90"/>
      <c r="AB231" s="90"/>
      <c r="AC231" s="90"/>
      <c r="AD231" s="90"/>
      <c r="AE231" s="90"/>
      <c r="AF231" s="90"/>
      <c r="AG231" s="90"/>
      <c r="AH231" s="90" t="s">
        <v>226</v>
      </c>
      <c r="AI231" s="90"/>
      <c r="AJ231" s="90"/>
      <c r="AK231" s="90"/>
      <c r="AL231" s="90"/>
      <c r="AM231" s="90"/>
      <c r="AN231" s="90"/>
      <c r="AO231" s="90"/>
      <c r="AP231" s="90"/>
      <c r="AQ231" s="90"/>
      <c r="AR231" s="90">
        <f t="shared" si="60"/>
        <v>1</v>
      </c>
      <c r="AS231" s="92">
        <f t="shared" si="61"/>
        <v>0</v>
      </c>
      <c r="AT231" s="92">
        <f t="shared" si="62"/>
        <v>0</v>
      </c>
      <c r="AU231" s="92">
        <f t="shared" si="63"/>
        <v>15194.15</v>
      </c>
      <c r="AV231" s="92">
        <f t="shared" si="64"/>
        <v>0</v>
      </c>
      <c r="AW231" s="92">
        <f t="shared" si="65"/>
        <v>0</v>
      </c>
      <c r="AX231" s="92">
        <f t="shared" si="66"/>
        <v>0</v>
      </c>
      <c r="AY231" s="92">
        <f t="shared" si="67"/>
        <v>0</v>
      </c>
      <c r="AZ231" s="92">
        <f t="shared" si="68"/>
        <v>0</v>
      </c>
      <c r="BA231" s="92">
        <f t="shared" si="69"/>
        <v>0</v>
      </c>
      <c r="BB231" s="92">
        <f t="shared" si="70"/>
        <v>0</v>
      </c>
      <c r="BC231" s="92">
        <f t="shared" si="71"/>
        <v>0</v>
      </c>
      <c r="BD231" s="92">
        <f t="shared" si="72"/>
        <v>0</v>
      </c>
      <c r="BE231" s="93">
        <f t="shared" si="73"/>
        <v>15194.15</v>
      </c>
      <c r="BF231" s="71" t="b">
        <f t="shared" si="74"/>
        <v>1</v>
      </c>
    </row>
    <row r="232" spans="1:58" ht="102" x14ac:dyDescent="0.2">
      <c r="A232" s="90">
        <v>229</v>
      </c>
      <c r="B232" s="45" t="s">
        <v>419</v>
      </c>
      <c r="C232" s="45" t="s">
        <v>437</v>
      </c>
      <c r="D232" s="68" t="s">
        <v>217</v>
      </c>
      <c r="E232" s="68" t="s">
        <v>218</v>
      </c>
      <c r="F232" s="45" t="s">
        <v>298</v>
      </c>
      <c r="G232" s="45" t="s">
        <v>299</v>
      </c>
      <c r="H232" s="45" t="s">
        <v>300</v>
      </c>
      <c r="I232" s="45" t="s">
        <v>510</v>
      </c>
      <c r="J232" s="45" t="s">
        <v>144</v>
      </c>
      <c r="K232" s="45" t="s">
        <v>56</v>
      </c>
      <c r="L232" s="121" t="s">
        <v>479</v>
      </c>
      <c r="M232" s="45" t="s">
        <v>326</v>
      </c>
      <c r="N232" s="45" t="s">
        <v>117</v>
      </c>
      <c r="O232" s="69">
        <v>32846.19</v>
      </c>
      <c r="P232" s="70" t="s">
        <v>303</v>
      </c>
      <c r="Q232" s="90" t="s">
        <v>224</v>
      </c>
      <c r="R232" s="90" t="s">
        <v>225</v>
      </c>
      <c r="S232" s="91"/>
      <c r="T232" s="90" t="s">
        <v>226</v>
      </c>
      <c r="U232" s="90"/>
      <c r="V232" s="90"/>
      <c r="W232" s="90"/>
      <c r="X232" s="90"/>
      <c r="Y232" s="90"/>
      <c r="Z232" s="90"/>
      <c r="AA232" s="90"/>
      <c r="AB232" s="90"/>
      <c r="AC232" s="90"/>
      <c r="AD232" s="90"/>
      <c r="AE232" s="90"/>
      <c r="AF232" s="90"/>
      <c r="AG232" s="90"/>
      <c r="AH232" s="90" t="s">
        <v>226</v>
      </c>
      <c r="AI232" s="90"/>
      <c r="AJ232" s="90"/>
      <c r="AK232" s="90"/>
      <c r="AL232" s="90"/>
      <c r="AM232" s="90"/>
      <c r="AN232" s="90"/>
      <c r="AO232" s="90"/>
      <c r="AP232" s="90"/>
      <c r="AQ232" s="90"/>
      <c r="AR232" s="90">
        <f t="shared" si="60"/>
        <v>1</v>
      </c>
      <c r="AS232" s="92">
        <f t="shared" si="61"/>
        <v>0</v>
      </c>
      <c r="AT232" s="92">
        <f t="shared" si="62"/>
        <v>0</v>
      </c>
      <c r="AU232" s="92">
        <f t="shared" si="63"/>
        <v>32846.19</v>
      </c>
      <c r="AV232" s="92">
        <f t="shared" si="64"/>
        <v>0</v>
      </c>
      <c r="AW232" s="92">
        <f t="shared" si="65"/>
        <v>0</v>
      </c>
      <c r="AX232" s="92">
        <f t="shared" si="66"/>
        <v>0</v>
      </c>
      <c r="AY232" s="92">
        <f t="shared" si="67"/>
        <v>0</v>
      </c>
      <c r="AZ232" s="92">
        <f t="shared" si="68"/>
        <v>0</v>
      </c>
      <c r="BA232" s="92">
        <f t="shared" si="69"/>
        <v>0</v>
      </c>
      <c r="BB232" s="92">
        <f t="shared" si="70"/>
        <v>0</v>
      </c>
      <c r="BC232" s="92">
        <f t="shared" si="71"/>
        <v>0</v>
      </c>
      <c r="BD232" s="92">
        <f t="shared" si="72"/>
        <v>0</v>
      </c>
      <c r="BE232" s="93">
        <f t="shared" si="73"/>
        <v>32846.19</v>
      </c>
      <c r="BF232" s="71" t="b">
        <f t="shared" si="74"/>
        <v>1</v>
      </c>
    </row>
    <row r="233" spans="1:58" ht="102" x14ac:dyDescent="0.2">
      <c r="A233" s="90">
        <v>230</v>
      </c>
      <c r="B233" s="45" t="s">
        <v>419</v>
      </c>
      <c r="C233" s="45" t="s">
        <v>437</v>
      </c>
      <c r="D233" s="68" t="s">
        <v>217</v>
      </c>
      <c r="E233" s="68" t="s">
        <v>218</v>
      </c>
      <c r="F233" s="45" t="s">
        <v>298</v>
      </c>
      <c r="G233" s="45" t="s">
        <v>299</v>
      </c>
      <c r="H233" s="45" t="s">
        <v>300</v>
      </c>
      <c r="I233" s="45" t="s">
        <v>510</v>
      </c>
      <c r="J233" s="45" t="s">
        <v>144</v>
      </c>
      <c r="K233" s="45" t="s">
        <v>56</v>
      </c>
      <c r="L233" s="121" t="s">
        <v>480</v>
      </c>
      <c r="M233" s="45" t="s">
        <v>326</v>
      </c>
      <c r="N233" s="45" t="s">
        <v>117</v>
      </c>
      <c r="O233" s="69">
        <v>23281.3</v>
      </c>
      <c r="P233" s="70" t="s">
        <v>303</v>
      </c>
      <c r="Q233" s="90" t="s">
        <v>224</v>
      </c>
      <c r="R233" s="90" t="s">
        <v>225</v>
      </c>
      <c r="S233" s="91"/>
      <c r="T233" s="90" t="s">
        <v>226</v>
      </c>
      <c r="U233" s="90"/>
      <c r="V233" s="90"/>
      <c r="W233" s="90"/>
      <c r="X233" s="90"/>
      <c r="Y233" s="90"/>
      <c r="Z233" s="90"/>
      <c r="AA233" s="90"/>
      <c r="AB233" s="90"/>
      <c r="AC233" s="90"/>
      <c r="AD233" s="90"/>
      <c r="AE233" s="90"/>
      <c r="AF233" s="90"/>
      <c r="AG233" s="90"/>
      <c r="AH233" s="90" t="s">
        <v>226</v>
      </c>
      <c r="AI233" s="90"/>
      <c r="AJ233" s="90"/>
      <c r="AK233" s="90"/>
      <c r="AL233" s="90"/>
      <c r="AM233" s="90"/>
      <c r="AN233" s="90"/>
      <c r="AO233" s="90"/>
      <c r="AP233" s="90"/>
      <c r="AQ233" s="90"/>
      <c r="AR233" s="90">
        <f t="shared" si="60"/>
        <v>1</v>
      </c>
      <c r="AS233" s="92">
        <f t="shared" si="61"/>
        <v>0</v>
      </c>
      <c r="AT233" s="92">
        <f t="shared" si="62"/>
        <v>0</v>
      </c>
      <c r="AU233" s="92">
        <f t="shared" si="63"/>
        <v>23281.3</v>
      </c>
      <c r="AV233" s="92">
        <f t="shared" si="64"/>
        <v>0</v>
      </c>
      <c r="AW233" s="92">
        <f t="shared" si="65"/>
        <v>0</v>
      </c>
      <c r="AX233" s="92">
        <f t="shared" si="66"/>
        <v>0</v>
      </c>
      <c r="AY233" s="92">
        <f t="shared" si="67"/>
        <v>0</v>
      </c>
      <c r="AZ233" s="92">
        <f t="shared" si="68"/>
        <v>0</v>
      </c>
      <c r="BA233" s="92">
        <f t="shared" si="69"/>
        <v>0</v>
      </c>
      <c r="BB233" s="92">
        <f t="shared" si="70"/>
        <v>0</v>
      </c>
      <c r="BC233" s="92">
        <f t="shared" si="71"/>
        <v>0</v>
      </c>
      <c r="BD233" s="92">
        <f t="shared" si="72"/>
        <v>0</v>
      </c>
      <c r="BE233" s="93">
        <f t="shared" si="73"/>
        <v>23281.3</v>
      </c>
      <c r="BF233" s="71" t="b">
        <f t="shared" si="74"/>
        <v>1</v>
      </c>
    </row>
    <row r="234" spans="1:58" ht="102" x14ac:dyDescent="0.2">
      <c r="A234" s="90">
        <v>231</v>
      </c>
      <c r="B234" s="45" t="s">
        <v>419</v>
      </c>
      <c r="C234" s="45" t="s">
        <v>437</v>
      </c>
      <c r="D234" s="68" t="s">
        <v>217</v>
      </c>
      <c r="E234" s="68" t="s">
        <v>218</v>
      </c>
      <c r="F234" s="45" t="s">
        <v>298</v>
      </c>
      <c r="G234" s="45" t="s">
        <v>299</v>
      </c>
      <c r="H234" s="45" t="s">
        <v>300</v>
      </c>
      <c r="I234" s="45" t="s">
        <v>510</v>
      </c>
      <c r="J234" s="45" t="s">
        <v>144</v>
      </c>
      <c r="K234" s="45" t="s">
        <v>56</v>
      </c>
      <c r="L234" s="121" t="s">
        <v>481</v>
      </c>
      <c r="M234" s="45" t="s">
        <v>326</v>
      </c>
      <c r="N234" s="45" t="s">
        <v>117</v>
      </c>
      <c r="O234" s="69">
        <v>11198.33</v>
      </c>
      <c r="P234" s="70" t="s">
        <v>303</v>
      </c>
      <c r="Q234" s="90" t="s">
        <v>224</v>
      </c>
      <c r="R234" s="90" t="s">
        <v>225</v>
      </c>
      <c r="S234" s="91"/>
      <c r="T234" s="90" t="s">
        <v>226</v>
      </c>
      <c r="U234" s="90"/>
      <c r="V234" s="90"/>
      <c r="W234" s="90"/>
      <c r="X234" s="90"/>
      <c r="Y234" s="90"/>
      <c r="Z234" s="90"/>
      <c r="AA234" s="90"/>
      <c r="AB234" s="90"/>
      <c r="AC234" s="90"/>
      <c r="AD234" s="90"/>
      <c r="AE234" s="90"/>
      <c r="AF234" s="90"/>
      <c r="AG234" s="90"/>
      <c r="AH234" s="90" t="s">
        <v>226</v>
      </c>
      <c r="AI234" s="90"/>
      <c r="AJ234" s="90"/>
      <c r="AK234" s="90"/>
      <c r="AL234" s="90"/>
      <c r="AM234" s="90"/>
      <c r="AN234" s="90"/>
      <c r="AO234" s="90"/>
      <c r="AP234" s="90"/>
      <c r="AQ234" s="90"/>
      <c r="AR234" s="90">
        <f t="shared" si="60"/>
        <v>1</v>
      </c>
      <c r="AS234" s="92">
        <f t="shared" si="61"/>
        <v>0</v>
      </c>
      <c r="AT234" s="92">
        <f t="shared" si="62"/>
        <v>0</v>
      </c>
      <c r="AU234" s="92">
        <f t="shared" si="63"/>
        <v>11198.33</v>
      </c>
      <c r="AV234" s="92">
        <f t="shared" si="64"/>
        <v>0</v>
      </c>
      <c r="AW234" s="92">
        <f t="shared" si="65"/>
        <v>0</v>
      </c>
      <c r="AX234" s="92">
        <f t="shared" si="66"/>
        <v>0</v>
      </c>
      <c r="AY234" s="92">
        <f t="shared" si="67"/>
        <v>0</v>
      </c>
      <c r="AZ234" s="92">
        <f t="shared" si="68"/>
        <v>0</v>
      </c>
      <c r="BA234" s="92">
        <f t="shared" si="69"/>
        <v>0</v>
      </c>
      <c r="BB234" s="92">
        <f t="shared" si="70"/>
        <v>0</v>
      </c>
      <c r="BC234" s="92">
        <f t="shared" si="71"/>
        <v>0</v>
      </c>
      <c r="BD234" s="92">
        <f t="shared" si="72"/>
        <v>0</v>
      </c>
      <c r="BE234" s="93">
        <f t="shared" si="73"/>
        <v>11198.33</v>
      </c>
      <c r="BF234" s="71" t="b">
        <f t="shared" si="74"/>
        <v>1</v>
      </c>
    </row>
    <row r="235" spans="1:58" ht="102" x14ac:dyDescent="0.2">
      <c r="A235" s="90">
        <v>232</v>
      </c>
      <c r="B235" s="45" t="s">
        <v>419</v>
      </c>
      <c r="C235" s="45" t="s">
        <v>437</v>
      </c>
      <c r="D235" s="68" t="s">
        <v>217</v>
      </c>
      <c r="E235" s="68" t="s">
        <v>218</v>
      </c>
      <c r="F235" s="45" t="s">
        <v>298</v>
      </c>
      <c r="G235" s="45" t="s">
        <v>299</v>
      </c>
      <c r="H235" s="45" t="s">
        <v>300</v>
      </c>
      <c r="I235" s="45" t="s">
        <v>510</v>
      </c>
      <c r="J235" s="45" t="s">
        <v>144</v>
      </c>
      <c r="K235" s="45" t="s">
        <v>56</v>
      </c>
      <c r="L235" s="121" t="s">
        <v>482</v>
      </c>
      <c r="M235" s="45" t="s">
        <v>326</v>
      </c>
      <c r="N235" s="45" t="s">
        <v>117</v>
      </c>
      <c r="O235" s="69">
        <v>25706.83</v>
      </c>
      <c r="P235" s="70" t="s">
        <v>303</v>
      </c>
      <c r="Q235" s="90" t="s">
        <v>224</v>
      </c>
      <c r="R235" s="90" t="s">
        <v>225</v>
      </c>
      <c r="S235" s="91"/>
      <c r="T235" s="90" t="s">
        <v>226</v>
      </c>
      <c r="U235" s="90"/>
      <c r="V235" s="90"/>
      <c r="W235" s="90"/>
      <c r="X235" s="90"/>
      <c r="Y235" s="90"/>
      <c r="Z235" s="90"/>
      <c r="AA235" s="90"/>
      <c r="AB235" s="90"/>
      <c r="AC235" s="90"/>
      <c r="AD235" s="90"/>
      <c r="AE235" s="90"/>
      <c r="AF235" s="90"/>
      <c r="AG235" s="90"/>
      <c r="AH235" s="90" t="s">
        <v>226</v>
      </c>
      <c r="AI235" s="90"/>
      <c r="AJ235" s="90"/>
      <c r="AK235" s="90"/>
      <c r="AL235" s="90"/>
      <c r="AM235" s="90"/>
      <c r="AN235" s="90"/>
      <c r="AO235" s="90"/>
      <c r="AP235" s="90"/>
      <c r="AQ235" s="90"/>
      <c r="AR235" s="90">
        <f t="shared" si="60"/>
        <v>1</v>
      </c>
      <c r="AS235" s="92">
        <f t="shared" si="61"/>
        <v>0</v>
      </c>
      <c r="AT235" s="92">
        <f t="shared" si="62"/>
        <v>0</v>
      </c>
      <c r="AU235" s="92">
        <f t="shared" si="63"/>
        <v>25706.83</v>
      </c>
      <c r="AV235" s="92">
        <f t="shared" si="64"/>
        <v>0</v>
      </c>
      <c r="AW235" s="92">
        <f t="shared" si="65"/>
        <v>0</v>
      </c>
      <c r="AX235" s="92">
        <f t="shared" si="66"/>
        <v>0</v>
      </c>
      <c r="AY235" s="92">
        <f t="shared" si="67"/>
        <v>0</v>
      </c>
      <c r="AZ235" s="92">
        <f t="shared" si="68"/>
        <v>0</v>
      </c>
      <c r="BA235" s="92">
        <f t="shared" si="69"/>
        <v>0</v>
      </c>
      <c r="BB235" s="92">
        <f t="shared" si="70"/>
        <v>0</v>
      </c>
      <c r="BC235" s="92">
        <f t="shared" si="71"/>
        <v>0</v>
      </c>
      <c r="BD235" s="92">
        <f t="shared" si="72"/>
        <v>0</v>
      </c>
      <c r="BE235" s="93">
        <f t="shared" si="73"/>
        <v>25706.83</v>
      </c>
      <c r="BF235" s="71" t="b">
        <f t="shared" si="74"/>
        <v>1</v>
      </c>
    </row>
    <row r="236" spans="1:58" ht="102" x14ac:dyDescent="0.2">
      <c r="A236" s="90">
        <v>233</v>
      </c>
      <c r="B236" s="45" t="s">
        <v>419</v>
      </c>
      <c r="C236" s="45" t="s">
        <v>437</v>
      </c>
      <c r="D236" s="68" t="s">
        <v>217</v>
      </c>
      <c r="E236" s="68" t="s">
        <v>218</v>
      </c>
      <c r="F236" s="45" t="s">
        <v>298</v>
      </c>
      <c r="G236" s="45" t="s">
        <v>299</v>
      </c>
      <c r="H236" s="45" t="s">
        <v>300</v>
      </c>
      <c r="I236" s="45" t="s">
        <v>510</v>
      </c>
      <c r="J236" s="45" t="s">
        <v>144</v>
      </c>
      <c r="K236" s="45" t="s">
        <v>56</v>
      </c>
      <c r="L236" s="121" t="s">
        <v>483</v>
      </c>
      <c r="M236" s="45" t="s">
        <v>326</v>
      </c>
      <c r="N236" s="45" t="s">
        <v>117</v>
      </c>
      <c r="O236" s="69">
        <v>15082.21</v>
      </c>
      <c r="P236" s="70" t="s">
        <v>303</v>
      </c>
      <c r="Q236" s="90" t="s">
        <v>224</v>
      </c>
      <c r="R236" s="90" t="s">
        <v>225</v>
      </c>
      <c r="S236" s="91"/>
      <c r="T236" s="90" t="s">
        <v>226</v>
      </c>
      <c r="U236" s="90"/>
      <c r="V236" s="90"/>
      <c r="W236" s="90"/>
      <c r="X236" s="90"/>
      <c r="Y236" s="90"/>
      <c r="Z236" s="90"/>
      <c r="AA236" s="90"/>
      <c r="AB236" s="90"/>
      <c r="AC236" s="90"/>
      <c r="AD236" s="90"/>
      <c r="AE236" s="90"/>
      <c r="AF236" s="90"/>
      <c r="AG236" s="90"/>
      <c r="AH236" s="90" t="s">
        <v>226</v>
      </c>
      <c r="AI236" s="90"/>
      <c r="AJ236" s="90"/>
      <c r="AK236" s="90"/>
      <c r="AL236" s="90"/>
      <c r="AM236" s="90"/>
      <c r="AN236" s="90"/>
      <c r="AO236" s="90"/>
      <c r="AP236" s="90"/>
      <c r="AQ236" s="90"/>
      <c r="AR236" s="90">
        <f t="shared" si="60"/>
        <v>1</v>
      </c>
      <c r="AS236" s="92">
        <f t="shared" si="61"/>
        <v>0</v>
      </c>
      <c r="AT236" s="92">
        <f t="shared" si="62"/>
        <v>0</v>
      </c>
      <c r="AU236" s="92">
        <f t="shared" si="63"/>
        <v>15082.21</v>
      </c>
      <c r="AV236" s="92">
        <f t="shared" si="64"/>
        <v>0</v>
      </c>
      <c r="AW236" s="92">
        <f t="shared" si="65"/>
        <v>0</v>
      </c>
      <c r="AX236" s="92">
        <f t="shared" si="66"/>
        <v>0</v>
      </c>
      <c r="AY236" s="92">
        <f t="shared" si="67"/>
        <v>0</v>
      </c>
      <c r="AZ236" s="92">
        <f t="shared" si="68"/>
        <v>0</v>
      </c>
      <c r="BA236" s="92">
        <f t="shared" si="69"/>
        <v>0</v>
      </c>
      <c r="BB236" s="92">
        <f t="shared" si="70"/>
        <v>0</v>
      </c>
      <c r="BC236" s="92">
        <f t="shared" si="71"/>
        <v>0</v>
      </c>
      <c r="BD236" s="92">
        <f t="shared" si="72"/>
        <v>0</v>
      </c>
      <c r="BE236" s="93">
        <f t="shared" si="73"/>
        <v>15082.21</v>
      </c>
      <c r="BF236" s="71" t="b">
        <f t="shared" si="74"/>
        <v>1</v>
      </c>
    </row>
    <row r="237" spans="1:58" ht="102" x14ac:dyDescent="0.2">
      <c r="A237" s="90">
        <v>234</v>
      </c>
      <c r="B237" s="45" t="s">
        <v>419</v>
      </c>
      <c r="C237" s="45" t="s">
        <v>437</v>
      </c>
      <c r="D237" s="68" t="s">
        <v>217</v>
      </c>
      <c r="E237" s="68" t="s">
        <v>218</v>
      </c>
      <c r="F237" s="45" t="s">
        <v>298</v>
      </c>
      <c r="G237" s="45" t="s">
        <v>299</v>
      </c>
      <c r="H237" s="45" t="s">
        <v>300</v>
      </c>
      <c r="I237" s="45" t="s">
        <v>510</v>
      </c>
      <c r="J237" s="45" t="s">
        <v>144</v>
      </c>
      <c r="K237" s="45" t="s">
        <v>56</v>
      </c>
      <c r="L237" s="121" t="s">
        <v>484</v>
      </c>
      <c r="M237" s="45" t="s">
        <v>326</v>
      </c>
      <c r="N237" s="45" t="s">
        <v>117</v>
      </c>
      <c r="O237" s="69">
        <v>11704.49</v>
      </c>
      <c r="P237" s="70" t="s">
        <v>303</v>
      </c>
      <c r="Q237" s="90" t="s">
        <v>224</v>
      </c>
      <c r="R237" s="90" t="s">
        <v>225</v>
      </c>
      <c r="S237" s="91"/>
      <c r="T237" s="90" t="s">
        <v>226</v>
      </c>
      <c r="U237" s="90"/>
      <c r="V237" s="90"/>
      <c r="W237" s="90"/>
      <c r="X237" s="90"/>
      <c r="Y237" s="90"/>
      <c r="Z237" s="90"/>
      <c r="AA237" s="90"/>
      <c r="AB237" s="90"/>
      <c r="AC237" s="90"/>
      <c r="AD237" s="90"/>
      <c r="AE237" s="90"/>
      <c r="AF237" s="90"/>
      <c r="AG237" s="90"/>
      <c r="AH237" s="90" t="s">
        <v>226</v>
      </c>
      <c r="AI237" s="90"/>
      <c r="AJ237" s="90"/>
      <c r="AK237" s="90"/>
      <c r="AL237" s="90"/>
      <c r="AM237" s="90"/>
      <c r="AN237" s="90"/>
      <c r="AO237" s="90"/>
      <c r="AP237" s="90"/>
      <c r="AQ237" s="90"/>
      <c r="AR237" s="90">
        <f t="shared" si="60"/>
        <v>1</v>
      </c>
      <c r="AS237" s="92">
        <f t="shared" si="61"/>
        <v>0</v>
      </c>
      <c r="AT237" s="92">
        <f t="shared" si="62"/>
        <v>0</v>
      </c>
      <c r="AU237" s="92">
        <f t="shared" si="63"/>
        <v>11704.49</v>
      </c>
      <c r="AV237" s="92">
        <f t="shared" si="64"/>
        <v>0</v>
      </c>
      <c r="AW237" s="92">
        <f t="shared" si="65"/>
        <v>0</v>
      </c>
      <c r="AX237" s="92">
        <f t="shared" si="66"/>
        <v>0</v>
      </c>
      <c r="AY237" s="92">
        <f t="shared" si="67"/>
        <v>0</v>
      </c>
      <c r="AZ237" s="92">
        <f t="shared" si="68"/>
        <v>0</v>
      </c>
      <c r="BA237" s="92">
        <f t="shared" si="69"/>
        <v>0</v>
      </c>
      <c r="BB237" s="92">
        <f t="shared" si="70"/>
        <v>0</v>
      </c>
      <c r="BC237" s="92">
        <f t="shared" si="71"/>
        <v>0</v>
      </c>
      <c r="BD237" s="92">
        <f t="shared" si="72"/>
        <v>0</v>
      </c>
      <c r="BE237" s="93">
        <f t="shared" si="73"/>
        <v>11704.49</v>
      </c>
      <c r="BF237" s="71" t="b">
        <f t="shared" si="74"/>
        <v>1</v>
      </c>
    </row>
    <row r="238" spans="1:58" ht="102" x14ac:dyDescent="0.2">
      <c r="A238" s="90">
        <v>235</v>
      </c>
      <c r="B238" s="45" t="s">
        <v>419</v>
      </c>
      <c r="C238" s="45" t="s">
        <v>437</v>
      </c>
      <c r="D238" s="68" t="s">
        <v>217</v>
      </c>
      <c r="E238" s="68" t="s">
        <v>218</v>
      </c>
      <c r="F238" s="45" t="s">
        <v>298</v>
      </c>
      <c r="G238" s="45" t="s">
        <v>299</v>
      </c>
      <c r="H238" s="45" t="s">
        <v>300</v>
      </c>
      <c r="I238" s="45" t="s">
        <v>510</v>
      </c>
      <c r="J238" s="45" t="s">
        <v>144</v>
      </c>
      <c r="K238" s="45" t="s">
        <v>56</v>
      </c>
      <c r="L238" s="121" t="s">
        <v>485</v>
      </c>
      <c r="M238" s="45" t="s">
        <v>326</v>
      </c>
      <c r="N238" s="45" t="s">
        <v>117</v>
      </c>
      <c r="O238" s="69">
        <v>9576.2999999999993</v>
      </c>
      <c r="P238" s="70" t="s">
        <v>303</v>
      </c>
      <c r="Q238" s="90" t="s">
        <v>224</v>
      </c>
      <c r="R238" s="90" t="s">
        <v>225</v>
      </c>
      <c r="S238" s="91"/>
      <c r="T238" s="90" t="s">
        <v>226</v>
      </c>
      <c r="U238" s="90"/>
      <c r="V238" s="90"/>
      <c r="W238" s="90"/>
      <c r="X238" s="90"/>
      <c r="Y238" s="90"/>
      <c r="Z238" s="90"/>
      <c r="AA238" s="90"/>
      <c r="AB238" s="90"/>
      <c r="AC238" s="90"/>
      <c r="AD238" s="90"/>
      <c r="AE238" s="90"/>
      <c r="AF238" s="90"/>
      <c r="AG238" s="90"/>
      <c r="AH238" s="90" t="s">
        <v>226</v>
      </c>
      <c r="AI238" s="90"/>
      <c r="AJ238" s="90"/>
      <c r="AK238" s="90"/>
      <c r="AL238" s="90"/>
      <c r="AM238" s="90"/>
      <c r="AN238" s="90"/>
      <c r="AO238" s="90"/>
      <c r="AP238" s="90"/>
      <c r="AQ238" s="90"/>
      <c r="AR238" s="90">
        <f t="shared" si="60"/>
        <v>1</v>
      </c>
      <c r="AS238" s="92">
        <f t="shared" si="61"/>
        <v>0</v>
      </c>
      <c r="AT238" s="92">
        <f t="shared" si="62"/>
        <v>0</v>
      </c>
      <c r="AU238" s="92">
        <f t="shared" si="63"/>
        <v>9576.2999999999993</v>
      </c>
      <c r="AV238" s="92">
        <f t="shared" si="64"/>
        <v>0</v>
      </c>
      <c r="AW238" s="92">
        <f t="shared" si="65"/>
        <v>0</v>
      </c>
      <c r="AX238" s="92">
        <f t="shared" si="66"/>
        <v>0</v>
      </c>
      <c r="AY238" s="92">
        <f t="shared" si="67"/>
        <v>0</v>
      </c>
      <c r="AZ238" s="92">
        <f t="shared" si="68"/>
        <v>0</v>
      </c>
      <c r="BA238" s="92">
        <f t="shared" si="69"/>
        <v>0</v>
      </c>
      <c r="BB238" s="92">
        <f t="shared" si="70"/>
        <v>0</v>
      </c>
      <c r="BC238" s="92">
        <f t="shared" si="71"/>
        <v>0</v>
      </c>
      <c r="BD238" s="92">
        <f t="shared" si="72"/>
        <v>0</v>
      </c>
      <c r="BE238" s="93">
        <f t="shared" si="73"/>
        <v>9576.2999999999993</v>
      </c>
      <c r="BF238" s="71" t="b">
        <f t="shared" si="74"/>
        <v>1</v>
      </c>
    </row>
    <row r="239" spans="1:58" ht="102" x14ac:dyDescent="0.2">
      <c r="A239" s="90">
        <v>187</v>
      </c>
      <c r="B239" s="45" t="s">
        <v>232</v>
      </c>
      <c r="C239" s="45" t="s">
        <v>233</v>
      </c>
      <c r="D239" s="68" t="s">
        <v>217</v>
      </c>
      <c r="E239" s="68" t="s">
        <v>218</v>
      </c>
      <c r="F239" s="45" t="s">
        <v>298</v>
      </c>
      <c r="G239" s="45" t="s">
        <v>299</v>
      </c>
      <c r="H239" s="45" t="s">
        <v>300</v>
      </c>
      <c r="I239" s="45" t="s">
        <v>510</v>
      </c>
      <c r="J239" s="45" t="s">
        <v>151</v>
      </c>
      <c r="K239" s="45" t="s">
        <v>101</v>
      </c>
      <c r="L239" s="121" t="s">
        <v>274</v>
      </c>
      <c r="M239" s="45" t="s">
        <v>326</v>
      </c>
      <c r="N239" s="45" t="s">
        <v>104</v>
      </c>
      <c r="O239" s="69">
        <v>7666.69</v>
      </c>
      <c r="P239" s="70" t="s">
        <v>303</v>
      </c>
      <c r="Q239" s="90" t="s">
        <v>224</v>
      </c>
      <c r="R239" s="90" t="s">
        <v>225</v>
      </c>
      <c r="S239" s="91"/>
      <c r="T239" s="90"/>
      <c r="U239" s="90" t="s">
        <v>226</v>
      </c>
      <c r="V239" s="90" t="s">
        <v>246</v>
      </c>
      <c r="W239" s="90" t="s">
        <v>246</v>
      </c>
      <c r="X239" s="90" t="s">
        <v>246</v>
      </c>
      <c r="Y239" s="90" t="s">
        <v>246</v>
      </c>
      <c r="Z239" s="90" t="s">
        <v>246</v>
      </c>
      <c r="AA239" s="90" t="s">
        <v>246</v>
      </c>
      <c r="AB239" s="90" t="s">
        <v>246</v>
      </c>
      <c r="AC239" s="90" t="s">
        <v>246</v>
      </c>
      <c r="AD239" s="90"/>
      <c r="AE239" s="90"/>
      <c r="AF239" s="90"/>
      <c r="AG239" s="90" t="s">
        <v>246</v>
      </c>
      <c r="AH239" s="90" t="s">
        <v>226</v>
      </c>
      <c r="AI239" s="90" t="s">
        <v>246</v>
      </c>
      <c r="AJ239" s="90" t="s">
        <v>246</v>
      </c>
      <c r="AK239" s="90" t="s">
        <v>246</v>
      </c>
      <c r="AL239" s="90" t="s">
        <v>246</v>
      </c>
      <c r="AM239" s="90" t="s">
        <v>246</v>
      </c>
      <c r="AN239" s="90" t="s">
        <v>246</v>
      </c>
      <c r="AO239" s="90" t="s">
        <v>246</v>
      </c>
      <c r="AP239" s="90" t="s">
        <v>246</v>
      </c>
      <c r="AQ239" s="90"/>
      <c r="AR239" s="90">
        <f t="shared" ref="AR239:AR247" si="75">COUNTIF(AF239:AQ239,"X")</f>
        <v>10</v>
      </c>
      <c r="AS239" s="92">
        <f t="shared" ref="AS239:AS247" si="76">IF(AF239="X",O239/$AR239,0)</f>
        <v>0</v>
      </c>
      <c r="AT239" s="92">
        <f t="shared" ref="AT239:AT247" si="77">IF(AG239="X",O239/$AR239,0)</f>
        <v>766.66899999999998</v>
      </c>
      <c r="AU239" s="92">
        <f t="shared" ref="AU239:AU247" si="78">IF(AH239="X",O239/$AR239,0)</f>
        <v>766.66899999999998</v>
      </c>
      <c r="AV239" s="92">
        <f t="shared" ref="AV239:AV247" si="79">IF(AI239="X",O239/$AR239,0)</f>
        <v>766.66899999999998</v>
      </c>
      <c r="AW239" s="92">
        <f t="shared" ref="AW239:AW247" si="80">IF(AJ239="X",O239/$AR239,0)</f>
        <v>766.66899999999998</v>
      </c>
      <c r="AX239" s="92">
        <f t="shared" ref="AX239:AX247" si="81">IF(AK239="X",O239/$AR239,0)</f>
        <v>766.66899999999998</v>
      </c>
      <c r="AY239" s="92">
        <f t="shared" ref="AY239:AY247" si="82">IF(AL239="X",O239/$AR239,0)</f>
        <v>766.66899999999998</v>
      </c>
      <c r="AZ239" s="92">
        <f t="shared" ref="AZ239:AZ247" si="83">IF(AM239="X",O239/$AR239,0)</f>
        <v>766.66899999999998</v>
      </c>
      <c r="BA239" s="92">
        <f t="shared" ref="BA239:BA247" si="84">IF(AN239="X",O239/$AR239,0)</f>
        <v>766.66899999999998</v>
      </c>
      <c r="BB239" s="92">
        <f t="shared" ref="BB239:BB247" si="85">IF(AO239="X",O239/$AR239,0)</f>
        <v>766.66899999999998</v>
      </c>
      <c r="BC239" s="92">
        <f t="shared" ref="BC239:BC247" si="86">IF(AP239="X",O239/$AR239,0)</f>
        <v>766.66899999999998</v>
      </c>
      <c r="BD239" s="92">
        <f t="shared" ref="BD239:BD247" si="87">IF(AQ239="X",O239/$AR239,0)</f>
        <v>0</v>
      </c>
      <c r="BE239" s="93">
        <f t="shared" ref="BE239:BE247" si="88">SUM(AS239:BD239)</f>
        <v>7666.69</v>
      </c>
      <c r="BF239" s="71" t="b">
        <f t="shared" ref="BF239:BF247" si="89">BE239=O239</f>
        <v>1</v>
      </c>
    </row>
    <row r="240" spans="1:58" ht="102" x14ac:dyDescent="0.2">
      <c r="A240" s="90">
        <v>184</v>
      </c>
      <c r="B240" s="45" t="s">
        <v>232</v>
      </c>
      <c r="C240" s="45" t="s">
        <v>433</v>
      </c>
      <c r="D240" s="68" t="s">
        <v>217</v>
      </c>
      <c r="E240" s="68" t="s">
        <v>218</v>
      </c>
      <c r="F240" s="45" t="s">
        <v>298</v>
      </c>
      <c r="G240" s="45" t="s">
        <v>299</v>
      </c>
      <c r="H240" s="45" t="s">
        <v>300</v>
      </c>
      <c r="I240" s="45" t="s">
        <v>510</v>
      </c>
      <c r="J240" s="45" t="s">
        <v>151</v>
      </c>
      <c r="K240" s="45" t="s">
        <v>101</v>
      </c>
      <c r="L240" s="121" t="s">
        <v>434</v>
      </c>
      <c r="M240" s="45" t="s">
        <v>326</v>
      </c>
      <c r="N240" s="45" t="s">
        <v>111</v>
      </c>
      <c r="O240" s="69">
        <v>5000</v>
      </c>
      <c r="P240" s="70" t="s">
        <v>303</v>
      </c>
      <c r="Q240" s="90" t="s">
        <v>235</v>
      </c>
      <c r="R240" s="90" t="s">
        <v>277</v>
      </c>
      <c r="S240" s="91"/>
      <c r="T240" s="90"/>
      <c r="U240" s="90"/>
      <c r="V240" s="90"/>
      <c r="W240" s="90"/>
      <c r="X240" s="90"/>
      <c r="Y240" s="90"/>
      <c r="Z240" s="90"/>
      <c r="AA240" s="90"/>
      <c r="AB240" s="90"/>
      <c r="AC240" s="90" t="s">
        <v>226</v>
      </c>
      <c r="AD240" s="90"/>
      <c r="AE240" s="90"/>
      <c r="AF240" s="90"/>
      <c r="AG240" s="90"/>
      <c r="AH240" s="90"/>
      <c r="AI240" s="90"/>
      <c r="AJ240" s="90"/>
      <c r="AK240" s="90"/>
      <c r="AL240" s="90"/>
      <c r="AM240" s="90"/>
      <c r="AN240" s="90"/>
      <c r="AO240" s="90"/>
      <c r="AP240" s="90" t="s">
        <v>226</v>
      </c>
      <c r="AQ240" s="90"/>
      <c r="AR240" s="90">
        <f t="shared" si="75"/>
        <v>1</v>
      </c>
      <c r="AS240" s="92">
        <f t="shared" si="76"/>
        <v>0</v>
      </c>
      <c r="AT240" s="92">
        <f t="shared" si="77"/>
        <v>0</v>
      </c>
      <c r="AU240" s="92">
        <f t="shared" si="78"/>
        <v>0</v>
      </c>
      <c r="AV240" s="92">
        <f t="shared" si="79"/>
        <v>0</v>
      </c>
      <c r="AW240" s="92">
        <f t="shared" si="80"/>
        <v>0</v>
      </c>
      <c r="AX240" s="92">
        <f t="shared" si="81"/>
        <v>0</v>
      </c>
      <c r="AY240" s="92">
        <f t="shared" si="82"/>
        <v>0</v>
      </c>
      <c r="AZ240" s="92">
        <f t="shared" si="83"/>
        <v>0</v>
      </c>
      <c r="BA240" s="92">
        <f t="shared" si="84"/>
        <v>0</v>
      </c>
      <c r="BB240" s="92">
        <f t="shared" si="85"/>
        <v>0</v>
      </c>
      <c r="BC240" s="92">
        <f t="shared" si="86"/>
        <v>5000</v>
      </c>
      <c r="BD240" s="92">
        <f t="shared" si="87"/>
        <v>0</v>
      </c>
      <c r="BE240" s="93">
        <f t="shared" si="88"/>
        <v>5000</v>
      </c>
      <c r="BF240" s="71" t="b">
        <f t="shared" si="89"/>
        <v>1</v>
      </c>
    </row>
    <row r="241" spans="1:58" ht="102" x14ac:dyDescent="0.2">
      <c r="A241" s="90">
        <v>236</v>
      </c>
      <c r="B241" s="45" t="s">
        <v>232</v>
      </c>
      <c r="C241" s="45" t="s">
        <v>233</v>
      </c>
      <c r="D241" s="68" t="s">
        <v>217</v>
      </c>
      <c r="E241" s="68" t="s">
        <v>218</v>
      </c>
      <c r="F241" s="45" t="s">
        <v>298</v>
      </c>
      <c r="G241" s="45" t="s">
        <v>299</v>
      </c>
      <c r="H241" s="45" t="s">
        <v>300</v>
      </c>
      <c r="I241" s="45" t="s">
        <v>510</v>
      </c>
      <c r="J241" s="45" t="s">
        <v>151</v>
      </c>
      <c r="K241" s="45" t="s">
        <v>101</v>
      </c>
      <c r="L241" s="121" t="s">
        <v>486</v>
      </c>
      <c r="M241" s="45" t="s">
        <v>326</v>
      </c>
      <c r="N241" s="45" t="s">
        <v>104</v>
      </c>
      <c r="O241" s="69">
        <v>2572.77</v>
      </c>
      <c r="P241" s="70" t="s">
        <v>303</v>
      </c>
      <c r="Q241" s="90" t="s">
        <v>224</v>
      </c>
      <c r="R241" s="90" t="s">
        <v>225</v>
      </c>
      <c r="S241" s="91"/>
      <c r="T241" s="90"/>
      <c r="U241" s="90" t="s">
        <v>226</v>
      </c>
      <c r="V241" s="90" t="s">
        <v>226</v>
      </c>
      <c r="W241" s="90" t="s">
        <v>226</v>
      </c>
      <c r="X241" s="90" t="s">
        <v>226</v>
      </c>
      <c r="Y241" s="90" t="s">
        <v>226</v>
      </c>
      <c r="Z241" s="90" t="s">
        <v>226</v>
      </c>
      <c r="AA241" s="90" t="s">
        <v>226</v>
      </c>
      <c r="AB241" s="90" t="s">
        <v>226</v>
      </c>
      <c r="AC241" s="90"/>
      <c r="AD241" s="90"/>
      <c r="AE241" s="90"/>
      <c r="AF241" s="90"/>
      <c r="AG241" s="90" t="s">
        <v>226</v>
      </c>
      <c r="AH241" s="90" t="s">
        <v>226</v>
      </c>
      <c r="AI241" s="90" t="s">
        <v>226</v>
      </c>
      <c r="AJ241" s="90" t="s">
        <v>226</v>
      </c>
      <c r="AK241" s="90" t="s">
        <v>226</v>
      </c>
      <c r="AL241" s="90" t="s">
        <v>226</v>
      </c>
      <c r="AM241" s="90" t="s">
        <v>226</v>
      </c>
      <c r="AN241" s="90" t="s">
        <v>226</v>
      </c>
      <c r="AO241" s="90"/>
      <c r="AP241" s="90"/>
      <c r="AQ241" s="90"/>
      <c r="AR241" s="90">
        <f t="shared" si="75"/>
        <v>8</v>
      </c>
      <c r="AS241" s="92">
        <f t="shared" si="76"/>
        <v>0</v>
      </c>
      <c r="AT241" s="92">
        <f t="shared" si="77"/>
        <v>321.59625</v>
      </c>
      <c r="AU241" s="92">
        <f t="shared" si="78"/>
        <v>321.59625</v>
      </c>
      <c r="AV241" s="92">
        <f t="shared" si="79"/>
        <v>321.59625</v>
      </c>
      <c r="AW241" s="92">
        <f t="shared" si="80"/>
        <v>321.59625</v>
      </c>
      <c r="AX241" s="92">
        <f t="shared" si="81"/>
        <v>321.59625</v>
      </c>
      <c r="AY241" s="92">
        <f t="shared" si="82"/>
        <v>321.59625</v>
      </c>
      <c r="AZ241" s="92">
        <f t="shared" si="83"/>
        <v>321.59625</v>
      </c>
      <c r="BA241" s="92">
        <f t="shared" si="84"/>
        <v>321.59625</v>
      </c>
      <c r="BB241" s="92">
        <f t="shared" si="85"/>
        <v>0</v>
      </c>
      <c r="BC241" s="92">
        <f t="shared" si="86"/>
        <v>0</v>
      </c>
      <c r="BD241" s="92">
        <f t="shared" si="87"/>
        <v>0</v>
      </c>
      <c r="BE241" s="93">
        <f t="shared" si="88"/>
        <v>2572.77</v>
      </c>
      <c r="BF241" s="71" t="b">
        <f t="shared" si="89"/>
        <v>1</v>
      </c>
    </row>
    <row r="242" spans="1:58" ht="102" x14ac:dyDescent="0.2">
      <c r="A242" s="90">
        <v>237</v>
      </c>
      <c r="B242" s="45" t="s">
        <v>232</v>
      </c>
      <c r="C242" s="45" t="s">
        <v>233</v>
      </c>
      <c r="D242" s="68" t="s">
        <v>217</v>
      </c>
      <c r="E242" s="68" t="s">
        <v>218</v>
      </c>
      <c r="F242" s="45" t="s">
        <v>298</v>
      </c>
      <c r="G242" s="45" t="s">
        <v>299</v>
      </c>
      <c r="H242" s="45" t="s">
        <v>300</v>
      </c>
      <c r="I242" s="45" t="s">
        <v>510</v>
      </c>
      <c r="J242" s="45" t="s">
        <v>151</v>
      </c>
      <c r="K242" s="45" t="s">
        <v>101</v>
      </c>
      <c r="L242" s="121" t="s">
        <v>487</v>
      </c>
      <c r="M242" s="45" t="s">
        <v>326</v>
      </c>
      <c r="N242" s="45" t="s">
        <v>104</v>
      </c>
      <c r="O242" s="69">
        <v>2572.77</v>
      </c>
      <c r="P242" s="70" t="s">
        <v>303</v>
      </c>
      <c r="Q242" s="90" t="s">
        <v>235</v>
      </c>
      <c r="R242" s="90" t="s">
        <v>277</v>
      </c>
      <c r="S242" s="91"/>
      <c r="T242" s="90"/>
      <c r="U242" s="90"/>
      <c r="V242" s="90"/>
      <c r="W242" s="90"/>
      <c r="X242" s="90"/>
      <c r="Y242" s="90"/>
      <c r="Z242" s="90"/>
      <c r="AA242" s="90"/>
      <c r="AB242" s="90" t="s">
        <v>246</v>
      </c>
      <c r="AC242" s="90" t="s">
        <v>246</v>
      </c>
      <c r="AD242" s="90" t="s">
        <v>246</v>
      </c>
      <c r="AE242" s="90" t="s">
        <v>246</v>
      </c>
      <c r="AF242" s="90"/>
      <c r="AG242" s="90"/>
      <c r="AH242" s="90"/>
      <c r="AI242" s="90"/>
      <c r="AJ242" s="90"/>
      <c r="AK242" s="90"/>
      <c r="AL242" s="90"/>
      <c r="AM242" s="90"/>
      <c r="AN242" s="90"/>
      <c r="AO242" s="90" t="s">
        <v>226</v>
      </c>
      <c r="AP242" s="90" t="s">
        <v>226</v>
      </c>
      <c r="AQ242" s="90" t="s">
        <v>226</v>
      </c>
      <c r="AR242" s="90">
        <f t="shared" si="75"/>
        <v>3</v>
      </c>
      <c r="AS242" s="92">
        <f t="shared" si="76"/>
        <v>0</v>
      </c>
      <c r="AT242" s="92">
        <f t="shared" si="77"/>
        <v>0</v>
      </c>
      <c r="AU242" s="92">
        <f t="shared" si="78"/>
        <v>0</v>
      </c>
      <c r="AV242" s="92">
        <f t="shared" si="79"/>
        <v>0</v>
      </c>
      <c r="AW242" s="92">
        <f t="shared" si="80"/>
        <v>0</v>
      </c>
      <c r="AX242" s="92">
        <f t="shared" si="81"/>
        <v>0</v>
      </c>
      <c r="AY242" s="92">
        <f t="shared" si="82"/>
        <v>0</v>
      </c>
      <c r="AZ242" s="92">
        <f t="shared" si="83"/>
        <v>0</v>
      </c>
      <c r="BA242" s="92">
        <f t="shared" si="84"/>
        <v>0</v>
      </c>
      <c r="BB242" s="92">
        <f t="shared" si="85"/>
        <v>857.59</v>
      </c>
      <c r="BC242" s="92">
        <f t="shared" si="86"/>
        <v>857.59</v>
      </c>
      <c r="BD242" s="92">
        <f t="shared" si="87"/>
        <v>857.59</v>
      </c>
      <c r="BE242" s="93">
        <f t="shared" si="88"/>
        <v>2572.77</v>
      </c>
      <c r="BF242" s="71" t="b">
        <f t="shared" si="89"/>
        <v>1</v>
      </c>
    </row>
    <row r="243" spans="1:58" ht="102" x14ac:dyDescent="0.2">
      <c r="A243" s="90">
        <v>185</v>
      </c>
      <c r="B243" s="45" t="s">
        <v>232</v>
      </c>
      <c r="C243" s="45" t="s">
        <v>233</v>
      </c>
      <c r="D243" s="68" t="s">
        <v>217</v>
      </c>
      <c r="E243" s="68" t="s">
        <v>218</v>
      </c>
      <c r="F243" s="45" t="s">
        <v>298</v>
      </c>
      <c r="G243" s="45" t="s">
        <v>299</v>
      </c>
      <c r="H243" s="45" t="s">
        <v>300</v>
      </c>
      <c r="I243" s="45" t="s">
        <v>510</v>
      </c>
      <c r="J243" s="45" t="s">
        <v>151</v>
      </c>
      <c r="K243" s="45" t="s">
        <v>101</v>
      </c>
      <c r="L243" s="121" t="s">
        <v>435</v>
      </c>
      <c r="M243" s="45" t="s">
        <v>326</v>
      </c>
      <c r="N243" s="45" t="s">
        <v>104</v>
      </c>
      <c r="O243" s="69">
        <v>2240</v>
      </c>
      <c r="P243" s="70" t="s">
        <v>303</v>
      </c>
      <c r="Q243" s="90" t="s">
        <v>235</v>
      </c>
      <c r="R243" s="90" t="s">
        <v>277</v>
      </c>
      <c r="S243" s="91"/>
      <c r="T243" s="90"/>
      <c r="U243" s="90"/>
      <c r="V243" s="90"/>
      <c r="W243" s="90"/>
      <c r="X243" s="90"/>
      <c r="Y243" s="90"/>
      <c r="Z243" s="90"/>
      <c r="AA243" s="90"/>
      <c r="AB243" s="90"/>
      <c r="AC243" s="90" t="s">
        <v>246</v>
      </c>
      <c r="AD243" s="90" t="s">
        <v>246</v>
      </c>
      <c r="AE243" s="90" t="s">
        <v>246</v>
      </c>
      <c r="AF243" s="90"/>
      <c r="AG243" s="90"/>
      <c r="AH243" s="90"/>
      <c r="AI243" s="90"/>
      <c r="AJ243" s="90"/>
      <c r="AK243" s="90"/>
      <c r="AL243" s="90"/>
      <c r="AM243" s="90"/>
      <c r="AN243" s="90"/>
      <c r="AO243" s="90"/>
      <c r="AP243" s="90" t="s">
        <v>246</v>
      </c>
      <c r="AQ243" s="90" t="s">
        <v>246</v>
      </c>
      <c r="AR243" s="90">
        <f t="shared" si="75"/>
        <v>2</v>
      </c>
      <c r="AS243" s="92">
        <f t="shared" si="76"/>
        <v>0</v>
      </c>
      <c r="AT243" s="92">
        <f t="shared" si="77"/>
        <v>0</v>
      </c>
      <c r="AU243" s="92">
        <f t="shared" si="78"/>
        <v>0</v>
      </c>
      <c r="AV243" s="92">
        <f t="shared" si="79"/>
        <v>0</v>
      </c>
      <c r="AW243" s="92">
        <f t="shared" si="80"/>
        <v>0</v>
      </c>
      <c r="AX243" s="92">
        <f t="shared" si="81"/>
        <v>0</v>
      </c>
      <c r="AY243" s="92">
        <f t="shared" si="82"/>
        <v>0</v>
      </c>
      <c r="AZ243" s="92">
        <f t="shared" si="83"/>
        <v>0</v>
      </c>
      <c r="BA243" s="92">
        <f t="shared" si="84"/>
        <v>0</v>
      </c>
      <c r="BB243" s="92">
        <f t="shared" si="85"/>
        <v>0</v>
      </c>
      <c r="BC243" s="92">
        <f t="shared" si="86"/>
        <v>1120</v>
      </c>
      <c r="BD243" s="92">
        <f t="shared" si="87"/>
        <v>1120</v>
      </c>
      <c r="BE243" s="93">
        <f t="shared" si="88"/>
        <v>2240</v>
      </c>
      <c r="BF243" s="71" t="b">
        <f t="shared" si="89"/>
        <v>1</v>
      </c>
    </row>
    <row r="244" spans="1:58" ht="102" x14ac:dyDescent="0.2">
      <c r="A244" s="90">
        <v>241</v>
      </c>
      <c r="B244" s="45" t="s">
        <v>215</v>
      </c>
      <c r="C244" s="45" t="s">
        <v>431</v>
      </c>
      <c r="D244" s="68" t="s">
        <v>217</v>
      </c>
      <c r="E244" s="68" t="s">
        <v>218</v>
      </c>
      <c r="F244" s="45" t="s">
        <v>298</v>
      </c>
      <c r="G244" s="45" t="s">
        <v>299</v>
      </c>
      <c r="H244" s="45" t="s">
        <v>300</v>
      </c>
      <c r="I244" s="45" t="s">
        <v>510</v>
      </c>
      <c r="J244" s="45" t="s">
        <v>144</v>
      </c>
      <c r="K244" s="45" t="s">
        <v>56</v>
      </c>
      <c r="L244" s="121" t="s">
        <v>492</v>
      </c>
      <c r="M244" s="45" t="s">
        <v>326</v>
      </c>
      <c r="N244" s="45" t="s">
        <v>106</v>
      </c>
      <c r="O244" s="69">
        <v>404686.8</v>
      </c>
      <c r="P244" s="70" t="s">
        <v>303</v>
      </c>
      <c r="Q244" s="90" t="s">
        <v>224</v>
      </c>
      <c r="R244" s="90" t="s">
        <v>225</v>
      </c>
      <c r="S244" s="91"/>
      <c r="T244" s="90" t="s">
        <v>226</v>
      </c>
      <c r="U244" s="90"/>
      <c r="V244" s="90"/>
      <c r="W244" s="90"/>
      <c r="X244" s="90"/>
      <c r="Y244" s="90"/>
      <c r="Z244" s="90"/>
      <c r="AA244" s="90"/>
      <c r="AB244" s="90"/>
      <c r="AC244" s="90"/>
      <c r="AD244" s="90"/>
      <c r="AE244" s="90"/>
      <c r="AF244" s="90"/>
      <c r="AG244" s="90"/>
      <c r="AH244" s="90"/>
      <c r="AI244" s="90"/>
      <c r="AJ244" s="90"/>
      <c r="AK244" s="90" t="s">
        <v>226</v>
      </c>
      <c r="AL244" s="90"/>
      <c r="AM244" s="90"/>
      <c r="AN244" s="90"/>
      <c r="AO244" s="90"/>
      <c r="AP244" s="90"/>
      <c r="AQ244" s="90"/>
      <c r="AR244" s="90">
        <f t="shared" si="75"/>
        <v>1</v>
      </c>
      <c r="AS244" s="92">
        <f t="shared" si="76"/>
        <v>0</v>
      </c>
      <c r="AT244" s="92">
        <f t="shared" si="77"/>
        <v>0</v>
      </c>
      <c r="AU244" s="92">
        <f t="shared" si="78"/>
        <v>0</v>
      </c>
      <c r="AV244" s="92">
        <f t="shared" si="79"/>
        <v>0</v>
      </c>
      <c r="AW244" s="92">
        <f t="shared" si="80"/>
        <v>0</v>
      </c>
      <c r="AX244" s="92">
        <f t="shared" si="81"/>
        <v>404686.8</v>
      </c>
      <c r="AY244" s="92">
        <f t="shared" si="82"/>
        <v>0</v>
      </c>
      <c r="AZ244" s="92">
        <f t="shared" si="83"/>
        <v>0</v>
      </c>
      <c r="BA244" s="92">
        <f t="shared" si="84"/>
        <v>0</v>
      </c>
      <c r="BB244" s="92">
        <f t="shared" si="85"/>
        <v>0</v>
      </c>
      <c r="BC244" s="92">
        <f t="shared" si="86"/>
        <v>0</v>
      </c>
      <c r="BD244" s="92">
        <f t="shared" si="87"/>
        <v>0</v>
      </c>
      <c r="BE244" s="93">
        <f t="shared" si="88"/>
        <v>404686.8</v>
      </c>
      <c r="BF244" s="71" t="b">
        <f t="shared" si="89"/>
        <v>1</v>
      </c>
    </row>
    <row r="245" spans="1:58" ht="63.75" x14ac:dyDescent="0.2">
      <c r="A245" s="90">
        <v>242</v>
      </c>
      <c r="B245" s="45" t="s">
        <v>215</v>
      </c>
      <c r="C245" s="45" t="s">
        <v>250</v>
      </c>
      <c r="D245" s="68" t="s">
        <v>217</v>
      </c>
      <c r="E245" s="68" t="s">
        <v>218</v>
      </c>
      <c r="F245" s="45" t="s">
        <v>219</v>
      </c>
      <c r="G245" s="45" t="s">
        <v>220</v>
      </c>
      <c r="H245" s="45" t="s">
        <v>221</v>
      </c>
      <c r="I245" s="45" t="s">
        <v>27</v>
      </c>
      <c r="J245" s="45" t="s">
        <v>142</v>
      </c>
      <c r="K245" s="45" t="s">
        <v>40</v>
      </c>
      <c r="L245" s="121" t="s">
        <v>493</v>
      </c>
      <c r="M245" s="45" t="s">
        <v>223</v>
      </c>
      <c r="N245" s="45" t="s">
        <v>46</v>
      </c>
      <c r="O245" s="69">
        <v>40000</v>
      </c>
      <c r="P245" s="70" t="s">
        <v>518</v>
      </c>
      <c r="Q245" s="90" t="s">
        <v>224</v>
      </c>
      <c r="R245" s="90" t="s">
        <v>225</v>
      </c>
      <c r="S245" s="91"/>
      <c r="T245" s="90" t="s">
        <v>246</v>
      </c>
      <c r="U245" s="90"/>
      <c r="V245" s="90"/>
      <c r="W245" s="90"/>
      <c r="X245" s="90"/>
      <c r="Y245" s="90"/>
      <c r="Z245" s="90"/>
      <c r="AA245" s="90"/>
      <c r="AB245" s="90"/>
      <c r="AC245" s="90"/>
      <c r="AD245" s="90"/>
      <c r="AE245" s="90"/>
      <c r="AF245" s="90" t="s">
        <v>226</v>
      </c>
      <c r="AG245" s="90" t="s">
        <v>226</v>
      </c>
      <c r="AH245" s="90" t="s">
        <v>226</v>
      </c>
      <c r="AI245" s="90" t="s">
        <v>226</v>
      </c>
      <c r="AJ245" s="90"/>
      <c r="AK245" s="90"/>
      <c r="AL245" s="90"/>
      <c r="AM245" s="90"/>
      <c r="AN245" s="90"/>
      <c r="AO245" s="90"/>
      <c r="AP245" s="90"/>
      <c r="AQ245" s="90"/>
      <c r="AR245" s="90">
        <f t="shared" si="75"/>
        <v>4</v>
      </c>
      <c r="AS245" s="92">
        <f t="shared" si="76"/>
        <v>10000</v>
      </c>
      <c r="AT245" s="92">
        <f t="shared" si="77"/>
        <v>10000</v>
      </c>
      <c r="AU245" s="92">
        <f t="shared" si="78"/>
        <v>10000</v>
      </c>
      <c r="AV245" s="92">
        <f t="shared" si="79"/>
        <v>10000</v>
      </c>
      <c r="AW245" s="92">
        <f t="shared" si="80"/>
        <v>0</v>
      </c>
      <c r="AX245" s="92">
        <f t="shared" si="81"/>
        <v>0</v>
      </c>
      <c r="AY245" s="92">
        <f t="shared" si="82"/>
        <v>0</v>
      </c>
      <c r="AZ245" s="92">
        <f t="shared" si="83"/>
        <v>0</v>
      </c>
      <c r="BA245" s="92">
        <f t="shared" si="84"/>
        <v>0</v>
      </c>
      <c r="BB245" s="92">
        <f t="shared" si="85"/>
        <v>0</v>
      </c>
      <c r="BC245" s="92">
        <f t="shared" si="86"/>
        <v>0</v>
      </c>
      <c r="BD245" s="92">
        <f t="shared" si="87"/>
        <v>0</v>
      </c>
      <c r="BE245" s="93">
        <f t="shared" si="88"/>
        <v>40000</v>
      </c>
      <c r="BF245" s="71" t="b">
        <f t="shared" si="89"/>
        <v>1</v>
      </c>
    </row>
    <row r="246" spans="1:58" ht="63.75" x14ac:dyDescent="0.2">
      <c r="A246" s="90">
        <v>243</v>
      </c>
      <c r="B246" s="45" t="s">
        <v>215</v>
      </c>
      <c r="C246" s="45" t="s">
        <v>250</v>
      </c>
      <c r="D246" s="68" t="s">
        <v>217</v>
      </c>
      <c r="E246" s="68" t="s">
        <v>218</v>
      </c>
      <c r="F246" s="45" t="s">
        <v>219</v>
      </c>
      <c r="G246" s="45" t="s">
        <v>220</v>
      </c>
      <c r="H246" s="45" t="s">
        <v>221</v>
      </c>
      <c r="I246" s="45" t="s">
        <v>27</v>
      </c>
      <c r="J246" s="45" t="s">
        <v>142</v>
      </c>
      <c r="K246" s="45" t="s">
        <v>40</v>
      </c>
      <c r="L246" s="121" t="s">
        <v>494</v>
      </c>
      <c r="M246" s="45" t="s">
        <v>223</v>
      </c>
      <c r="N246" s="45" t="s">
        <v>46</v>
      </c>
      <c r="O246" s="69">
        <v>35000</v>
      </c>
      <c r="P246" s="70" t="s">
        <v>518</v>
      </c>
      <c r="Q246" s="90" t="s">
        <v>224</v>
      </c>
      <c r="R246" s="90" t="s">
        <v>225</v>
      </c>
      <c r="S246" s="91"/>
      <c r="T246" s="90" t="s">
        <v>246</v>
      </c>
      <c r="U246" s="90"/>
      <c r="V246" s="90"/>
      <c r="W246" s="90"/>
      <c r="X246" s="90"/>
      <c r="Y246" s="90"/>
      <c r="Z246" s="90"/>
      <c r="AA246" s="90"/>
      <c r="AB246" s="90"/>
      <c r="AC246" s="90"/>
      <c r="AD246" s="90"/>
      <c r="AE246" s="90"/>
      <c r="AF246" s="90" t="s">
        <v>226</v>
      </c>
      <c r="AG246" s="90" t="s">
        <v>226</v>
      </c>
      <c r="AH246" s="90" t="s">
        <v>226</v>
      </c>
      <c r="AI246" s="90" t="s">
        <v>226</v>
      </c>
      <c r="AJ246" s="90"/>
      <c r="AK246" s="90"/>
      <c r="AL246" s="90"/>
      <c r="AM246" s="90"/>
      <c r="AN246" s="90"/>
      <c r="AO246" s="90"/>
      <c r="AP246" s="90"/>
      <c r="AQ246" s="90"/>
      <c r="AR246" s="90">
        <f t="shared" si="75"/>
        <v>4</v>
      </c>
      <c r="AS246" s="92">
        <f t="shared" si="76"/>
        <v>8750</v>
      </c>
      <c r="AT246" s="92">
        <f t="shared" si="77"/>
        <v>8750</v>
      </c>
      <c r="AU246" s="92">
        <f t="shared" si="78"/>
        <v>8750</v>
      </c>
      <c r="AV246" s="92">
        <f t="shared" si="79"/>
        <v>8750</v>
      </c>
      <c r="AW246" s="92">
        <f t="shared" si="80"/>
        <v>0</v>
      </c>
      <c r="AX246" s="92">
        <f t="shared" si="81"/>
        <v>0</v>
      </c>
      <c r="AY246" s="92">
        <f t="shared" si="82"/>
        <v>0</v>
      </c>
      <c r="AZ246" s="92">
        <f t="shared" si="83"/>
        <v>0</v>
      </c>
      <c r="BA246" s="92">
        <f t="shared" si="84"/>
        <v>0</v>
      </c>
      <c r="BB246" s="92">
        <f t="shared" si="85"/>
        <v>0</v>
      </c>
      <c r="BC246" s="92">
        <f t="shared" si="86"/>
        <v>0</v>
      </c>
      <c r="BD246" s="92">
        <f t="shared" si="87"/>
        <v>0</v>
      </c>
      <c r="BE246" s="93">
        <f t="shared" si="88"/>
        <v>35000</v>
      </c>
      <c r="BF246" s="71" t="b">
        <f t="shared" si="89"/>
        <v>1</v>
      </c>
    </row>
    <row r="247" spans="1:58" ht="102" x14ac:dyDescent="0.2">
      <c r="A247" s="90">
        <v>176</v>
      </c>
      <c r="B247" s="45" t="s">
        <v>215</v>
      </c>
      <c r="C247" s="45" t="s">
        <v>250</v>
      </c>
      <c r="D247" s="68" t="s">
        <v>217</v>
      </c>
      <c r="E247" s="68" t="s">
        <v>218</v>
      </c>
      <c r="F247" s="45" t="s">
        <v>298</v>
      </c>
      <c r="G247" s="45" t="s">
        <v>299</v>
      </c>
      <c r="H247" s="45" t="s">
        <v>300</v>
      </c>
      <c r="I247" s="45" t="s">
        <v>510</v>
      </c>
      <c r="J247" s="45" t="s">
        <v>151</v>
      </c>
      <c r="K247" s="45" t="s">
        <v>101</v>
      </c>
      <c r="L247" s="121" t="s">
        <v>424</v>
      </c>
      <c r="M247" s="45" t="s">
        <v>326</v>
      </c>
      <c r="N247" s="45" t="s">
        <v>109</v>
      </c>
      <c r="O247" s="69">
        <v>1954.4</v>
      </c>
      <c r="P247" s="70" t="s">
        <v>303</v>
      </c>
      <c r="Q247" s="90" t="s">
        <v>235</v>
      </c>
      <c r="R247" s="90" t="s">
        <v>225</v>
      </c>
      <c r="S247" s="91"/>
      <c r="T247" s="90" t="s">
        <v>226</v>
      </c>
      <c r="U247" s="90"/>
      <c r="V247" s="90"/>
      <c r="W247" s="90"/>
      <c r="X247" s="90"/>
      <c r="Y247" s="90"/>
      <c r="Z247" s="90"/>
      <c r="AA247" s="90"/>
      <c r="AB247" s="90"/>
      <c r="AC247" s="90"/>
      <c r="AD247" s="90"/>
      <c r="AE247" s="90"/>
      <c r="AF247" s="90" t="s">
        <v>226</v>
      </c>
      <c r="AG247" s="90" t="s">
        <v>226</v>
      </c>
      <c r="AH247" s="90" t="s">
        <v>226</v>
      </c>
      <c r="AI247" s="90"/>
      <c r="AJ247" s="90"/>
      <c r="AK247" s="90"/>
      <c r="AL247" s="90"/>
      <c r="AM247" s="90"/>
      <c r="AN247" s="90"/>
      <c r="AO247" s="90"/>
      <c r="AP247" s="90"/>
      <c r="AQ247" s="90"/>
      <c r="AR247" s="90">
        <f t="shared" si="75"/>
        <v>3</v>
      </c>
      <c r="AS247" s="92">
        <f t="shared" si="76"/>
        <v>651.4666666666667</v>
      </c>
      <c r="AT247" s="92">
        <f t="shared" si="77"/>
        <v>651.4666666666667</v>
      </c>
      <c r="AU247" s="92">
        <f t="shared" si="78"/>
        <v>651.4666666666667</v>
      </c>
      <c r="AV247" s="92">
        <f t="shared" si="79"/>
        <v>0</v>
      </c>
      <c r="AW247" s="92">
        <f t="shared" si="80"/>
        <v>0</v>
      </c>
      <c r="AX247" s="92">
        <f t="shared" si="81"/>
        <v>0</v>
      </c>
      <c r="AY247" s="92">
        <f t="shared" si="82"/>
        <v>0</v>
      </c>
      <c r="AZ247" s="92">
        <f t="shared" si="83"/>
        <v>0</v>
      </c>
      <c r="BA247" s="92">
        <f t="shared" si="84"/>
        <v>0</v>
      </c>
      <c r="BB247" s="92">
        <f t="shared" si="85"/>
        <v>0</v>
      </c>
      <c r="BC247" s="92">
        <f t="shared" si="86"/>
        <v>0</v>
      </c>
      <c r="BD247" s="92">
        <f t="shared" si="87"/>
        <v>0</v>
      </c>
      <c r="BE247" s="93">
        <f t="shared" si="88"/>
        <v>1954.4</v>
      </c>
      <c r="BF247" s="71" t="b">
        <f t="shared" si="89"/>
        <v>1</v>
      </c>
    </row>
    <row r="248" spans="1:58" ht="90" x14ac:dyDescent="0.2">
      <c r="A248" s="90">
        <v>245</v>
      </c>
      <c r="B248" s="45" t="s">
        <v>232</v>
      </c>
      <c r="C248" s="45" t="s">
        <v>233</v>
      </c>
      <c r="D248" s="68" t="s">
        <v>217</v>
      </c>
      <c r="E248" s="68" t="s">
        <v>218</v>
      </c>
      <c r="F248" s="45" t="s">
        <v>298</v>
      </c>
      <c r="G248" s="45" t="s">
        <v>495</v>
      </c>
      <c r="H248" s="45" t="s">
        <v>496</v>
      </c>
      <c r="I248" s="20" t="s">
        <v>511</v>
      </c>
      <c r="J248" s="45" t="s">
        <v>523</v>
      </c>
      <c r="K248" s="45" t="s">
        <v>521</v>
      </c>
      <c r="L248" s="121" t="s">
        <v>128</v>
      </c>
      <c r="M248" s="45" t="s">
        <v>326</v>
      </c>
      <c r="N248" s="23" t="s">
        <v>129</v>
      </c>
      <c r="O248" s="69">
        <v>0</v>
      </c>
      <c r="P248" s="70" t="s">
        <v>303</v>
      </c>
      <c r="Q248" s="90" t="s">
        <v>235</v>
      </c>
      <c r="R248" s="90" t="s">
        <v>236</v>
      </c>
      <c r="S248" s="91"/>
      <c r="T248" s="90"/>
      <c r="U248" s="90"/>
      <c r="V248" s="90"/>
      <c r="W248" s="90"/>
      <c r="X248" s="90"/>
      <c r="Y248" s="90"/>
      <c r="Z248" s="90" t="s">
        <v>226</v>
      </c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 t="s">
        <v>226</v>
      </c>
      <c r="AR248" s="90">
        <f t="shared" ref="AR248:AR259" si="90">COUNTIF(AF248:AQ248,"X")</f>
        <v>1</v>
      </c>
      <c r="AS248" s="92">
        <f t="shared" ref="AS248:AS260" si="91">IF(AF248="X",O248/$AR248,0)</f>
        <v>0</v>
      </c>
      <c r="AT248" s="92">
        <f t="shared" ref="AT248:AT260" si="92">IF(AG248="X",O248/$AR248,0)</f>
        <v>0</v>
      </c>
      <c r="AU248" s="92">
        <f t="shared" ref="AU248:AU260" si="93">IF(AH248="X",O248/$AR248,0)</f>
        <v>0</v>
      </c>
      <c r="AV248" s="92">
        <f t="shared" ref="AV248:AV260" si="94">IF(AI248="X",O248/$AR248,0)</f>
        <v>0</v>
      </c>
      <c r="AW248" s="92">
        <f t="shared" ref="AW248:AW260" si="95">IF(AJ248="X",O248/$AR248,0)</f>
        <v>0</v>
      </c>
      <c r="AX248" s="92">
        <f t="shared" ref="AX248:AX260" si="96">IF(AK248="X",O248/$AR248,0)</f>
        <v>0</v>
      </c>
      <c r="AY248" s="92">
        <f t="shared" ref="AY248:AY260" si="97">IF(AL248="X",O248/$AR248,0)</f>
        <v>0</v>
      </c>
      <c r="AZ248" s="92">
        <f t="shared" ref="AZ248:AZ260" si="98">IF(AM248="X",O248/$AR248,0)</f>
        <v>0</v>
      </c>
      <c r="BA248" s="92">
        <f t="shared" ref="BA248:BA260" si="99">IF(AN248="X",O248/$AR248,0)</f>
        <v>0</v>
      </c>
      <c r="BB248" s="92">
        <f t="shared" ref="BB248:BB260" si="100">IF(AO248="X",O248/$AR248,0)</f>
        <v>0</v>
      </c>
      <c r="BC248" s="92">
        <f t="shared" ref="BC248:BC260" si="101">IF(AP248="X",O248/$AR248,0)</f>
        <v>0</v>
      </c>
      <c r="BD248" s="92">
        <f t="shared" ref="BD248:BD260" si="102">IF(AQ248="X",O248/$AR248,0)</f>
        <v>0</v>
      </c>
      <c r="BE248" s="93">
        <f t="shared" ref="BE248:BE259" si="103">SUM(AS248:BD248)</f>
        <v>0</v>
      </c>
      <c r="BF248" s="71" t="b">
        <f t="shared" ref="BF248:BF260" si="104">BE248=O248</f>
        <v>1</v>
      </c>
    </row>
    <row r="249" spans="1:58" ht="90" x14ac:dyDescent="0.2">
      <c r="A249" s="90">
        <v>246</v>
      </c>
      <c r="B249" s="45" t="s">
        <v>215</v>
      </c>
      <c r="C249" s="45" t="s">
        <v>281</v>
      </c>
      <c r="D249" s="68" t="s">
        <v>217</v>
      </c>
      <c r="E249" s="68" t="s">
        <v>218</v>
      </c>
      <c r="F249" s="45" t="s">
        <v>298</v>
      </c>
      <c r="G249" s="45" t="s">
        <v>495</v>
      </c>
      <c r="H249" s="45" t="s">
        <v>496</v>
      </c>
      <c r="I249" s="20" t="s">
        <v>511</v>
      </c>
      <c r="J249" s="45" t="s">
        <v>523</v>
      </c>
      <c r="K249" s="45" t="s">
        <v>522</v>
      </c>
      <c r="L249" s="121" t="s">
        <v>130</v>
      </c>
      <c r="M249" s="45" t="s">
        <v>302</v>
      </c>
      <c r="N249" s="23" t="s">
        <v>131</v>
      </c>
      <c r="O249" s="69">
        <v>0</v>
      </c>
      <c r="P249" s="70" t="s">
        <v>303</v>
      </c>
      <c r="Q249" s="90" t="s">
        <v>235</v>
      </c>
      <c r="R249" s="90" t="s">
        <v>236</v>
      </c>
      <c r="S249" s="91"/>
      <c r="T249" s="90"/>
      <c r="U249" s="90"/>
      <c r="V249" s="90"/>
      <c r="W249" s="90"/>
      <c r="X249" s="90"/>
      <c r="Y249" s="90"/>
      <c r="Z249" s="90" t="s">
        <v>226</v>
      </c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 t="s">
        <v>226</v>
      </c>
      <c r="AR249" s="90">
        <f t="shared" si="90"/>
        <v>1</v>
      </c>
      <c r="AS249" s="92">
        <f t="shared" si="91"/>
        <v>0</v>
      </c>
      <c r="AT249" s="92">
        <f t="shared" si="92"/>
        <v>0</v>
      </c>
      <c r="AU249" s="92">
        <f t="shared" si="93"/>
        <v>0</v>
      </c>
      <c r="AV249" s="92">
        <f t="shared" si="94"/>
        <v>0</v>
      </c>
      <c r="AW249" s="92">
        <f t="shared" si="95"/>
        <v>0</v>
      </c>
      <c r="AX249" s="92">
        <f t="shared" si="96"/>
        <v>0</v>
      </c>
      <c r="AY249" s="92">
        <f t="shared" si="97"/>
        <v>0</v>
      </c>
      <c r="AZ249" s="92">
        <f t="shared" si="98"/>
        <v>0</v>
      </c>
      <c r="BA249" s="92">
        <f t="shared" si="99"/>
        <v>0</v>
      </c>
      <c r="BB249" s="92">
        <f t="shared" si="100"/>
        <v>0</v>
      </c>
      <c r="BC249" s="92">
        <f t="shared" si="101"/>
        <v>0</v>
      </c>
      <c r="BD249" s="92">
        <f t="shared" si="102"/>
        <v>0</v>
      </c>
      <c r="BE249" s="93">
        <f t="shared" si="103"/>
        <v>0</v>
      </c>
      <c r="BF249" s="71" t="b">
        <f t="shared" si="104"/>
        <v>1</v>
      </c>
    </row>
    <row r="250" spans="1:58" ht="90" x14ac:dyDescent="0.2">
      <c r="A250" s="90">
        <v>247</v>
      </c>
      <c r="B250" s="45" t="s">
        <v>323</v>
      </c>
      <c r="C250" s="45" t="s">
        <v>324</v>
      </c>
      <c r="D250" s="68" t="s">
        <v>217</v>
      </c>
      <c r="E250" s="68" t="s">
        <v>218</v>
      </c>
      <c r="F250" s="45" t="s">
        <v>298</v>
      </c>
      <c r="G250" s="45" t="s">
        <v>495</v>
      </c>
      <c r="H250" s="45" t="s">
        <v>496</v>
      </c>
      <c r="I250" s="20" t="s">
        <v>511</v>
      </c>
      <c r="J250" s="45" t="s">
        <v>519</v>
      </c>
      <c r="K250" s="45" t="s">
        <v>520</v>
      </c>
      <c r="L250" s="121" t="s">
        <v>512</v>
      </c>
      <c r="M250" s="45" t="s">
        <v>417</v>
      </c>
      <c r="N250" s="45" t="s">
        <v>135</v>
      </c>
      <c r="O250" s="69">
        <v>0</v>
      </c>
      <c r="P250" s="70" t="s">
        <v>303</v>
      </c>
      <c r="Q250" s="90" t="s">
        <v>235</v>
      </c>
      <c r="R250" s="90" t="s">
        <v>236</v>
      </c>
      <c r="S250" s="91"/>
      <c r="T250" s="90"/>
      <c r="U250" s="90"/>
      <c r="V250" s="90"/>
      <c r="W250" s="90"/>
      <c r="X250" s="90"/>
      <c r="Y250" s="90"/>
      <c r="Z250" s="90" t="s">
        <v>246</v>
      </c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 t="s">
        <v>226</v>
      </c>
      <c r="AR250" s="90">
        <f t="shared" si="90"/>
        <v>1</v>
      </c>
      <c r="AS250" s="92">
        <f t="shared" si="91"/>
        <v>0</v>
      </c>
      <c r="AT250" s="92">
        <f t="shared" si="92"/>
        <v>0</v>
      </c>
      <c r="AU250" s="92">
        <f t="shared" si="93"/>
        <v>0</v>
      </c>
      <c r="AV250" s="92">
        <f t="shared" si="94"/>
        <v>0</v>
      </c>
      <c r="AW250" s="92">
        <f t="shared" si="95"/>
        <v>0</v>
      </c>
      <c r="AX250" s="92">
        <f t="shared" si="96"/>
        <v>0</v>
      </c>
      <c r="AY250" s="92">
        <f t="shared" si="97"/>
        <v>0</v>
      </c>
      <c r="AZ250" s="92">
        <f t="shared" si="98"/>
        <v>0</v>
      </c>
      <c r="BA250" s="92">
        <f t="shared" si="99"/>
        <v>0</v>
      </c>
      <c r="BB250" s="92">
        <f t="shared" si="100"/>
        <v>0</v>
      </c>
      <c r="BC250" s="92">
        <f t="shared" si="101"/>
        <v>0</v>
      </c>
      <c r="BD250" s="92">
        <f t="shared" si="102"/>
        <v>0</v>
      </c>
      <c r="BE250" s="93">
        <f t="shared" si="103"/>
        <v>0</v>
      </c>
      <c r="BF250" s="71" t="b">
        <f t="shared" si="104"/>
        <v>1</v>
      </c>
    </row>
    <row r="251" spans="1:58" ht="63.75" x14ac:dyDescent="0.2">
      <c r="A251" s="90">
        <v>248</v>
      </c>
      <c r="B251" s="45" t="s">
        <v>498</v>
      </c>
      <c r="C251" s="45" t="s">
        <v>499</v>
      </c>
      <c r="D251" s="68" t="s">
        <v>217</v>
      </c>
      <c r="E251" s="68" t="s">
        <v>218</v>
      </c>
      <c r="F251" s="45" t="s">
        <v>219</v>
      </c>
      <c r="G251" s="45" t="s">
        <v>220</v>
      </c>
      <c r="H251" s="45" t="s">
        <v>221</v>
      </c>
      <c r="I251" s="45" t="s">
        <v>27</v>
      </c>
      <c r="J251" s="45" t="s">
        <v>142</v>
      </c>
      <c r="K251" s="45" t="s">
        <v>118</v>
      </c>
      <c r="L251" s="121" t="s">
        <v>500</v>
      </c>
      <c r="M251" s="45" t="s">
        <v>230</v>
      </c>
      <c r="N251" s="45" t="s">
        <v>143</v>
      </c>
      <c r="O251" s="69">
        <v>0</v>
      </c>
      <c r="P251" s="70" t="s">
        <v>518</v>
      </c>
      <c r="Q251" s="90" t="s">
        <v>235</v>
      </c>
      <c r="R251" s="90" t="s">
        <v>238</v>
      </c>
      <c r="S251" s="91"/>
      <c r="T251" s="90" t="s">
        <v>246</v>
      </c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 t="s">
        <v>226</v>
      </c>
      <c r="AG251" s="90" t="s">
        <v>226</v>
      </c>
      <c r="AH251" s="90" t="s">
        <v>226</v>
      </c>
      <c r="AI251" s="90" t="s">
        <v>226</v>
      </c>
      <c r="AJ251" s="90" t="s">
        <v>226</v>
      </c>
      <c r="AK251" s="90" t="s">
        <v>226</v>
      </c>
      <c r="AL251" s="90" t="s">
        <v>226</v>
      </c>
      <c r="AM251" s="90" t="s">
        <v>226</v>
      </c>
      <c r="AN251" s="90" t="s">
        <v>226</v>
      </c>
      <c r="AO251" s="90" t="s">
        <v>226</v>
      </c>
      <c r="AP251" s="90" t="s">
        <v>226</v>
      </c>
      <c r="AQ251" s="90" t="s">
        <v>226</v>
      </c>
      <c r="AR251" s="90">
        <f t="shared" si="90"/>
        <v>12</v>
      </c>
      <c r="AS251" s="92">
        <f t="shared" si="91"/>
        <v>0</v>
      </c>
      <c r="AT251" s="92">
        <f t="shared" si="92"/>
        <v>0</v>
      </c>
      <c r="AU251" s="92">
        <f t="shared" si="93"/>
        <v>0</v>
      </c>
      <c r="AV251" s="92">
        <f t="shared" si="94"/>
        <v>0</v>
      </c>
      <c r="AW251" s="92">
        <f t="shared" si="95"/>
        <v>0</v>
      </c>
      <c r="AX251" s="92">
        <f t="shared" si="96"/>
        <v>0</v>
      </c>
      <c r="AY251" s="92">
        <f t="shared" si="97"/>
        <v>0</v>
      </c>
      <c r="AZ251" s="92">
        <f t="shared" si="98"/>
        <v>0</v>
      </c>
      <c r="BA251" s="92">
        <f t="shared" si="99"/>
        <v>0</v>
      </c>
      <c r="BB251" s="92">
        <f t="shared" si="100"/>
        <v>0</v>
      </c>
      <c r="BC251" s="92">
        <f t="shared" si="101"/>
        <v>0</v>
      </c>
      <c r="BD251" s="92">
        <f t="shared" si="102"/>
        <v>0</v>
      </c>
      <c r="BE251" s="93">
        <f t="shared" si="103"/>
        <v>0</v>
      </c>
      <c r="BF251" s="71" t="b">
        <f t="shared" si="104"/>
        <v>1</v>
      </c>
    </row>
    <row r="252" spans="1:58" ht="63.75" x14ac:dyDescent="0.2">
      <c r="A252" s="90">
        <v>249</v>
      </c>
      <c r="B252" s="45" t="s">
        <v>215</v>
      </c>
      <c r="C252" s="45" t="s">
        <v>281</v>
      </c>
      <c r="D252" s="68" t="s">
        <v>217</v>
      </c>
      <c r="E252" s="68" t="s">
        <v>218</v>
      </c>
      <c r="F252" s="45" t="s">
        <v>219</v>
      </c>
      <c r="G252" s="45" t="s">
        <v>267</v>
      </c>
      <c r="H252" s="45" t="s">
        <v>268</v>
      </c>
      <c r="I252" s="45" t="s">
        <v>147</v>
      </c>
      <c r="J252" s="45" t="s">
        <v>145</v>
      </c>
      <c r="K252" s="45" t="s">
        <v>120</v>
      </c>
      <c r="L252" s="121" t="s">
        <v>501</v>
      </c>
      <c r="M252" s="45" t="s">
        <v>230</v>
      </c>
      <c r="N252" s="45" t="s">
        <v>121</v>
      </c>
      <c r="O252" s="69">
        <v>0</v>
      </c>
      <c r="P252" s="70" t="s">
        <v>518</v>
      </c>
      <c r="Q252" s="90" t="s">
        <v>235</v>
      </c>
      <c r="R252" s="90" t="s">
        <v>238</v>
      </c>
      <c r="S252" s="91"/>
      <c r="T252" s="90"/>
      <c r="U252" s="90"/>
      <c r="V252" s="90"/>
      <c r="W252" s="90" t="s">
        <v>226</v>
      </c>
      <c r="X252" s="90" t="s">
        <v>226</v>
      </c>
      <c r="Y252" s="90" t="s">
        <v>226</v>
      </c>
      <c r="Z252" s="90" t="s">
        <v>226</v>
      </c>
      <c r="AA252" s="90" t="s">
        <v>226</v>
      </c>
      <c r="AB252" s="90" t="s">
        <v>226</v>
      </c>
      <c r="AC252" s="90" t="s">
        <v>226</v>
      </c>
      <c r="AD252" s="90" t="s">
        <v>226</v>
      </c>
      <c r="AE252" s="90"/>
      <c r="AF252" s="90"/>
      <c r="AG252" s="90"/>
      <c r="AH252" s="90"/>
      <c r="AI252" s="90" t="s">
        <v>226</v>
      </c>
      <c r="AJ252" s="90" t="s">
        <v>226</v>
      </c>
      <c r="AK252" s="90" t="s">
        <v>226</v>
      </c>
      <c r="AL252" s="90" t="s">
        <v>226</v>
      </c>
      <c r="AM252" s="90" t="s">
        <v>226</v>
      </c>
      <c r="AN252" s="90" t="s">
        <v>226</v>
      </c>
      <c r="AO252" s="90" t="s">
        <v>226</v>
      </c>
      <c r="AP252" s="90" t="s">
        <v>226</v>
      </c>
      <c r="AQ252" s="90"/>
      <c r="AR252" s="90">
        <f t="shared" si="90"/>
        <v>8</v>
      </c>
      <c r="AS252" s="92">
        <f t="shared" si="91"/>
        <v>0</v>
      </c>
      <c r="AT252" s="92">
        <f t="shared" si="92"/>
        <v>0</v>
      </c>
      <c r="AU252" s="92">
        <f t="shared" si="93"/>
        <v>0</v>
      </c>
      <c r="AV252" s="92">
        <f t="shared" si="94"/>
        <v>0</v>
      </c>
      <c r="AW252" s="92">
        <f t="shared" si="95"/>
        <v>0</v>
      </c>
      <c r="AX252" s="92">
        <f t="shared" si="96"/>
        <v>0</v>
      </c>
      <c r="AY252" s="92">
        <f t="shared" si="97"/>
        <v>0</v>
      </c>
      <c r="AZ252" s="92">
        <f t="shared" si="98"/>
        <v>0</v>
      </c>
      <c r="BA252" s="92">
        <f t="shared" si="99"/>
        <v>0</v>
      </c>
      <c r="BB252" s="92">
        <f t="shared" si="100"/>
        <v>0</v>
      </c>
      <c r="BC252" s="92">
        <f t="shared" si="101"/>
        <v>0</v>
      </c>
      <c r="BD252" s="92">
        <f t="shared" si="102"/>
        <v>0</v>
      </c>
      <c r="BE252" s="93">
        <f t="shared" si="103"/>
        <v>0</v>
      </c>
      <c r="BF252" s="71" t="b">
        <f t="shared" si="104"/>
        <v>1</v>
      </c>
    </row>
    <row r="253" spans="1:58" ht="102" x14ac:dyDescent="0.2">
      <c r="A253" s="90">
        <v>250</v>
      </c>
      <c r="B253" s="45" t="s">
        <v>419</v>
      </c>
      <c r="C253" s="45" t="s">
        <v>437</v>
      </c>
      <c r="D253" s="68" t="s">
        <v>217</v>
      </c>
      <c r="E253" s="68" t="s">
        <v>218</v>
      </c>
      <c r="F253" s="45" t="s">
        <v>298</v>
      </c>
      <c r="G253" s="45" t="s">
        <v>299</v>
      </c>
      <c r="H253" s="45" t="s">
        <v>300</v>
      </c>
      <c r="I253" s="45" t="s">
        <v>510</v>
      </c>
      <c r="J253" s="45" t="s">
        <v>151</v>
      </c>
      <c r="K253" s="45" t="s">
        <v>122</v>
      </c>
      <c r="L253" s="121" t="s">
        <v>502</v>
      </c>
      <c r="M253" s="45" t="s">
        <v>326</v>
      </c>
      <c r="N253" s="45" t="s">
        <v>117</v>
      </c>
      <c r="O253" s="69">
        <v>611701.05000000005</v>
      </c>
      <c r="P253" s="70" t="s">
        <v>303</v>
      </c>
      <c r="Q253" s="90" t="s">
        <v>224</v>
      </c>
      <c r="R253" s="90" t="s">
        <v>225</v>
      </c>
      <c r="S253" s="91" t="s">
        <v>225</v>
      </c>
      <c r="T253" s="90"/>
      <c r="U253" s="90" t="s">
        <v>246</v>
      </c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 t="s">
        <v>226</v>
      </c>
      <c r="AH253" s="90" t="s">
        <v>226</v>
      </c>
      <c r="AI253" s="90" t="s">
        <v>226</v>
      </c>
      <c r="AJ253" s="90" t="s">
        <v>226</v>
      </c>
      <c r="AK253" s="90" t="s">
        <v>226</v>
      </c>
      <c r="AL253" s="90" t="s">
        <v>226</v>
      </c>
      <c r="AM253" s="90" t="s">
        <v>226</v>
      </c>
      <c r="AN253" s="90" t="s">
        <v>226</v>
      </c>
      <c r="AO253" s="90" t="s">
        <v>226</v>
      </c>
      <c r="AP253" s="90" t="s">
        <v>226</v>
      </c>
      <c r="AQ253" s="90" t="s">
        <v>226</v>
      </c>
      <c r="AR253" s="90">
        <f t="shared" si="90"/>
        <v>11</v>
      </c>
      <c r="AS253" s="92">
        <f t="shared" si="91"/>
        <v>0</v>
      </c>
      <c r="AT253" s="92">
        <f t="shared" si="92"/>
        <v>55609.186363636371</v>
      </c>
      <c r="AU253" s="92">
        <f t="shared" si="93"/>
        <v>55609.186363636371</v>
      </c>
      <c r="AV253" s="92">
        <f t="shared" si="94"/>
        <v>55609.186363636371</v>
      </c>
      <c r="AW253" s="92">
        <f t="shared" si="95"/>
        <v>55609.186363636371</v>
      </c>
      <c r="AX253" s="92">
        <f t="shared" si="96"/>
        <v>55609.186363636371</v>
      </c>
      <c r="AY253" s="92">
        <f t="shared" si="97"/>
        <v>55609.186363636371</v>
      </c>
      <c r="AZ253" s="92">
        <f t="shared" si="98"/>
        <v>55609.186363636371</v>
      </c>
      <c r="BA253" s="92">
        <f t="shared" si="99"/>
        <v>55609.186363636371</v>
      </c>
      <c r="BB253" s="92">
        <f t="shared" si="100"/>
        <v>55609.186363636371</v>
      </c>
      <c r="BC253" s="92">
        <f t="shared" si="101"/>
        <v>55609.186363636371</v>
      </c>
      <c r="BD253" s="92">
        <f t="shared" si="102"/>
        <v>55609.186363636371</v>
      </c>
      <c r="BE253" s="93">
        <f t="shared" si="103"/>
        <v>611701.05000000028</v>
      </c>
      <c r="BF253" s="71" t="b">
        <f t="shared" si="104"/>
        <v>1</v>
      </c>
    </row>
    <row r="254" spans="1:58" ht="102" x14ac:dyDescent="0.2">
      <c r="A254" s="90">
        <v>251</v>
      </c>
      <c r="B254" s="45" t="s">
        <v>419</v>
      </c>
      <c r="C254" s="45" t="s">
        <v>503</v>
      </c>
      <c r="D254" s="68" t="s">
        <v>217</v>
      </c>
      <c r="E254" s="68" t="s">
        <v>218</v>
      </c>
      <c r="F254" s="45" t="s">
        <v>298</v>
      </c>
      <c r="G254" s="45" t="s">
        <v>299</v>
      </c>
      <c r="H254" s="45" t="s">
        <v>300</v>
      </c>
      <c r="I254" s="45" t="s">
        <v>510</v>
      </c>
      <c r="J254" s="45" t="s">
        <v>123</v>
      </c>
      <c r="K254" s="45" t="s">
        <v>124</v>
      </c>
      <c r="L254" s="121" t="s">
        <v>504</v>
      </c>
      <c r="M254" s="45" t="s">
        <v>326</v>
      </c>
      <c r="N254" s="45" t="s">
        <v>113</v>
      </c>
      <c r="O254" s="69">
        <v>100800</v>
      </c>
      <c r="P254" s="70" t="s">
        <v>303</v>
      </c>
      <c r="Q254" s="90" t="s">
        <v>235</v>
      </c>
      <c r="R254" s="90" t="s">
        <v>236</v>
      </c>
      <c r="S254" s="91">
        <v>611650011</v>
      </c>
      <c r="T254" s="90"/>
      <c r="U254" s="90"/>
      <c r="V254" s="90" t="s">
        <v>226</v>
      </c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 t="s">
        <v>226</v>
      </c>
      <c r="AL254" s="90" t="s">
        <v>226</v>
      </c>
      <c r="AM254" s="90"/>
      <c r="AN254" s="90"/>
      <c r="AO254" s="90"/>
      <c r="AP254" s="90"/>
      <c r="AQ254" s="90"/>
      <c r="AR254" s="90">
        <f t="shared" si="90"/>
        <v>2</v>
      </c>
      <c r="AS254" s="92">
        <f t="shared" si="91"/>
        <v>0</v>
      </c>
      <c r="AT254" s="92">
        <f t="shared" si="92"/>
        <v>0</v>
      </c>
      <c r="AU254" s="92">
        <f t="shared" si="93"/>
        <v>0</v>
      </c>
      <c r="AV254" s="92">
        <f t="shared" si="94"/>
        <v>0</v>
      </c>
      <c r="AW254" s="92">
        <f t="shared" si="95"/>
        <v>0</v>
      </c>
      <c r="AX254" s="92">
        <f t="shared" si="96"/>
        <v>50400</v>
      </c>
      <c r="AY254" s="92">
        <f t="shared" si="97"/>
        <v>50400</v>
      </c>
      <c r="AZ254" s="92">
        <f t="shared" si="98"/>
        <v>0</v>
      </c>
      <c r="BA254" s="92">
        <f t="shared" si="99"/>
        <v>0</v>
      </c>
      <c r="BB254" s="92">
        <f t="shared" si="100"/>
        <v>0</v>
      </c>
      <c r="BC254" s="92">
        <f t="shared" si="101"/>
        <v>0</v>
      </c>
      <c r="BD254" s="92">
        <f t="shared" si="102"/>
        <v>0</v>
      </c>
      <c r="BE254" s="93">
        <f t="shared" si="103"/>
        <v>100800</v>
      </c>
      <c r="BF254" s="71" t="b">
        <f t="shared" si="104"/>
        <v>1</v>
      </c>
    </row>
    <row r="255" spans="1:58" ht="102" x14ac:dyDescent="0.2">
      <c r="A255" s="90">
        <v>252</v>
      </c>
      <c r="B255" s="45" t="s">
        <v>419</v>
      </c>
      <c r="C255" s="45" t="s">
        <v>437</v>
      </c>
      <c r="D255" s="68" t="s">
        <v>217</v>
      </c>
      <c r="E255" s="68" t="s">
        <v>218</v>
      </c>
      <c r="F255" s="45" t="s">
        <v>298</v>
      </c>
      <c r="G255" s="45" t="s">
        <v>299</v>
      </c>
      <c r="H255" s="45" t="s">
        <v>300</v>
      </c>
      <c r="I255" s="45" t="s">
        <v>510</v>
      </c>
      <c r="J255" s="45" t="s">
        <v>151</v>
      </c>
      <c r="K255" s="45" t="s">
        <v>122</v>
      </c>
      <c r="L255" s="121" t="s">
        <v>438</v>
      </c>
      <c r="M255" s="45" t="s">
        <v>326</v>
      </c>
      <c r="N255" s="45" t="s">
        <v>117</v>
      </c>
      <c r="O255" s="69">
        <v>152364.24</v>
      </c>
      <c r="P255" s="70" t="s">
        <v>303</v>
      </c>
      <c r="Q255" s="90" t="s">
        <v>235</v>
      </c>
      <c r="R255" s="90" t="s">
        <v>238</v>
      </c>
      <c r="S255" s="91">
        <v>643110012</v>
      </c>
      <c r="T255" s="90"/>
      <c r="U255" s="90" t="s">
        <v>246</v>
      </c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 t="s">
        <v>226</v>
      </c>
      <c r="AH255" s="90" t="s">
        <v>226</v>
      </c>
      <c r="AI255" s="90" t="s">
        <v>226</v>
      </c>
      <c r="AJ255" s="90" t="s">
        <v>226</v>
      </c>
      <c r="AK255" s="90" t="s">
        <v>226</v>
      </c>
      <c r="AL255" s="90" t="s">
        <v>226</v>
      </c>
      <c r="AM255" s="90" t="s">
        <v>226</v>
      </c>
      <c r="AN255" s="90" t="s">
        <v>226</v>
      </c>
      <c r="AO255" s="90" t="s">
        <v>226</v>
      </c>
      <c r="AP255" s="90" t="s">
        <v>226</v>
      </c>
      <c r="AQ255" s="90" t="s">
        <v>226</v>
      </c>
      <c r="AR255" s="90">
        <f t="shared" si="90"/>
        <v>11</v>
      </c>
      <c r="AS255" s="92">
        <f t="shared" si="91"/>
        <v>0</v>
      </c>
      <c r="AT255" s="92">
        <f t="shared" si="92"/>
        <v>13851.294545454544</v>
      </c>
      <c r="AU255" s="92">
        <f t="shared" si="93"/>
        <v>13851.294545454544</v>
      </c>
      <c r="AV255" s="92">
        <f t="shared" si="94"/>
        <v>13851.294545454544</v>
      </c>
      <c r="AW255" s="92">
        <f t="shared" si="95"/>
        <v>13851.294545454544</v>
      </c>
      <c r="AX255" s="92">
        <f t="shared" si="96"/>
        <v>13851.294545454544</v>
      </c>
      <c r="AY255" s="92">
        <f t="shared" si="97"/>
        <v>13851.294545454544</v>
      </c>
      <c r="AZ255" s="92">
        <f t="shared" si="98"/>
        <v>13851.294545454544</v>
      </c>
      <c r="BA255" s="92">
        <f t="shared" si="99"/>
        <v>13851.294545454544</v>
      </c>
      <c r="BB255" s="92">
        <f t="shared" si="100"/>
        <v>13851.294545454544</v>
      </c>
      <c r="BC255" s="92">
        <f t="shared" si="101"/>
        <v>13851.294545454544</v>
      </c>
      <c r="BD255" s="92">
        <f t="shared" si="102"/>
        <v>13851.294545454544</v>
      </c>
      <c r="BE255" s="93">
        <f t="shared" si="103"/>
        <v>152364.24</v>
      </c>
      <c r="BF255" s="71" t="b">
        <f t="shared" si="104"/>
        <v>1</v>
      </c>
    </row>
    <row r="256" spans="1:58" ht="102" x14ac:dyDescent="0.2">
      <c r="A256" s="90">
        <v>253</v>
      </c>
      <c r="B256" s="45" t="s">
        <v>419</v>
      </c>
      <c r="C256" s="45" t="s">
        <v>437</v>
      </c>
      <c r="D256" s="68" t="s">
        <v>217</v>
      </c>
      <c r="E256" s="68" t="s">
        <v>218</v>
      </c>
      <c r="F256" s="45" t="s">
        <v>298</v>
      </c>
      <c r="G256" s="45" t="s">
        <v>299</v>
      </c>
      <c r="H256" s="45" t="s">
        <v>300</v>
      </c>
      <c r="I256" s="45" t="s">
        <v>510</v>
      </c>
      <c r="J256" s="45" t="s">
        <v>151</v>
      </c>
      <c r="K256" s="45" t="s">
        <v>122</v>
      </c>
      <c r="L256" s="121" t="s">
        <v>439</v>
      </c>
      <c r="M256" s="45" t="s">
        <v>326</v>
      </c>
      <c r="N256" s="45" t="s">
        <v>117</v>
      </c>
      <c r="O256" s="69">
        <v>230560.41</v>
      </c>
      <c r="P256" s="70" t="s">
        <v>303</v>
      </c>
      <c r="Q256" s="90" t="s">
        <v>235</v>
      </c>
      <c r="R256" s="90" t="s">
        <v>238</v>
      </c>
      <c r="S256" s="91">
        <v>643110012</v>
      </c>
      <c r="T256" s="90"/>
      <c r="U256" s="90" t="s">
        <v>246</v>
      </c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 t="s">
        <v>226</v>
      </c>
      <c r="AH256" s="90" t="s">
        <v>226</v>
      </c>
      <c r="AI256" s="90" t="s">
        <v>226</v>
      </c>
      <c r="AJ256" s="90" t="s">
        <v>226</v>
      </c>
      <c r="AK256" s="90" t="s">
        <v>226</v>
      </c>
      <c r="AL256" s="90" t="s">
        <v>226</v>
      </c>
      <c r="AM256" s="90" t="s">
        <v>226</v>
      </c>
      <c r="AN256" s="90" t="s">
        <v>226</v>
      </c>
      <c r="AO256" s="90" t="s">
        <v>226</v>
      </c>
      <c r="AP256" s="90" t="s">
        <v>226</v>
      </c>
      <c r="AQ256" s="90" t="s">
        <v>226</v>
      </c>
      <c r="AR256" s="90">
        <f t="shared" si="90"/>
        <v>11</v>
      </c>
      <c r="AS256" s="92">
        <f t="shared" si="91"/>
        <v>0</v>
      </c>
      <c r="AT256" s="92">
        <f t="shared" si="92"/>
        <v>20960.037272727273</v>
      </c>
      <c r="AU256" s="92">
        <f t="shared" si="93"/>
        <v>20960.037272727273</v>
      </c>
      <c r="AV256" s="92">
        <f t="shared" si="94"/>
        <v>20960.037272727273</v>
      </c>
      <c r="AW256" s="92">
        <f t="shared" si="95"/>
        <v>20960.037272727273</v>
      </c>
      <c r="AX256" s="92">
        <f t="shared" si="96"/>
        <v>20960.037272727273</v>
      </c>
      <c r="AY256" s="92">
        <f t="shared" si="97"/>
        <v>20960.037272727273</v>
      </c>
      <c r="AZ256" s="92">
        <f t="shared" si="98"/>
        <v>20960.037272727273</v>
      </c>
      <c r="BA256" s="92">
        <f t="shared" si="99"/>
        <v>20960.037272727273</v>
      </c>
      <c r="BB256" s="92">
        <f t="shared" si="100"/>
        <v>20960.037272727273</v>
      </c>
      <c r="BC256" s="92">
        <f t="shared" si="101"/>
        <v>20960.037272727273</v>
      </c>
      <c r="BD256" s="92">
        <f t="shared" si="102"/>
        <v>20960.037272727273</v>
      </c>
      <c r="BE256" s="93">
        <f t="shared" si="103"/>
        <v>230560.40999999997</v>
      </c>
      <c r="BF256" s="71" t="b">
        <f t="shared" si="104"/>
        <v>1</v>
      </c>
    </row>
    <row r="257" spans="1:58" ht="102" x14ac:dyDescent="0.2">
      <c r="A257" s="90">
        <v>254</v>
      </c>
      <c r="B257" s="45" t="s">
        <v>419</v>
      </c>
      <c r="C257" s="45" t="s">
        <v>437</v>
      </c>
      <c r="D257" s="68" t="s">
        <v>217</v>
      </c>
      <c r="E257" s="68" t="s">
        <v>218</v>
      </c>
      <c r="F257" s="45" t="s">
        <v>298</v>
      </c>
      <c r="G257" s="45" t="s">
        <v>299</v>
      </c>
      <c r="H257" s="45" t="s">
        <v>300</v>
      </c>
      <c r="I257" s="45" t="s">
        <v>510</v>
      </c>
      <c r="J257" s="45" t="s">
        <v>151</v>
      </c>
      <c r="K257" s="45" t="s">
        <v>122</v>
      </c>
      <c r="L257" s="121" t="s">
        <v>440</v>
      </c>
      <c r="M257" s="45" t="s">
        <v>326</v>
      </c>
      <c r="N257" s="45" t="s">
        <v>117</v>
      </c>
      <c r="O257" s="69">
        <v>243587.4</v>
      </c>
      <c r="P257" s="70" t="s">
        <v>303</v>
      </c>
      <c r="Q257" s="90" t="s">
        <v>235</v>
      </c>
      <c r="R257" s="90" t="s">
        <v>238</v>
      </c>
      <c r="S257" s="91">
        <v>643110012</v>
      </c>
      <c r="T257" s="90"/>
      <c r="U257" s="90" t="s">
        <v>246</v>
      </c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 t="s">
        <v>226</v>
      </c>
      <c r="AH257" s="90" t="s">
        <v>226</v>
      </c>
      <c r="AI257" s="90" t="s">
        <v>226</v>
      </c>
      <c r="AJ257" s="90" t="s">
        <v>226</v>
      </c>
      <c r="AK257" s="90" t="s">
        <v>226</v>
      </c>
      <c r="AL257" s="90" t="s">
        <v>226</v>
      </c>
      <c r="AM257" s="90" t="s">
        <v>226</v>
      </c>
      <c r="AN257" s="90" t="s">
        <v>226</v>
      </c>
      <c r="AO257" s="90" t="s">
        <v>226</v>
      </c>
      <c r="AP257" s="90" t="s">
        <v>226</v>
      </c>
      <c r="AQ257" s="90" t="s">
        <v>226</v>
      </c>
      <c r="AR257" s="90">
        <f t="shared" si="90"/>
        <v>11</v>
      </c>
      <c r="AS257" s="92">
        <f t="shared" si="91"/>
        <v>0</v>
      </c>
      <c r="AT257" s="92">
        <f t="shared" si="92"/>
        <v>22144.30909090909</v>
      </c>
      <c r="AU257" s="92">
        <f t="shared" si="93"/>
        <v>22144.30909090909</v>
      </c>
      <c r="AV257" s="92">
        <f t="shared" si="94"/>
        <v>22144.30909090909</v>
      </c>
      <c r="AW257" s="92">
        <f t="shared" si="95"/>
        <v>22144.30909090909</v>
      </c>
      <c r="AX257" s="92">
        <f t="shared" si="96"/>
        <v>22144.30909090909</v>
      </c>
      <c r="AY257" s="92">
        <f t="shared" si="97"/>
        <v>22144.30909090909</v>
      </c>
      <c r="AZ257" s="92">
        <f t="shared" si="98"/>
        <v>22144.30909090909</v>
      </c>
      <c r="BA257" s="92">
        <f t="shared" si="99"/>
        <v>22144.30909090909</v>
      </c>
      <c r="BB257" s="92">
        <f t="shared" si="100"/>
        <v>22144.30909090909</v>
      </c>
      <c r="BC257" s="92">
        <f t="shared" si="101"/>
        <v>22144.30909090909</v>
      </c>
      <c r="BD257" s="92">
        <f t="shared" si="102"/>
        <v>22144.30909090909</v>
      </c>
      <c r="BE257" s="93">
        <f t="shared" si="103"/>
        <v>243587.39999999994</v>
      </c>
      <c r="BF257" s="71" t="b">
        <f t="shared" si="104"/>
        <v>1</v>
      </c>
    </row>
    <row r="258" spans="1:58" ht="102" x14ac:dyDescent="0.2">
      <c r="A258" s="90">
        <v>255</v>
      </c>
      <c r="B258" s="45" t="s">
        <v>419</v>
      </c>
      <c r="C258" s="45" t="s">
        <v>437</v>
      </c>
      <c r="D258" s="68" t="s">
        <v>217</v>
      </c>
      <c r="E258" s="68" t="s">
        <v>218</v>
      </c>
      <c r="F258" s="45" t="s">
        <v>298</v>
      </c>
      <c r="G258" s="45" t="s">
        <v>299</v>
      </c>
      <c r="H258" s="45" t="s">
        <v>300</v>
      </c>
      <c r="I258" s="45" t="s">
        <v>510</v>
      </c>
      <c r="J258" s="45" t="s">
        <v>151</v>
      </c>
      <c r="K258" s="45" t="s">
        <v>122</v>
      </c>
      <c r="L258" s="121" t="s">
        <v>441</v>
      </c>
      <c r="M258" s="45" t="s">
        <v>326</v>
      </c>
      <c r="N258" s="45" t="s">
        <v>117</v>
      </c>
      <c r="O258" s="69">
        <v>112500</v>
      </c>
      <c r="P258" s="70" t="s">
        <v>303</v>
      </c>
      <c r="Q258" s="90" t="s">
        <v>235</v>
      </c>
      <c r="R258" s="90" t="s">
        <v>238</v>
      </c>
      <c r="S258" s="91">
        <v>643110012</v>
      </c>
      <c r="T258" s="90"/>
      <c r="U258" s="90" t="s">
        <v>246</v>
      </c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 t="s">
        <v>226</v>
      </c>
      <c r="AH258" s="90" t="s">
        <v>226</v>
      </c>
      <c r="AI258" s="90" t="s">
        <v>226</v>
      </c>
      <c r="AJ258" s="90" t="s">
        <v>226</v>
      </c>
      <c r="AK258" s="90" t="s">
        <v>226</v>
      </c>
      <c r="AL258" s="90" t="s">
        <v>226</v>
      </c>
      <c r="AM258" s="90" t="s">
        <v>226</v>
      </c>
      <c r="AN258" s="90" t="s">
        <v>226</v>
      </c>
      <c r="AO258" s="90" t="s">
        <v>226</v>
      </c>
      <c r="AP258" s="90" t="s">
        <v>226</v>
      </c>
      <c r="AQ258" s="90" t="s">
        <v>226</v>
      </c>
      <c r="AR258" s="90">
        <f t="shared" si="90"/>
        <v>11</v>
      </c>
      <c r="AS258" s="92">
        <f t="shared" si="91"/>
        <v>0</v>
      </c>
      <c r="AT258" s="92">
        <f t="shared" si="92"/>
        <v>10227.272727272728</v>
      </c>
      <c r="AU258" s="92">
        <f t="shared" si="93"/>
        <v>10227.272727272728</v>
      </c>
      <c r="AV258" s="92">
        <f t="shared" si="94"/>
        <v>10227.272727272728</v>
      </c>
      <c r="AW258" s="92">
        <f t="shared" si="95"/>
        <v>10227.272727272728</v>
      </c>
      <c r="AX258" s="92">
        <f t="shared" si="96"/>
        <v>10227.272727272728</v>
      </c>
      <c r="AY258" s="92">
        <f t="shared" si="97"/>
        <v>10227.272727272728</v>
      </c>
      <c r="AZ258" s="92">
        <f t="shared" si="98"/>
        <v>10227.272727272728</v>
      </c>
      <c r="BA258" s="92">
        <f t="shared" si="99"/>
        <v>10227.272727272728</v>
      </c>
      <c r="BB258" s="92">
        <f t="shared" si="100"/>
        <v>10227.272727272728</v>
      </c>
      <c r="BC258" s="92">
        <f t="shared" si="101"/>
        <v>10227.272727272728</v>
      </c>
      <c r="BD258" s="92">
        <f t="shared" si="102"/>
        <v>10227.272727272728</v>
      </c>
      <c r="BE258" s="93">
        <f t="shared" si="103"/>
        <v>112500.00000000003</v>
      </c>
      <c r="BF258" s="71" t="b">
        <f t="shared" si="104"/>
        <v>1</v>
      </c>
    </row>
    <row r="259" spans="1:58" ht="102" x14ac:dyDescent="0.2">
      <c r="A259" s="90">
        <v>256</v>
      </c>
      <c r="B259" s="45" t="s">
        <v>419</v>
      </c>
      <c r="C259" s="45" t="s">
        <v>437</v>
      </c>
      <c r="D259" s="68" t="s">
        <v>217</v>
      </c>
      <c r="E259" s="68" t="s">
        <v>218</v>
      </c>
      <c r="F259" s="45" t="s">
        <v>298</v>
      </c>
      <c r="G259" s="45" t="s">
        <v>299</v>
      </c>
      <c r="H259" s="45" t="s">
        <v>300</v>
      </c>
      <c r="I259" s="45" t="s">
        <v>510</v>
      </c>
      <c r="J259" s="45" t="s">
        <v>151</v>
      </c>
      <c r="K259" s="45" t="s">
        <v>122</v>
      </c>
      <c r="L259" s="121" t="s">
        <v>442</v>
      </c>
      <c r="M259" s="45" t="s">
        <v>326</v>
      </c>
      <c r="N259" s="45" t="s">
        <v>117</v>
      </c>
      <c r="O259" s="69">
        <v>227662.32</v>
      </c>
      <c r="P259" s="70" t="s">
        <v>303</v>
      </c>
      <c r="Q259" s="90" t="s">
        <v>235</v>
      </c>
      <c r="R259" s="90" t="s">
        <v>238</v>
      </c>
      <c r="S259" s="91">
        <v>643110012</v>
      </c>
      <c r="T259" s="90"/>
      <c r="U259" s="90" t="s">
        <v>246</v>
      </c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 t="s">
        <v>226</v>
      </c>
      <c r="AH259" s="90" t="s">
        <v>226</v>
      </c>
      <c r="AI259" s="90" t="s">
        <v>226</v>
      </c>
      <c r="AJ259" s="90" t="s">
        <v>226</v>
      </c>
      <c r="AK259" s="90" t="s">
        <v>226</v>
      </c>
      <c r="AL259" s="90" t="s">
        <v>226</v>
      </c>
      <c r="AM259" s="90" t="s">
        <v>226</v>
      </c>
      <c r="AN259" s="90" t="s">
        <v>226</v>
      </c>
      <c r="AO259" s="90" t="s">
        <v>226</v>
      </c>
      <c r="AP259" s="90" t="s">
        <v>226</v>
      </c>
      <c r="AQ259" s="90" t="s">
        <v>226</v>
      </c>
      <c r="AR259" s="90">
        <f t="shared" si="90"/>
        <v>11</v>
      </c>
      <c r="AS259" s="92">
        <f t="shared" si="91"/>
        <v>0</v>
      </c>
      <c r="AT259" s="92">
        <f t="shared" si="92"/>
        <v>20696.574545454547</v>
      </c>
      <c r="AU259" s="92">
        <f t="shared" si="93"/>
        <v>20696.574545454547</v>
      </c>
      <c r="AV259" s="92">
        <f t="shared" si="94"/>
        <v>20696.574545454547</v>
      </c>
      <c r="AW259" s="92">
        <f t="shared" si="95"/>
        <v>20696.574545454547</v>
      </c>
      <c r="AX259" s="92">
        <f t="shared" si="96"/>
        <v>20696.574545454547</v>
      </c>
      <c r="AY259" s="92">
        <f t="shared" si="97"/>
        <v>20696.574545454547</v>
      </c>
      <c r="AZ259" s="92">
        <f t="shared" si="98"/>
        <v>20696.574545454547</v>
      </c>
      <c r="BA259" s="92">
        <f t="shared" si="99"/>
        <v>20696.574545454547</v>
      </c>
      <c r="BB259" s="92">
        <f t="shared" si="100"/>
        <v>20696.574545454547</v>
      </c>
      <c r="BC259" s="92">
        <f t="shared" si="101"/>
        <v>20696.574545454547</v>
      </c>
      <c r="BD259" s="92">
        <f t="shared" si="102"/>
        <v>20696.574545454547</v>
      </c>
      <c r="BE259" s="93">
        <f t="shared" si="103"/>
        <v>227662.32000000007</v>
      </c>
      <c r="BF259" s="71" t="b">
        <f t="shared" si="104"/>
        <v>1</v>
      </c>
    </row>
    <row r="260" spans="1:58" ht="102" x14ac:dyDescent="0.2">
      <c r="A260" s="90">
        <v>257</v>
      </c>
      <c r="B260" s="45" t="s">
        <v>419</v>
      </c>
      <c r="C260" s="45" t="s">
        <v>437</v>
      </c>
      <c r="D260" s="68" t="s">
        <v>217</v>
      </c>
      <c r="E260" s="68" t="s">
        <v>218</v>
      </c>
      <c r="F260" s="45" t="s">
        <v>298</v>
      </c>
      <c r="G260" s="45" t="s">
        <v>299</v>
      </c>
      <c r="H260" s="45" t="s">
        <v>300</v>
      </c>
      <c r="I260" s="45" t="s">
        <v>510</v>
      </c>
      <c r="J260" s="45" t="s">
        <v>151</v>
      </c>
      <c r="K260" s="45" t="s">
        <v>122</v>
      </c>
      <c r="L260" s="121" t="s">
        <v>443</v>
      </c>
      <c r="M260" s="45" t="s">
        <v>326</v>
      </c>
      <c r="N260" s="45" t="s">
        <v>117</v>
      </c>
      <c r="O260" s="69">
        <v>288584.78999999998</v>
      </c>
      <c r="P260" s="70" t="s">
        <v>303</v>
      </c>
      <c r="Q260" s="90" t="s">
        <v>235</v>
      </c>
      <c r="R260" s="90" t="s">
        <v>238</v>
      </c>
      <c r="S260" s="91">
        <v>643110012</v>
      </c>
      <c r="T260" s="90"/>
      <c r="U260" s="90" t="s">
        <v>246</v>
      </c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 t="s">
        <v>226</v>
      </c>
      <c r="AH260" s="90" t="s">
        <v>226</v>
      </c>
      <c r="AI260" s="90" t="s">
        <v>226</v>
      </c>
      <c r="AJ260" s="90" t="s">
        <v>226</v>
      </c>
      <c r="AK260" s="90" t="s">
        <v>226</v>
      </c>
      <c r="AL260" s="90" t="s">
        <v>226</v>
      </c>
      <c r="AM260" s="90" t="s">
        <v>226</v>
      </c>
      <c r="AN260" s="90" t="s">
        <v>226</v>
      </c>
      <c r="AO260" s="90" t="s">
        <v>226</v>
      </c>
      <c r="AP260" s="90" t="s">
        <v>226</v>
      </c>
      <c r="AQ260" s="90" t="s">
        <v>226</v>
      </c>
      <c r="AR260" s="90">
        <f t="shared" ref="AR260:AR304" si="105">COUNTIF(AF260:AQ260,"X")</f>
        <v>11</v>
      </c>
      <c r="AS260" s="92">
        <f t="shared" si="91"/>
        <v>0</v>
      </c>
      <c r="AT260" s="92">
        <f t="shared" si="92"/>
        <v>26234.980909090908</v>
      </c>
      <c r="AU260" s="92">
        <f t="shared" si="93"/>
        <v>26234.980909090908</v>
      </c>
      <c r="AV260" s="92">
        <f t="shared" si="94"/>
        <v>26234.980909090908</v>
      </c>
      <c r="AW260" s="92">
        <f t="shared" si="95"/>
        <v>26234.980909090908</v>
      </c>
      <c r="AX260" s="92">
        <f t="shared" si="96"/>
        <v>26234.980909090908</v>
      </c>
      <c r="AY260" s="92">
        <f t="shared" si="97"/>
        <v>26234.980909090908</v>
      </c>
      <c r="AZ260" s="92">
        <f t="shared" si="98"/>
        <v>26234.980909090908</v>
      </c>
      <c r="BA260" s="92">
        <f t="shared" si="99"/>
        <v>26234.980909090908</v>
      </c>
      <c r="BB260" s="92">
        <f t="shared" si="100"/>
        <v>26234.980909090908</v>
      </c>
      <c r="BC260" s="92">
        <f t="shared" si="101"/>
        <v>26234.980909090908</v>
      </c>
      <c r="BD260" s="92">
        <f t="shared" si="102"/>
        <v>26234.980909090908</v>
      </c>
      <c r="BE260" s="93">
        <f t="shared" ref="BE260:BE304" si="106">SUM(AS260:BD260)</f>
        <v>288584.78999999992</v>
      </c>
      <c r="BF260" s="71" t="b">
        <f t="shared" si="104"/>
        <v>1</v>
      </c>
    </row>
    <row r="261" spans="1:58" ht="102" x14ac:dyDescent="0.2">
      <c r="A261" s="90">
        <v>258</v>
      </c>
      <c r="B261" s="45" t="s">
        <v>419</v>
      </c>
      <c r="C261" s="45" t="s">
        <v>437</v>
      </c>
      <c r="D261" s="68" t="s">
        <v>217</v>
      </c>
      <c r="E261" s="68" t="s">
        <v>218</v>
      </c>
      <c r="F261" s="45" t="s">
        <v>298</v>
      </c>
      <c r="G261" s="45" t="s">
        <v>299</v>
      </c>
      <c r="H261" s="45" t="s">
        <v>300</v>
      </c>
      <c r="I261" s="45" t="s">
        <v>510</v>
      </c>
      <c r="J261" s="45" t="s">
        <v>151</v>
      </c>
      <c r="K261" s="45" t="s">
        <v>122</v>
      </c>
      <c r="L261" s="121" t="s">
        <v>444</v>
      </c>
      <c r="M261" s="45" t="s">
        <v>326</v>
      </c>
      <c r="N261" s="45" t="s">
        <v>117</v>
      </c>
      <c r="O261" s="69">
        <v>204235.83</v>
      </c>
      <c r="P261" s="70" t="s">
        <v>303</v>
      </c>
      <c r="Q261" s="90" t="s">
        <v>235</v>
      </c>
      <c r="R261" s="90" t="s">
        <v>238</v>
      </c>
      <c r="S261" s="91">
        <v>643110012</v>
      </c>
      <c r="T261" s="90"/>
      <c r="U261" s="90" t="s">
        <v>246</v>
      </c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 t="s">
        <v>226</v>
      </c>
      <c r="AH261" s="90" t="s">
        <v>226</v>
      </c>
      <c r="AI261" s="90" t="s">
        <v>226</v>
      </c>
      <c r="AJ261" s="90" t="s">
        <v>226</v>
      </c>
      <c r="AK261" s="90" t="s">
        <v>226</v>
      </c>
      <c r="AL261" s="90" t="s">
        <v>226</v>
      </c>
      <c r="AM261" s="90" t="s">
        <v>226</v>
      </c>
      <c r="AN261" s="90" t="s">
        <v>226</v>
      </c>
      <c r="AO261" s="90" t="s">
        <v>226</v>
      </c>
      <c r="AP261" s="90" t="s">
        <v>226</v>
      </c>
      <c r="AQ261" s="90" t="s">
        <v>226</v>
      </c>
      <c r="AR261" s="90">
        <f t="shared" si="105"/>
        <v>11</v>
      </c>
      <c r="AS261" s="92">
        <f t="shared" ref="AS261:AS304" si="107">IF(AF261="X",O261/$AR261,0)</f>
        <v>0</v>
      </c>
      <c r="AT261" s="92">
        <f t="shared" ref="AT261:AT304" si="108">IF(AG261="X",O261/$AR261,0)</f>
        <v>18566.893636363635</v>
      </c>
      <c r="AU261" s="92">
        <f t="shared" ref="AU261:AU304" si="109">IF(AH261="X",O261/$AR261,0)</f>
        <v>18566.893636363635</v>
      </c>
      <c r="AV261" s="92">
        <f t="shared" ref="AV261:AV304" si="110">IF(AI261="X",O261/$AR261,0)</f>
        <v>18566.893636363635</v>
      </c>
      <c r="AW261" s="92">
        <f t="shared" ref="AW261:AW304" si="111">IF(AJ261="X",O261/$AR261,0)</f>
        <v>18566.893636363635</v>
      </c>
      <c r="AX261" s="92">
        <f t="shared" ref="AX261:AX304" si="112">IF(AK261="X",O261/$AR261,0)</f>
        <v>18566.893636363635</v>
      </c>
      <c r="AY261" s="92">
        <f t="shared" ref="AY261:AY304" si="113">IF(AL261="X",O261/$AR261,0)</f>
        <v>18566.893636363635</v>
      </c>
      <c r="AZ261" s="92">
        <f t="shared" ref="AZ261:AZ304" si="114">IF(AM261="X",O261/$AR261,0)</f>
        <v>18566.893636363635</v>
      </c>
      <c r="BA261" s="92">
        <f t="shared" ref="BA261:BA304" si="115">IF(AN261="X",O261/$AR261,0)</f>
        <v>18566.893636363635</v>
      </c>
      <c r="BB261" s="92">
        <f t="shared" ref="BB261:BB304" si="116">IF(AO261="X",O261/$AR261,0)</f>
        <v>18566.893636363635</v>
      </c>
      <c r="BC261" s="92">
        <f t="shared" ref="BC261:BC304" si="117">IF(AP261="X",O261/$AR261,0)</f>
        <v>18566.893636363635</v>
      </c>
      <c r="BD261" s="92">
        <f t="shared" ref="BD261:BD304" si="118">IF(AQ261="X",O261/$AR261,0)</f>
        <v>18566.893636363635</v>
      </c>
      <c r="BE261" s="93">
        <f t="shared" si="106"/>
        <v>204235.83000000002</v>
      </c>
      <c r="BF261" s="71" t="b">
        <f t="shared" ref="BF261:BF304" si="119">BE261=O261</f>
        <v>1</v>
      </c>
    </row>
    <row r="262" spans="1:58" ht="102" x14ac:dyDescent="0.2">
      <c r="A262" s="90">
        <v>259</v>
      </c>
      <c r="B262" s="45" t="s">
        <v>419</v>
      </c>
      <c r="C262" s="45" t="s">
        <v>437</v>
      </c>
      <c r="D262" s="68" t="s">
        <v>217</v>
      </c>
      <c r="E262" s="68" t="s">
        <v>218</v>
      </c>
      <c r="F262" s="45" t="s">
        <v>298</v>
      </c>
      <c r="G262" s="45" t="s">
        <v>299</v>
      </c>
      <c r="H262" s="45" t="s">
        <v>300</v>
      </c>
      <c r="I262" s="45" t="s">
        <v>510</v>
      </c>
      <c r="J262" s="45" t="s">
        <v>151</v>
      </c>
      <c r="K262" s="45" t="s">
        <v>122</v>
      </c>
      <c r="L262" s="121" t="s">
        <v>445</v>
      </c>
      <c r="M262" s="45" t="s">
        <v>326</v>
      </c>
      <c r="N262" s="45" t="s">
        <v>117</v>
      </c>
      <c r="O262" s="69">
        <v>295175.01</v>
      </c>
      <c r="P262" s="70" t="s">
        <v>303</v>
      </c>
      <c r="Q262" s="90" t="s">
        <v>235</v>
      </c>
      <c r="R262" s="90" t="s">
        <v>238</v>
      </c>
      <c r="S262" s="91">
        <v>643110012</v>
      </c>
      <c r="T262" s="90"/>
      <c r="U262" s="90" t="s">
        <v>246</v>
      </c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 t="s">
        <v>226</v>
      </c>
      <c r="AH262" s="90" t="s">
        <v>226</v>
      </c>
      <c r="AI262" s="90" t="s">
        <v>226</v>
      </c>
      <c r="AJ262" s="90" t="s">
        <v>226</v>
      </c>
      <c r="AK262" s="90" t="s">
        <v>226</v>
      </c>
      <c r="AL262" s="90" t="s">
        <v>226</v>
      </c>
      <c r="AM262" s="90" t="s">
        <v>226</v>
      </c>
      <c r="AN262" s="90" t="s">
        <v>226</v>
      </c>
      <c r="AO262" s="90" t="s">
        <v>226</v>
      </c>
      <c r="AP262" s="90" t="s">
        <v>226</v>
      </c>
      <c r="AQ262" s="90" t="s">
        <v>226</v>
      </c>
      <c r="AR262" s="90">
        <f t="shared" si="105"/>
        <v>11</v>
      </c>
      <c r="AS262" s="92">
        <f t="shared" si="107"/>
        <v>0</v>
      </c>
      <c r="AT262" s="92">
        <f t="shared" si="108"/>
        <v>26834.09181818182</v>
      </c>
      <c r="AU262" s="92">
        <f t="shared" si="109"/>
        <v>26834.09181818182</v>
      </c>
      <c r="AV262" s="92">
        <f t="shared" si="110"/>
        <v>26834.09181818182</v>
      </c>
      <c r="AW262" s="92">
        <f t="shared" si="111"/>
        <v>26834.09181818182</v>
      </c>
      <c r="AX262" s="92">
        <f t="shared" si="112"/>
        <v>26834.09181818182</v>
      </c>
      <c r="AY262" s="92">
        <f t="shared" si="113"/>
        <v>26834.09181818182</v>
      </c>
      <c r="AZ262" s="92">
        <f t="shared" si="114"/>
        <v>26834.09181818182</v>
      </c>
      <c r="BA262" s="92">
        <f t="shared" si="115"/>
        <v>26834.09181818182</v>
      </c>
      <c r="BB262" s="92">
        <f t="shared" si="116"/>
        <v>26834.09181818182</v>
      </c>
      <c r="BC262" s="92">
        <f t="shared" si="117"/>
        <v>26834.09181818182</v>
      </c>
      <c r="BD262" s="92">
        <f t="shared" si="118"/>
        <v>26834.09181818182</v>
      </c>
      <c r="BE262" s="93">
        <f t="shared" si="106"/>
        <v>295175.01</v>
      </c>
      <c r="BF262" s="71" t="b">
        <f t="shared" si="119"/>
        <v>1</v>
      </c>
    </row>
    <row r="263" spans="1:58" ht="102" x14ac:dyDescent="0.2">
      <c r="A263" s="90">
        <v>260</v>
      </c>
      <c r="B263" s="45" t="s">
        <v>419</v>
      </c>
      <c r="C263" s="45" t="s">
        <v>437</v>
      </c>
      <c r="D263" s="68" t="s">
        <v>217</v>
      </c>
      <c r="E263" s="68" t="s">
        <v>218</v>
      </c>
      <c r="F263" s="45" t="s">
        <v>298</v>
      </c>
      <c r="G263" s="45" t="s">
        <v>299</v>
      </c>
      <c r="H263" s="45" t="s">
        <v>300</v>
      </c>
      <c r="I263" s="45" t="s">
        <v>510</v>
      </c>
      <c r="J263" s="45" t="s">
        <v>151</v>
      </c>
      <c r="K263" s="45" t="s">
        <v>122</v>
      </c>
      <c r="L263" s="121" t="s">
        <v>446</v>
      </c>
      <c r="M263" s="45" t="s">
        <v>326</v>
      </c>
      <c r="N263" s="45" t="s">
        <v>117</v>
      </c>
      <c r="O263" s="69">
        <v>1875000</v>
      </c>
      <c r="P263" s="70" t="s">
        <v>303</v>
      </c>
      <c r="Q263" s="90" t="s">
        <v>235</v>
      </c>
      <c r="R263" s="90" t="s">
        <v>238</v>
      </c>
      <c r="S263" s="91">
        <v>643110012</v>
      </c>
      <c r="T263" s="90"/>
      <c r="U263" s="90" t="s">
        <v>246</v>
      </c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 t="s">
        <v>226</v>
      </c>
      <c r="AH263" s="90" t="s">
        <v>226</v>
      </c>
      <c r="AI263" s="90" t="s">
        <v>226</v>
      </c>
      <c r="AJ263" s="90" t="s">
        <v>226</v>
      </c>
      <c r="AK263" s="90" t="s">
        <v>226</v>
      </c>
      <c r="AL263" s="90" t="s">
        <v>226</v>
      </c>
      <c r="AM263" s="90" t="s">
        <v>226</v>
      </c>
      <c r="AN263" s="90" t="s">
        <v>226</v>
      </c>
      <c r="AO263" s="90" t="s">
        <v>226</v>
      </c>
      <c r="AP263" s="90" t="s">
        <v>226</v>
      </c>
      <c r="AQ263" s="90" t="s">
        <v>226</v>
      </c>
      <c r="AR263" s="90">
        <f t="shared" si="105"/>
        <v>11</v>
      </c>
      <c r="AS263" s="92">
        <f t="shared" si="107"/>
        <v>0</v>
      </c>
      <c r="AT263" s="92">
        <f t="shared" si="108"/>
        <v>170454.54545454544</v>
      </c>
      <c r="AU263" s="92">
        <f t="shared" si="109"/>
        <v>170454.54545454544</v>
      </c>
      <c r="AV263" s="92">
        <f t="shared" si="110"/>
        <v>170454.54545454544</v>
      </c>
      <c r="AW263" s="92">
        <f t="shared" si="111"/>
        <v>170454.54545454544</v>
      </c>
      <c r="AX263" s="92">
        <f t="shared" si="112"/>
        <v>170454.54545454544</v>
      </c>
      <c r="AY263" s="92">
        <f t="shared" si="113"/>
        <v>170454.54545454544</v>
      </c>
      <c r="AZ263" s="92">
        <f t="shared" si="114"/>
        <v>170454.54545454544</v>
      </c>
      <c r="BA263" s="92">
        <f t="shared" si="115"/>
        <v>170454.54545454544</v>
      </c>
      <c r="BB263" s="92">
        <f t="shared" si="116"/>
        <v>170454.54545454544</v>
      </c>
      <c r="BC263" s="92">
        <f t="shared" si="117"/>
        <v>170454.54545454544</v>
      </c>
      <c r="BD263" s="92">
        <f t="shared" si="118"/>
        <v>170454.54545454544</v>
      </c>
      <c r="BE263" s="93">
        <f t="shared" si="106"/>
        <v>1874999.9999999998</v>
      </c>
      <c r="BF263" s="71" t="b">
        <f t="shared" si="119"/>
        <v>1</v>
      </c>
    </row>
    <row r="264" spans="1:58" ht="102" x14ac:dyDescent="0.2">
      <c r="A264" s="90">
        <v>261</v>
      </c>
      <c r="B264" s="45" t="s">
        <v>419</v>
      </c>
      <c r="C264" s="45" t="s">
        <v>437</v>
      </c>
      <c r="D264" s="68" t="s">
        <v>217</v>
      </c>
      <c r="E264" s="68" t="s">
        <v>218</v>
      </c>
      <c r="F264" s="45" t="s">
        <v>298</v>
      </c>
      <c r="G264" s="45" t="s">
        <v>299</v>
      </c>
      <c r="H264" s="45" t="s">
        <v>300</v>
      </c>
      <c r="I264" s="45" t="s">
        <v>510</v>
      </c>
      <c r="J264" s="45" t="s">
        <v>151</v>
      </c>
      <c r="K264" s="45" t="s">
        <v>122</v>
      </c>
      <c r="L264" s="121" t="s">
        <v>447</v>
      </c>
      <c r="M264" s="45" t="s">
        <v>326</v>
      </c>
      <c r="N264" s="45" t="s">
        <v>117</v>
      </c>
      <c r="O264" s="69">
        <v>221445.03</v>
      </c>
      <c r="P264" s="70" t="s">
        <v>303</v>
      </c>
      <c r="Q264" s="90" t="s">
        <v>235</v>
      </c>
      <c r="R264" s="90" t="s">
        <v>238</v>
      </c>
      <c r="S264" s="91">
        <v>643110012</v>
      </c>
      <c r="T264" s="90"/>
      <c r="U264" s="90" t="s">
        <v>246</v>
      </c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 t="s">
        <v>226</v>
      </c>
      <c r="AH264" s="90" t="s">
        <v>226</v>
      </c>
      <c r="AI264" s="90" t="s">
        <v>226</v>
      </c>
      <c r="AJ264" s="90" t="s">
        <v>226</v>
      </c>
      <c r="AK264" s="90" t="s">
        <v>226</v>
      </c>
      <c r="AL264" s="90" t="s">
        <v>226</v>
      </c>
      <c r="AM264" s="90" t="s">
        <v>226</v>
      </c>
      <c r="AN264" s="90" t="s">
        <v>226</v>
      </c>
      <c r="AO264" s="90" t="s">
        <v>226</v>
      </c>
      <c r="AP264" s="90" t="s">
        <v>226</v>
      </c>
      <c r="AQ264" s="90" t="s">
        <v>226</v>
      </c>
      <c r="AR264" s="90">
        <f t="shared" si="105"/>
        <v>11</v>
      </c>
      <c r="AS264" s="92">
        <f t="shared" si="107"/>
        <v>0</v>
      </c>
      <c r="AT264" s="92">
        <f t="shared" si="108"/>
        <v>20131.366363636364</v>
      </c>
      <c r="AU264" s="92">
        <f t="shared" si="109"/>
        <v>20131.366363636364</v>
      </c>
      <c r="AV264" s="92">
        <f t="shared" si="110"/>
        <v>20131.366363636364</v>
      </c>
      <c r="AW264" s="92">
        <f t="shared" si="111"/>
        <v>20131.366363636364</v>
      </c>
      <c r="AX264" s="92">
        <f t="shared" si="112"/>
        <v>20131.366363636364</v>
      </c>
      <c r="AY264" s="92">
        <f t="shared" si="113"/>
        <v>20131.366363636364</v>
      </c>
      <c r="AZ264" s="92">
        <f t="shared" si="114"/>
        <v>20131.366363636364</v>
      </c>
      <c r="BA264" s="92">
        <f t="shared" si="115"/>
        <v>20131.366363636364</v>
      </c>
      <c r="BB264" s="92">
        <f t="shared" si="116"/>
        <v>20131.366363636364</v>
      </c>
      <c r="BC264" s="92">
        <f t="shared" si="117"/>
        <v>20131.366363636364</v>
      </c>
      <c r="BD264" s="92">
        <f t="shared" si="118"/>
        <v>20131.366363636364</v>
      </c>
      <c r="BE264" s="93">
        <f t="shared" si="106"/>
        <v>221445.03</v>
      </c>
      <c r="BF264" s="71" t="b">
        <f t="shared" si="119"/>
        <v>1</v>
      </c>
    </row>
    <row r="265" spans="1:58" ht="102" x14ac:dyDescent="0.2">
      <c r="A265" s="90">
        <v>262</v>
      </c>
      <c r="B265" s="45" t="s">
        <v>419</v>
      </c>
      <c r="C265" s="45" t="s">
        <v>437</v>
      </c>
      <c r="D265" s="68" t="s">
        <v>217</v>
      </c>
      <c r="E265" s="68" t="s">
        <v>218</v>
      </c>
      <c r="F265" s="45" t="s">
        <v>298</v>
      </c>
      <c r="G265" s="45" t="s">
        <v>299</v>
      </c>
      <c r="H265" s="45" t="s">
        <v>300</v>
      </c>
      <c r="I265" s="45" t="s">
        <v>510</v>
      </c>
      <c r="J265" s="45" t="s">
        <v>151</v>
      </c>
      <c r="K265" s="45" t="s">
        <v>122</v>
      </c>
      <c r="L265" s="121" t="s">
        <v>448</v>
      </c>
      <c r="M265" s="45" t="s">
        <v>326</v>
      </c>
      <c r="N265" s="45" t="s">
        <v>117</v>
      </c>
      <c r="O265" s="69">
        <v>183167.55</v>
      </c>
      <c r="P265" s="70" t="s">
        <v>303</v>
      </c>
      <c r="Q265" s="90" t="s">
        <v>235</v>
      </c>
      <c r="R265" s="90" t="s">
        <v>238</v>
      </c>
      <c r="S265" s="91">
        <v>643110012</v>
      </c>
      <c r="T265" s="90"/>
      <c r="U265" s="90" t="s">
        <v>246</v>
      </c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 t="s">
        <v>226</v>
      </c>
      <c r="AH265" s="90" t="s">
        <v>226</v>
      </c>
      <c r="AI265" s="90" t="s">
        <v>226</v>
      </c>
      <c r="AJ265" s="90" t="s">
        <v>226</v>
      </c>
      <c r="AK265" s="90" t="s">
        <v>226</v>
      </c>
      <c r="AL265" s="90" t="s">
        <v>226</v>
      </c>
      <c r="AM265" s="90" t="s">
        <v>226</v>
      </c>
      <c r="AN265" s="90" t="s">
        <v>226</v>
      </c>
      <c r="AO265" s="90" t="s">
        <v>226</v>
      </c>
      <c r="AP265" s="90" t="s">
        <v>226</v>
      </c>
      <c r="AQ265" s="90" t="s">
        <v>226</v>
      </c>
      <c r="AR265" s="90">
        <f t="shared" si="105"/>
        <v>11</v>
      </c>
      <c r="AS265" s="92">
        <f t="shared" si="107"/>
        <v>0</v>
      </c>
      <c r="AT265" s="92">
        <f t="shared" si="108"/>
        <v>16651.595454545455</v>
      </c>
      <c r="AU265" s="92">
        <f t="shared" si="109"/>
        <v>16651.595454545455</v>
      </c>
      <c r="AV265" s="92">
        <f t="shared" si="110"/>
        <v>16651.595454545455</v>
      </c>
      <c r="AW265" s="92">
        <f t="shared" si="111"/>
        <v>16651.595454545455</v>
      </c>
      <c r="AX265" s="92">
        <f t="shared" si="112"/>
        <v>16651.595454545455</v>
      </c>
      <c r="AY265" s="92">
        <f t="shared" si="113"/>
        <v>16651.595454545455</v>
      </c>
      <c r="AZ265" s="92">
        <f t="shared" si="114"/>
        <v>16651.595454545455</v>
      </c>
      <c r="BA265" s="92">
        <f t="shared" si="115"/>
        <v>16651.595454545455</v>
      </c>
      <c r="BB265" s="92">
        <f t="shared" si="116"/>
        <v>16651.595454545455</v>
      </c>
      <c r="BC265" s="92">
        <f t="shared" si="117"/>
        <v>16651.595454545455</v>
      </c>
      <c r="BD265" s="92">
        <f t="shared" si="118"/>
        <v>16651.595454545455</v>
      </c>
      <c r="BE265" s="93">
        <f t="shared" si="106"/>
        <v>183167.55000000002</v>
      </c>
      <c r="BF265" s="71" t="b">
        <f t="shared" si="119"/>
        <v>1</v>
      </c>
    </row>
    <row r="266" spans="1:58" ht="102" x14ac:dyDescent="0.2">
      <c r="A266" s="90">
        <v>263</v>
      </c>
      <c r="B266" s="45" t="s">
        <v>419</v>
      </c>
      <c r="C266" s="45" t="s">
        <v>437</v>
      </c>
      <c r="D266" s="68" t="s">
        <v>217</v>
      </c>
      <c r="E266" s="68" t="s">
        <v>218</v>
      </c>
      <c r="F266" s="45" t="s">
        <v>298</v>
      </c>
      <c r="G266" s="45" t="s">
        <v>299</v>
      </c>
      <c r="H266" s="45" t="s">
        <v>300</v>
      </c>
      <c r="I266" s="45" t="s">
        <v>510</v>
      </c>
      <c r="J266" s="45" t="s">
        <v>151</v>
      </c>
      <c r="K266" s="45" t="s">
        <v>122</v>
      </c>
      <c r="L266" s="121" t="s">
        <v>449</v>
      </c>
      <c r="M266" s="45" t="s">
        <v>326</v>
      </c>
      <c r="N266" s="45" t="s">
        <v>117</v>
      </c>
      <c r="O266" s="69">
        <v>164579.25</v>
      </c>
      <c r="P266" s="70" t="s">
        <v>303</v>
      </c>
      <c r="Q266" s="90" t="s">
        <v>235</v>
      </c>
      <c r="R266" s="90" t="s">
        <v>238</v>
      </c>
      <c r="S266" s="91">
        <v>643110012</v>
      </c>
      <c r="T266" s="90"/>
      <c r="U266" s="90" t="s">
        <v>246</v>
      </c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 t="s">
        <v>226</v>
      </c>
      <c r="AH266" s="90" t="s">
        <v>226</v>
      </c>
      <c r="AI266" s="90" t="s">
        <v>226</v>
      </c>
      <c r="AJ266" s="90" t="s">
        <v>226</v>
      </c>
      <c r="AK266" s="90" t="s">
        <v>226</v>
      </c>
      <c r="AL266" s="90" t="s">
        <v>226</v>
      </c>
      <c r="AM266" s="90" t="s">
        <v>226</v>
      </c>
      <c r="AN266" s="90" t="s">
        <v>226</v>
      </c>
      <c r="AO266" s="90" t="s">
        <v>226</v>
      </c>
      <c r="AP266" s="90" t="s">
        <v>226</v>
      </c>
      <c r="AQ266" s="90" t="s">
        <v>226</v>
      </c>
      <c r="AR266" s="90">
        <f t="shared" si="105"/>
        <v>11</v>
      </c>
      <c r="AS266" s="92">
        <f t="shared" si="107"/>
        <v>0</v>
      </c>
      <c r="AT266" s="92">
        <f t="shared" si="108"/>
        <v>14961.75</v>
      </c>
      <c r="AU266" s="92">
        <f t="shared" si="109"/>
        <v>14961.75</v>
      </c>
      <c r="AV266" s="92">
        <f t="shared" si="110"/>
        <v>14961.75</v>
      </c>
      <c r="AW266" s="92">
        <f t="shared" si="111"/>
        <v>14961.75</v>
      </c>
      <c r="AX266" s="92">
        <f t="shared" si="112"/>
        <v>14961.75</v>
      </c>
      <c r="AY266" s="92">
        <f t="shared" si="113"/>
        <v>14961.75</v>
      </c>
      <c r="AZ266" s="92">
        <f t="shared" si="114"/>
        <v>14961.75</v>
      </c>
      <c r="BA266" s="92">
        <f t="shared" si="115"/>
        <v>14961.75</v>
      </c>
      <c r="BB266" s="92">
        <f t="shared" si="116"/>
        <v>14961.75</v>
      </c>
      <c r="BC266" s="92">
        <f t="shared" si="117"/>
        <v>14961.75</v>
      </c>
      <c r="BD266" s="92">
        <f t="shared" si="118"/>
        <v>14961.75</v>
      </c>
      <c r="BE266" s="93">
        <f t="shared" si="106"/>
        <v>164579.25</v>
      </c>
      <c r="BF266" s="71" t="b">
        <f t="shared" si="119"/>
        <v>1</v>
      </c>
    </row>
    <row r="267" spans="1:58" ht="102" x14ac:dyDescent="0.2">
      <c r="A267" s="90">
        <v>264</v>
      </c>
      <c r="B267" s="45" t="s">
        <v>419</v>
      </c>
      <c r="C267" s="45" t="s">
        <v>437</v>
      </c>
      <c r="D267" s="68" t="s">
        <v>217</v>
      </c>
      <c r="E267" s="68" t="s">
        <v>218</v>
      </c>
      <c r="F267" s="45" t="s">
        <v>298</v>
      </c>
      <c r="G267" s="45" t="s">
        <v>299</v>
      </c>
      <c r="H267" s="45" t="s">
        <v>300</v>
      </c>
      <c r="I267" s="45" t="s">
        <v>510</v>
      </c>
      <c r="J267" s="45" t="s">
        <v>151</v>
      </c>
      <c r="K267" s="45" t="s">
        <v>122</v>
      </c>
      <c r="L267" s="121" t="s">
        <v>450</v>
      </c>
      <c r="M267" s="45" t="s">
        <v>326</v>
      </c>
      <c r="N267" s="45" t="s">
        <v>117</v>
      </c>
      <c r="O267" s="69">
        <v>155185.23000000001</v>
      </c>
      <c r="P267" s="70" t="s">
        <v>303</v>
      </c>
      <c r="Q267" s="90" t="s">
        <v>235</v>
      </c>
      <c r="R267" s="90" t="s">
        <v>238</v>
      </c>
      <c r="S267" s="91">
        <v>643110012</v>
      </c>
      <c r="T267" s="90"/>
      <c r="U267" s="90" t="s">
        <v>246</v>
      </c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 t="s">
        <v>226</v>
      </c>
      <c r="AH267" s="90" t="s">
        <v>226</v>
      </c>
      <c r="AI267" s="90" t="s">
        <v>226</v>
      </c>
      <c r="AJ267" s="90" t="s">
        <v>226</v>
      </c>
      <c r="AK267" s="90" t="s">
        <v>226</v>
      </c>
      <c r="AL267" s="90" t="s">
        <v>226</v>
      </c>
      <c r="AM267" s="90" t="s">
        <v>226</v>
      </c>
      <c r="AN267" s="90" t="s">
        <v>226</v>
      </c>
      <c r="AO267" s="90" t="s">
        <v>226</v>
      </c>
      <c r="AP267" s="90" t="s">
        <v>226</v>
      </c>
      <c r="AQ267" s="90" t="s">
        <v>226</v>
      </c>
      <c r="AR267" s="90">
        <f t="shared" si="105"/>
        <v>11</v>
      </c>
      <c r="AS267" s="92">
        <f t="shared" si="107"/>
        <v>0</v>
      </c>
      <c r="AT267" s="92">
        <f t="shared" si="108"/>
        <v>14107.748181818182</v>
      </c>
      <c r="AU267" s="92">
        <f t="shared" si="109"/>
        <v>14107.748181818182</v>
      </c>
      <c r="AV267" s="92">
        <f t="shared" si="110"/>
        <v>14107.748181818182</v>
      </c>
      <c r="AW267" s="92">
        <f t="shared" si="111"/>
        <v>14107.748181818182</v>
      </c>
      <c r="AX267" s="92">
        <f t="shared" si="112"/>
        <v>14107.748181818182</v>
      </c>
      <c r="AY267" s="92">
        <f t="shared" si="113"/>
        <v>14107.748181818182</v>
      </c>
      <c r="AZ267" s="92">
        <f t="shared" si="114"/>
        <v>14107.748181818182</v>
      </c>
      <c r="BA267" s="92">
        <f t="shared" si="115"/>
        <v>14107.748181818182</v>
      </c>
      <c r="BB267" s="92">
        <f t="shared" si="116"/>
        <v>14107.748181818182</v>
      </c>
      <c r="BC267" s="92">
        <f t="shared" si="117"/>
        <v>14107.748181818182</v>
      </c>
      <c r="BD267" s="92">
        <f t="shared" si="118"/>
        <v>14107.748181818182</v>
      </c>
      <c r="BE267" s="93">
        <f t="shared" si="106"/>
        <v>155185.22999999998</v>
      </c>
      <c r="BF267" s="71" t="b">
        <f t="shared" si="119"/>
        <v>1</v>
      </c>
    </row>
    <row r="268" spans="1:58" ht="102" x14ac:dyDescent="0.2">
      <c r="A268" s="90">
        <v>265</v>
      </c>
      <c r="B268" s="45" t="s">
        <v>419</v>
      </c>
      <c r="C268" s="45" t="s">
        <v>437</v>
      </c>
      <c r="D268" s="68" t="s">
        <v>217</v>
      </c>
      <c r="E268" s="68" t="s">
        <v>218</v>
      </c>
      <c r="F268" s="45" t="s">
        <v>298</v>
      </c>
      <c r="G268" s="45" t="s">
        <v>299</v>
      </c>
      <c r="H268" s="45" t="s">
        <v>300</v>
      </c>
      <c r="I268" s="45" t="s">
        <v>510</v>
      </c>
      <c r="J268" s="45" t="s">
        <v>151</v>
      </c>
      <c r="K268" s="45" t="s">
        <v>122</v>
      </c>
      <c r="L268" s="121" t="s">
        <v>451</v>
      </c>
      <c r="M268" s="45" t="s">
        <v>326</v>
      </c>
      <c r="N268" s="45" t="s">
        <v>117</v>
      </c>
      <c r="O268" s="69">
        <v>108674.76</v>
      </c>
      <c r="P268" s="70" t="s">
        <v>303</v>
      </c>
      <c r="Q268" s="90" t="s">
        <v>235</v>
      </c>
      <c r="R268" s="90" t="s">
        <v>238</v>
      </c>
      <c r="S268" s="91">
        <v>643110012</v>
      </c>
      <c r="T268" s="90"/>
      <c r="U268" s="90" t="s">
        <v>246</v>
      </c>
      <c r="V268" s="90"/>
      <c r="W268" s="90"/>
      <c r="X268" s="90"/>
      <c r="Y268" s="90"/>
      <c r="Z268" s="90"/>
      <c r="AA268" s="90"/>
      <c r="AB268" s="90"/>
      <c r="AC268" s="90"/>
      <c r="AD268" s="90"/>
      <c r="AE268" s="90"/>
      <c r="AF268" s="90"/>
      <c r="AG268" s="90" t="s">
        <v>226</v>
      </c>
      <c r="AH268" s="90" t="s">
        <v>226</v>
      </c>
      <c r="AI268" s="90" t="s">
        <v>226</v>
      </c>
      <c r="AJ268" s="90" t="s">
        <v>226</v>
      </c>
      <c r="AK268" s="90" t="s">
        <v>226</v>
      </c>
      <c r="AL268" s="90" t="s">
        <v>226</v>
      </c>
      <c r="AM268" s="90" t="s">
        <v>226</v>
      </c>
      <c r="AN268" s="90" t="s">
        <v>226</v>
      </c>
      <c r="AO268" s="90" t="s">
        <v>226</v>
      </c>
      <c r="AP268" s="90" t="s">
        <v>226</v>
      </c>
      <c r="AQ268" s="90" t="s">
        <v>226</v>
      </c>
      <c r="AR268" s="90">
        <f t="shared" si="105"/>
        <v>11</v>
      </c>
      <c r="AS268" s="92">
        <f t="shared" si="107"/>
        <v>0</v>
      </c>
      <c r="AT268" s="92">
        <f t="shared" si="108"/>
        <v>9879.5236363636359</v>
      </c>
      <c r="AU268" s="92">
        <f t="shared" si="109"/>
        <v>9879.5236363636359</v>
      </c>
      <c r="AV268" s="92">
        <f t="shared" si="110"/>
        <v>9879.5236363636359</v>
      </c>
      <c r="AW268" s="92">
        <f t="shared" si="111"/>
        <v>9879.5236363636359</v>
      </c>
      <c r="AX268" s="92">
        <f t="shared" si="112"/>
        <v>9879.5236363636359</v>
      </c>
      <c r="AY268" s="92">
        <f t="shared" si="113"/>
        <v>9879.5236363636359</v>
      </c>
      <c r="AZ268" s="92">
        <f t="shared" si="114"/>
        <v>9879.5236363636359</v>
      </c>
      <c r="BA268" s="92">
        <f t="shared" si="115"/>
        <v>9879.5236363636359</v>
      </c>
      <c r="BB268" s="92">
        <f t="shared" si="116"/>
        <v>9879.5236363636359</v>
      </c>
      <c r="BC268" s="92">
        <f t="shared" si="117"/>
        <v>9879.5236363636359</v>
      </c>
      <c r="BD268" s="92">
        <f t="shared" si="118"/>
        <v>9879.5236363636359</v>
      </c>
      <c r="BE268" s="93">
        <f t="shared" si="106"/>
        <v>108674.76</v>
      </c>
      <c r="BF268" s="71" t="b">
        <f t="shared" si="119"/>
        <v>1</v>
      </c>
    </row>
    <row r="269" spans="1:58" ht="102" x14ac:dyDescent="0.2">
      <c r="A269" s="90">
        <v>266</v>
      </c>
      <c r="B269" s="45" t="s">
        <v>419</v>
      </c>
      <c r="C269" s="45" t="s">
        <v>437</v>
      </c>
      <c r="D269" s="68" t="s">
        <v>217</v>
      </c>
      <c r="E269" s="68" t="s">
        <v>218</v>
      </c>
      <c r="F269" s="45" t="s">
        <v>298</v>
      </c>
      <c r="G269" s="45" t="s">
        <v>299</v>
      </c>
      <c r="H269" s="45" t="s">
        <v>300</v>
      </c>
      <c r="I269" s="45" t="s">
        <v>510</v>
      </c>
      <c r="J269" s="45" t="s">
        <v>151</v>
      </c>
      <c r="K269" s="45" t="s">
        <v>122</v>
      </c>
      <c r="L269" s="121" t="s">
        <v>452</v>
      </c>
      <c r="M269" s="45" t="s">
        <v>326</v>
      </c>
      <c r="N269" s="45" t="s">
        <v>117</v>
      </c>
      <c r="O269" s="69">
        <v>127481.76</v>
      </c>
      <c r="P269" s="70" t="s">
        <v>303</v>
      </c>
      <c r="Q269" s="90" t="s">
        <v>235</v>
      </c>
      <c r="R269" s="90" t="s">
        <v>238</v>
      </c>
      <c r="S269" s="91">
        <v>643110012</v>
      </c>
      <c r="T269" s="90"/>
      <c r="U269" s="90" t="s">
        <v>246</v>
      </c>
      <c r="V269" s="90"/>
      <c r="W269" s="90"/>
      <c r="X269" s="90"/>
      <c r="Y269" s="90"/>
      <c r="Z269" s="90"/>
      <c r="AA269" s="90"/>
      <c r="AB269" s="90"/>
      <c r="AC269" s="90"/>
      <c r="AD269" s="90"/>
      <c r="AE269" s="90"/>
      <c r="AF269" s="90"/>
      <c r="AG269" s="90" t="s">
        <v>226</v>
      </c>
      <c r="AH269" s="90" t="s">
        <v>226</v>
      </c>
      <c r="AI269" s="90" t="s">
        <v>226</v>
      </c>
      <c r="AJ269" s="90" t="s">
        <v>226</v>
      </c>
      <c r="AK269" s="90" t="s">
        <v>226</v>
      </c>
      <c r="AL269" s="90" t="s">
        <v>226</v>
      </c>
      <c r="AM269" s="90" t="s">
        <v>226</v>
      </c>
      <c r="AN269" s="90" t="s">
        <v>226</v>
      </c>
      <c r="AO269" s="90" t="s">
        <v>226</v>
      </c>
      <c r="AP269" s="90" t="s">
        <v>226</v>
      </c>
      <c r="AQ269" s="90" t="s">
        <v>226</v>
      </c>
      <c r="AR269" s="90">
        <f t="shared" si="105"/>
        <v>11</v>
      </c>
      <c r="AS269" s="92">
        <f t="shared" si="107"/>
        <v>0</v>
      </c>
      <c r="AT269" s="92">
        <f t="shared" si="108"/>
        <v>11589.250909090908</v>
      </c>
      <c r="AU269" s="92">
        <f t="shared" si="109"/>
        <v>11589.250909090908</v>
      </c>
      <c r="AV269" s="92">
        <f t="shared" si="110"/>
        <v>11589.250909090908</v>
      </c>
      <c r="AW269" s="92">
        <f t="shared" si="111"/>
        <v>11589.250909090908</v>
      </c>
      <c r="AX269" s="92">
        <f t="shared" si="112"/>
        <v>11589.250909090908</v>
      </c>
      <c r="AY269" s="92">
        <f t="shared" si="113"/>
        <v>11589.250909090908</v>
      </c>
      <c r="AZ269" s="92">
        <f t="shared" si="114"/>
        <v>11589.250909090908</v>
      </c>
      <c r="BA269" s="92">
        <f t="shared" si="115"/>
        <v>11589.250909090908</v>
      </c>
      <c r="BB269" s="92">
        <f t="shared" si="116"/>
        <v>11589.250909090908</v>
      </c>
      <c r="BC269" s="92">
        <f t="shared" si="117"/>
        <v>11589.250909090908</v>
      </c>
      <c r="BD269" s="92">
        <f t="shared" si="118"/>
        <v>11589.250909090908</v>
      </c>
      <c r="BE269" s="93">
        <f t="shared" si="106"/>
        <v>127481.76000000001</v>
      </c>
      <c r="BF269" s="71" t="b">
        <f t="shared" si="119"/>
        <v>1</v>
      </c>
    </row>
    <row r="270" spans="1:58" ht="102" x14ac:dyDescent="0.2">
      <c r="A270" s="90">
        <v>267</v>
      </c>
      <c r="B270" s="45" t="s">
        <v>419</v>
      </c>
      <c r="C270" s="45" t="s">
        <v>437</v>
      </c>
      <c r="D270" s="68" t="s">
        <v>217</v>
      </c>
      <c r="E270" s="68" t="s">
        <v>218</v>
      </c>
      <c r="F270" s="45" t="s">
        <v>298</v>
      </c>
      <c r="G270" s="45" t="s">
        <v>299</v>
      </c>
      <c r="H270" s="45" t="s">
        <v>300</v>
      </c>
      <c r="I270" s="45" t="s">
        <v>510</v>
      </c>
      <c r="J270" s="45" t="s">
        <v>151</v>
      </c>
      <c r="K270" s="45" t="s">
        <v>122</v>
      </c>
      <c r="L270" s="121" t="s">
        <v>453</v>
      </c>
      <c r="M270" s="45" t="s">
        <v>326</v>
      </c>
      <c r="N270" s="45" t="s">
        <v>117</v>
      </c>
      <c r="O270" s="69">
        <v>143498.4</v>
      </c>
      <c r="P270" s="70" t="s">
        <v>303</v>
      </c>
      <c r="Q270" s="90" t="s">
        <v>235</v>
      </c>
      <c r="R270" s="90" t="s">
        <v>238</v>
      </c>
      <c r="S270" s="91">
        <v>643110012</v>
      </c>
      <c r="T270" s="90"/>
      <c r="U270" s="90" t="s">
        <v>246</v>
      </c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 t="s">
        <v>226</v>
      </c>
      <c r="AH270" s="90" t="s">
        <v>226</v>
      </c>
      <c r="AI270" s="90" t="s">
        <v>226</v>
      </c>
      <c r="AJ270" s="90" t="s">
        <v>226</v>
      </c>
      <c r="AK270" s="90" t="s">
        <v>226</v>
      </c>
      <c r="AL270" s="90" t="s">
        <v>226</v>
      </c>
      <c r="AM270" s="90" t="s">
        <v>226</v>
      </c>
      <c r="AN270" s="90" t="s">
        <v>226</v>
      </c>
      <c r="AO270" s="90" t="s">
        <v>226</v>
      </c>
      <c r="AP270" s="90" t="s">
        <v>226</v>
      </c>
      <c r="AQ270" s="90" t="s">
        <v>226</v>
      </c>
      <c r="AR270" s="90">
        <f t="shared" si="105"/>
        <v>11</v>
      </c>
      <c r="AS270" s="92">
        <f t="shared" si="107"/>
        <v>0</v>
      </c>
      <c r="AT270" s="92">
        <f t="shared" si="108"/>
        <v>13045.30909090909</v>
      </c>
      <c r="AU270" s="92">
        <f t="shared" si="109"/>
        <v>13045.30909090909</v>
      </c>
      <c r="AV270" s="92">
        <f t="shared" si="110"/>
        <v>13045.30909090909</v>
      </c>
      <c r="AW270" s="92">
        <f t="shared" si="111"/>
        <v>13045.30909090909</v>
      </c>
      <c r="AX270" s="92">
        <f t="shared" si="112"/>
        <v>13045.30909090909</v>
      </c>
      <c r="AY270" s="92">
        <f t="shared" si="113"/>
        <v>13045.30909090909</v>
      </c>
      <c r="AZ270" s="92">
        <f t="shared" si="114"/>
        <v>13045.30909090909</v>
      </c>
      <c r="BA270" s="92">
        <f t="shared" si="115"/>
        <v>13045.30909090909</v>
      </c>
      <c r="BB270" s="92">
        <f t="shared" si="116"/>
        <v>13045.30909090909</v>
      </c>
      <c r="BC270" s="92">
        <f t="shared" si="117"/>
        <v>13045.30909090909</v>
      </c>
      <c r="BD270" s="92">
        <f t="shared" si="118"/>
        <v>13045.30909090909</v>
      </c>
      <c r="BE270" s="93">
        <f t="shared" si="106"/>
        <v>143498.39999999997</v>
      </c>
      <c r="BF270" s="71" t="b">
        <f t="shared" si="119"/>
        <v>1</v>
      </c>
    </row>
    <row r="271" spans="1:58" ht="102" x14ac:dyDescent="0.2">
      <c r="A271" s="90">
        <v>268</v>
      </c>
      <c r="B271" s="45" t="s">
        <v>419</v>
      </c>
      <c r="C271" s="45" t="s">
        <v>437</v>
      </c>
      <c r="D271" s="68" t="s">
        <v>217</v>
      </c>
      <c r="E271" s="68" t="s">
        <v>218</v>
      </c>
      <c r="F271" s="45" t="s">
        <v>298</v>
      </c>
      <c r="G271" s="45" t="s">
        <v>299</v>
      </c>
      <c r="H271" s="45" t="s">
        <v>300</v>
      </c>
      <c r="I271" s="45" t="s">
        <v>510</v>
      </c>
      <c r="J271" s="45" t="s">
        <v>151</v>
      </c>
      <c r="K271" s="45" t="s">
        <v>122</v>
      </c>
      <c r="L271" s="121" t="s">
        <v>454</v>
      </c>
      <c r="M271" s="45" t="s">
        <v>326</v>
      </c>
      <c r="N271" s="45" t="s">
        <v>117</v>
      </c>
      <c r="O271" s="69">
        <v>141863.94</v>
      </c>
      <c r="P271" s="70" t="s">
        <v>303</v>
      </c>
      <c r="Q271" s="90" t="s">
        <v>235</v>
      </c>
      <c r="R271" s="90" t="s">
        <v>238</v>
      </c>
      <c r="S271" s="91">
        <v>643110012</v>
      </c>
      <c r="T271" s="90"/>
      <c r="U271" s="90" t="s">
        <v>246</v>
      </c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 t="s">
        <v>226</v>
      </c>
      <c r="AH271" s="90" t="s">
        <v>226</v>
      </c>
      <c r="AI271" s="90" t="s">
        <v>226</v>
      </c>
      <c r="AJ271" s="90" t="s">
        <v>226</v>
      </c>
      <c r="AK271" s="90" t="s">
        <v>226</v>
      </c>
      <c r="AL271" s="90" t="s">
        <v>226</v>
      </c>
      <c r="AM271" s="90" t="s">
        <v>226</v>
      </c>
      <c r="AN271" s="90" t="s">
        <v>226</v>
      </c>
      <c r="AO271" s="90" t="s">
        <v>226</v>
      </c>
      <c r="AP271" s="90" t="s">
        <v>226</v>
      </c>
      <c r="AQ271" s="90" t="s">
        <v>226</v>
      </c>
      <c r="AR271" s="90">
        <f t="shared" si="105"/>
        <v>11</v>
      </c>
      <c r="AS271" s="92">
        <f t="shared" si="107"/>
        <v>0</v>
      </c>
      <c r="AT271" s="92">
        <f t="shared" si="108"/>
        <v>12896.721818181819</v>
      </c>
      <c r="AU271" s="92">
        <f t="shared" si="109"/>
        <v>12896.721818181819</v>
      </c>
      <c r="AV271" s="92">
        <f t="shared" si="110"/>
        <v>12896.721818181819</v>
      </c>
      <c r="AW271" s="92">
        <f t="shared" si="111"/>
        <v>12896.721818181819</v>
      </c>
      <c r="AX271" s="92">
        <f t="shared" si="112"/>
        <v>12896.721818181819</v>
      </c>
      <c r="AY271" s="92">
        <f t="shared" si="113"/>
        <v>12896.721818181819</v>
      </c>
      <c r="AZ271" s="92">
        <f t="shared" si="114"/>
        <v>12896.721818181819</v>
      </c>
      <c r="BA271" s="92">
        <f t="shared" si="115"/>
        <v>12896.721818181819</v>
      </c>
      <c r="BB271" s="92">
        <f t="shared" si="116"/>
        <v>12896.721818181819</v>
      </c>
      <c r="BC271" s="92">
        <f t="shared" si="117"/>
        <v>12896.721818181819</v>
      </c>
      <c r="BD271" s="92">
        <f t="shared" si="118"/>
        <v>12896.721818181819</v>
      </c>
      <c r="BE271" s="93">
        <f t="shared" si="106"/>
        <v>141863.94</v>
      </c>
      <c r="BF271" s="71" t="b">
        <f t="shared" si="119"/>
        <v>1</v>
      </c>
    </row>
    <row r="272" spans="1:58" ht="102" x14ac:dyDescent="0.2">
      <c r="A272" s="90">
        <v>269</v>
      </c>
      <c r="B272" s="45" t="s">
        <v>419</v>
      </c>
      <c r="C272" s="45" t="s">
        <v>437</v>
      </c>
      <c r="D272" s="68" t="s">
        <v>217</v>
      </c>
      <c r="E272" s="68" t="s">
        <v>218</v>
      </c>
      <c r="F272" s="45" t="s">
        <v>298</v>
      </c>
      <c r="G272" s="45" t="s">
        <v>299</v>
      </c>
      <c r="H272" s="45" t="s">
        <v>300</v>
      </c>
      <c r="I272" s="45" t="s">
        <v>510</v>
      </c>
      <c r="J272" s="45" t="s">
        <v>151</v>
      </c>
      <c r="K272" s="45" t="s">
        <v>122</v>
      </c>
      <c r="L272" s="121" t="s">
        <v>455</v>
      </c>
      <c r="M272" s="45" t="s">
        <v>326</v>
      </c>
      <c r="N272" s="45" t="s">
        <v>117</v>
      </c>
      <c r="O272" s="69">
        <v>134641.38</v>
      </c>
      <c r="P272" s="70" t="s">
        <v>303</v>
      </c>
      <c r="Q272" s="90" t="s">
        <v>235</v>
      </c>
      <c r="R272" s="90" t="s">
        <v>238</v>
      </c>
      <c r="S272" s="91">
        <v>643110012</v>
      </c>
      <c r="T272" s="90"/>
      <c r="U272" s="90" t="s">
        <v>246</v>
      </c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 t="s">
        <v>226</v>
      </c>
      <c r="AH272" s="90" t="s">
        <v>226</v>
      </c>
      <c r="AI272" s="90" t="s">
        <v>226</v>
      </c>
      <c r="AJ272" s="90" t="s">
        <v>226</v>
      </c>
      <c r="AK272" s="90" t="s">
        <v>226</v>
      </c>
      <c r="AL272" s="90" t="s">
        <v>226</v>
      </c>
      <c r="AM272" s="90" t="s">
        <v>226</v>
      </c>
      <c r="AN272" s="90" t="s">
        <v>226</v>
      </c>
      <c r="AO272" s="90" t="s">
        <v>226</v>
      </c>
      <c r="AP272" s="90" t="s">
        <v>226</v>
      </c>
      <c r="AQ272" s="90" t="s">
        <v>226</v>
      </c>
      <c r="AR272" s="90">
        <f t="shared" si="105"/>
        <v>11</v>
      </c>
      <c r="AS272" s="92">
        <f t="shared" si="107"/>
        <v>0</v>
      </c>
      <c r="AT272" s="92">
        <f t="shared" si="108"/>
        <v>12240.125454545456</v>
      </c>
      <c r="AU272" s="92">
        <f t="shared" si="109"/>
        <v>12240.125454545456</v>
      </c>
      <c r="AV272" s="92">
        <f t="shared" si="110"/>
        <v>12240.125454545456</v>
      </c>
      <c r="AW272" s="92">
        <f t="shared" si="111"/>
        <v>12240.125454545456</v>
      </c>
      <c r="AX272" s="92">
        <f t="shared" si="112"/>
        <v>12240.125454545456</v>
      </c>
      <c r="AY272" s="92">
        <f t="shared" si="113"/>
        <v>12240.125454545456</v>
      </c>
      <c r="AZ272" s="92">
        <f t="shared" si="114"/>
        <v>12240.125454545456</v>
      </c>
      <c r="BA272" s="92">
        <f t="shared" si="115"/>
        <v>12240.125454545456</v>
      </c>
      <c r="BB272" s="92">
        <f t="shared" si="116"/>
        <v>12240.125454545456</v>
      </c>
      <c r="BC272" s="92">
        <f t="shared" si="117"/>
        <v>12240.125454545456</v>
      </c>
      <c r="BD272" s="92">
        <f t="shared" si="118"/>
        <v>12240.125454545456</v>
      </c>
      <c r="BE272" s="93">
        <f t="shared" si="106"/>
        <v>134641.38</v>
      </c>
      <c r="BF272" s="71" t="b">
        <f t="shared" si="119"/>
        <v>1</v>
      </c>
    </row>
    <row r="273" spans="1:58" ht="102" x14ac:dyDescent="0.2">
      <c r="A273" s="90">
        <v>270</v>
      </c>
      <c r="B273" s="45" t="s">
        <v>419</v>
      </c>
      <c r="C273" s="45" t="s">
        <v>437</v>
      </c>
      <c r="D273" s="68" t="s">
        <v>217</v>
      </c>
      <c r="E273" s="68" t="s">
        <v>218</v>
      </c>
      <c r="F273" s="45" t="s">
        <v>298</v>
      </c>
      <c r="G273" s="45" t="s">
        <v>299</v>
      </c>
      <c r="H273" s="45" t="s">
        <v>300</v>
      </c>
      <c r="I273" s="45" t="s">
        <v>510</v>
      </c>
      <c r="J273" s="45" t="s">
        <v>151</v>
      </c>
      <c r="K273" s="45" t="s">
        <v>122</v>
      </c>
      <c r="L273" s="121" t="s">
        <v>456</v>
      </c>
      <c r="M273" s="45" t="s">
        <v>326</v>
      </c>
      <c r="N273" s="45" t="s">
        <v>117</v>
      </c>
      <c r="O273" s="69">
        <v>120859.38</v>
      </c>
      <c r="P273" s="70" t="s">
        <v>303</v>
      </c>
      <c r="Q273" s="90" t="s">
        <v>235</v>
      </c>
      <c r="R273" s="90" t="s">
        <v>238</v>
      </c>
      <c r="S273" s="91">
        <v>643110012</v>
      </c>
      <c r="T273" s="90"/>
      <c r="U273" s="90" t="s">
        <v>246</v>
      </c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 t="s">
        <v>226</v>
      </c>
      <c r="AH273" s="90" t="s">
        <v>226</v>
      </c>
      <c r="AI273" s="90" t="s">
        <v>226</v>
      </c>
      <c r="AJ273" s="90" t="s">
        <v>226</v>
      </c>
      <c r="AK273" s="90" t="s">
        <v>226</v>
      </c>
      <c r="AL273" s="90" t="s">
        <v>226</v>
      </c>
      <c r="AM273" s="90" t="s">
        <v>226</v>
      </c>
      <c r="AN273" s="90" t="s">
        <v>226</v>
      </c>
      <c r="AO273" s="90" t="s">
        <v>226</v>
      </c>
      <c r="AP273" s="90" t="s">
        <v>226</v>
      </c>
      <c r="AQ273" s="90" t="s">
        <v>226</v>
      </c>
      <c r="AR273" s="90">
        <f t="shared" si="105"/>
        <v>11</v>
      </c>
      <c r="AS273" s="92">
        <f t="shared" si="107"/>
        <v>0</v>
      </c>
      <c r="AT273" s="92">
        <f t="shared" si="108"/>
        <v>10987.216363636364</v>
      </c>
      <c r="AU273" s="92">
        <f t="shared" si="109"/>
        <v>10987.216363636364</v>
      </c>
      <c r="AV273" s="92">
        <f t="shared" si="110"/>
        <v>10987.216363636364</v>
      </c>
      <c r="AW273" s="92">
        <f t="shared" si="111"/>
        <v>10987.216363636364</v>
      </c>
      <c r="AX273" s="92">
        <f t="shared" si="112"/>
        <v>10987.216363636364</v>
      </c>
      <c r="AY273" s="92">
        <f t="shared" si="113"/>
        <v>10987.216363636364</v>
      </c>
      <c r="AZ273" s="92">
        <f t="shared" si="114"/>
        <v>10987.216363636364</v>
      </c>
      <c r="BA273" s="92">
        <f t="shared" si="115"/>
        <v>10987.216363636364</v>
      </c>
      <c r="BB273" s="92">
        <f t="shared" si="116"/>
        <v>10987.216363636364</v>
      </c>
      <c r="BC273" s="92">
        <f t="shared" si="117"/>
        <v>10987.216363636364</v>
      </c>
      <c r="BD273" s="92">
        <f t="shared" si="118"/>
        <v>10987.216363636364</v>
      </c>
      <c r="BE273" s="93">
        <f t="shared" si="106"/>
        <v>120859.38000000003</v>
      </c>
      <c r="BF273" s="71" t="b">
        <f t="shared" si="119"/>
        <v>1</v>
      </c>
    </row>
    <row r="274" spans="1:58" ht="102" x14ac:dyDescent="0.2">
      <c r="A274" s="90">
        <v>271</v>
      </c>
      <c r="B274" s="45" t="s">
        <v>419</v>
      </c>
      <c r="C274" s="45" t="s">
        <v>437</v>
      </c>
      <c r="D274" s="68" t="s">
        <v>217</v>
      </c>
      <c r="E274" s="68" t="s">
        <v>218</v>
      </c>
      <c r="F274" s="45" t="s">
        <v>298</v>
      </c>
      <c r="G274" s="45" t="s">
        <v>299</v>
      </c>
      <c r="H274" s="45" t="s">
        <v>300</v>
      </c>
      <c r="I274" s="45" t="s">
        <v>510</v>
      </c>
      <c r="J274" s="45" t="s">
        <v>151</v>
      </c>
      <c r="K274" s="45" t="s">
        <v>122</v>
      </c>
      <c r="L274" s="121" t="s">
        <v>457</v>
      </c>
      <c r="M274" s="45" t="s">
        <v>326</v>
      </c>
      <c r="N274" s="45" t="s">
        <v>117</v>
      </c>
      <c r="O274" s="69">
        <v>267056.96000000002</v>
      </c>
      <c r="P274" s="70" t="s">
        <v>303</v>
      </c>
      <c r="Q274" s="90" t="s">
        <v>235</v>
      </c>
      <c r="R274" s="90" t="s">
        <v>238</v>
      </c>
      <c r="S274" s="91">
        <v>643110012</v>
      </c>
      <c r="T274" s="90"/>
      <c r="U274" s="90" t="s">
        <v>246</v>
      </c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 t="s">
        <v>226</v>
      </c>
      <c r="AH274" s="90" t="s">
        <v>226</v>
      </c>
      <c r="AI274" s="90" t="s">
        <v>226</v>
      </c>
      <c r="AJ274" s="90" t="s">
        <v>226</v>
      </c>
      <c r="AK274" s="90" t="s">
        <v>226</v>
      </c>
      <c r="AL274" s="90" t="s">
        <v>226</v>
      </c>
      <c r="AM274" s="90" t="s">
        <v>226</v>
      </c>
      <c r="AN274" s="90" t="s">
        <v>226</v>
      </c>
      <c r="AO274" s="90" t="s">
        <v>226</v>
      </c>
      <c r="AP274" s="90" t="s">
        <v>226</v>
      </c>
      <c r="AQ274" s="90" t="s">
        <v>226</v>
      </c>
      <c r="AR274" s="90">
        <f t="shared" si="105"/>
        <v>11</v>
      </c>
      <c r="AS274" s="92">
        <f t="shared" si="107"/>
        <v>0</v>
      </c>
      <c r="AT274" s="92">
        <f t="shared" si="108"/>
        <v>24277.905454545456</v>
      </c>
      <c r="AU274" s="92">
        <f t="shared" si="109"/>
        <v>24277.905454545456</v>
      </c>
      <c r="AV274" s="92">
        <f t="shared" si="110"/>
        <v>24277.905454545456</v>
      </c>
      <c r="AW274" s="92">
        <f t="shared" si="111"/>
        <v>24277.905454545456</v>
      </c>
      <c r="AX274" s="92">
        <f t="shared" si="112"/>
        <v>24277.905454545456</v>
      </c>
      <c r="AY274" s="92">
        <f t="shared" si="113"/>
        <v>24277.905454545456</v>
      </c>
      <c r="AZ274" s="92">
        <f t="shared" si="114"/>
        <v>24277.905454545456</v>
      </c>
      <c r="BA274" s="92">
        <f t="shared" si="115"/>
        <v>24277.905454545456</v>
      </c>
      <c r="BB274" s="92">
        <f t="shared" si="116"/>
        <v>24277.905454545456</v>
      </c>
      <c r="BC274" s="92">
        <f t="shared" si="117"/>
        <v>24277.905454545456</v>
      </c>
      <c r="BD274" s="92">
        <f t="shared" si="118"/>
        <v>24277.905454545456</v>
      </c>
      <c r="BE274" s="93">
        <f t="shared" si="106"/>
        <v>267056.96000000002</v>
      </c>
      <c r="BF274" s="71" t="b">
        <f t="shared" si="119"/>
        <v>1</v>
      </c>
    </row>
    <row r="275" spans="1:58" ht="102" x14ac:dyDescent="0.2">
      <c r="A275" s="90">
        <v>272</v>
      </c>
      <c r="B275" s="45" t="s">
        <v>419</v>
      </c>
      <c r="C275" s="45" t="s">
        <v>437</v>
      </c>
      <c r="D275" s="68" t="s">
        <v>217</v>
      </c>
      <c r="E275" s="68" t="s">
        <v>218</v>
      </c>
      <c r="F275" s="45" t="s">
        <v>298</v>
      </c>
      <c r="G275" s="45" t="s">
        <v>299</v>
      </c>
      <c r="H275" s="45" t="s">
        <v>300</v>
      </c>
      <c r="I275" s="45" t="s">
        <v>510</v>
      </c>
      <c r="J275" s="45" t="s">
        <v>151</v>
      </c>
      <c r="K275" s="45" t="s">
        <v>122</v>
      </c>
      <c r="L275" s="121" t="s">
        <v>458</v>
      </c>
      <c r="M275" s="45" t="s">
        <v>326</v>
      </c>
      <c r="N275" s="45" t="s">
        <v>117</v>
      </c>
      <c r="O275" s="69">
        <v>180785.54</v>
      </c>
      <c r="P275" s="70" t="s">
        <v>303</v>
      </c>
      <c r="Q275" s="90" t="s">
        <v>235</v>
      </c>
      <c r="R275" s="90" t="s">
        <v>238</v>
      </c>
      <c r="S275" s="91">
        <v>643110012</v>
      </c>
      <c r="T275" s="90"/>
      <c r="U275" s="90" t="s">
        <v>246</v>
      </c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 t="s">
        <v>226</v>
      </c>
      <c r="AH275" s="90" t="s">
        <v>226</v>
      </c>
      <c r="AI275" s="90" t="s">
        <v>226</v>
      </c>
      <c r="AJ275" s="90" t="s">
        <v>226</v>
      </c>
      <c r="AK275" s="90" t="s">
        <v>226</v>
      </c>
      <c r="AL275" s="90" t="s">
        <v>226</v>
      </c>
      <c r="AM275" s="90" t="s">
        <v>226</v>
      </c>
      <c r="AN275" s="90" t="s">
        <v>226</v>
      </c>
      <c r="AO275" s="90" t="s">
        <v>226</v>
      </c>
      <c r="AP275" s="90" t="s">
        <v>226</v>
      </c>
      <c r="AQ275" s="90" t="s">
        <v>226</v>
      </c>
      <c r="AR275" s="90">
        <f t="shared" si="105"/>
        <v>11</v>
      </c>
      <c r="AS275" s="92">
        <f t="shared" si="107"/>
        <v>0</v>
      </c>
      <c r="AT275" s="92">
        <f t="shared" si="108"/>
        <v>16435.049090909091</v>
      </c>
      <c r="AU275" s="92">
        <f t="shared" si="109"/>
        <v>16435.049090909091</v>
      </c>
      <c r="AV275" s="92">
        <f t="shared" si="110"/>
        <v>16435.049090909091</v>
      </c>
      <c r="AW275" s="92">
        <f t="shared" si="111"/>
        <v>16435.049090909091</v>
      </c>
      <c r="AX275" s="92">
        <f t="shared" si="112"/>
        <v>16435.049090909091</v>
      </c>
      <c r="AY275" s="92">
        <f t="shared" si="113"/>
        <v>16435.049090909091</v>
      </c>
      <c r="AZ275" s="92">
        <f t="shared" si="114"/>
        <v>16435.049090909091</v>
      </c>
      <c r="BA275" s="92">
        <f t="shared" si="115"/>
        <v>16435.049090909091</v>
      </c>
      <c r="BB275" s="92">
        <f t="shared" si="116"/>
        <v>16435.049090909091</v>
      </c>
      <c r="BC275" s="92">
        <f t="shared" si="117"/>
        <v>16435.049090909091</v>
      </c>
      <c r="BD275" s="92">
        <f t="shared" si="118"/>
        <v>16435.049090909091</v>
      </c>
      <c r="BE275" s="93">
        <f t="shared" si="106"/>
        <v>180785.54000000004</v>
      </c>
      <c r="BF275" s="71" t="b">
        <f t="shared" si="119"/>
        <v>1</v>
      </c>
    </row>
    <row r="276" spans="1:58" ht="102" x14ac:dyDescent="0.2">
      <c r="A276" s="90">
        <v>273</v>
      </c>
      <c r="B276" s="45" t="s">
        <v>419</v>
      </c>
      <c r="C276" s="45" t="s">
        <v>437</v>
      </c>
      <c r="D276" s="68" t="s">
        <v>217</v>
      </c>
      <c r="E276" s="68" t="s">
        <v>218</v>
      </c>
      <c r="F276" s="45" t="s">
        <v>298</v>
      </c>
      <c r="G276" s="45" t="s">
        <v>299</v>
      </c>
      <c r="H276" s="45" t="s">
        <v>300</v>
      </c>
      <c r="I276" s="45" t="s">
        <v>510</v>
      </c>
      <c r="J276" s="45" t="s">
        <v>151</v>
      </c>
      <c r="K276" s="45" t="s">
        <v>122</v>
      </c>
      <c r="L276" s="121" t="s">
        <v>459</v>
      </c>
      <c r="M276" s="45" t="s">
        <v>326</v>
      </c>
      <c r="N276" s="45" t="s">
        <v>117</v>
      </c>
      <c r="O276" s="69">
        <v>109581</v>
      </c>
      <c r="P276" s="70" t="s">
        <v>303</v>
      </c>
      <c r="Q276" s="90" t="s">
        <v>235</v>
      </c>
      <c r="R276" s="90" t="s">
        <v>238</v>
      </c>
      <c r="S276" s="91">
        <v>643110012</v>
      </c>
      <c r="T276" s="90"/>
      <c r="U276" s="90" t="s">
        <v>246</v>
      </c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 t="s">
        <v>226</v>
      </c>
      <c r="AH276" s="90" t="s">
        <v>226</v>
      </c>
      <c r="AI276" s="90" t="s">
        <v>226</v>
      </c>
      <c r="AJ276" s="90" t="s">
        <v>226</v>
      </c>
      <c r="AK276" s="90" t="s">
        <v>226</v>
      </c>
      <c r="AL276" s="90" t="s">
        <v>226</v>
      </c>
      <c r="AM276" s="90" t="s">
        <v>226</v>
      </c>
      <c r="AN276" s="90" t="s">
        <v>226</v>
      </c>
      <c r="AO276" s="90" t="s">
        <v>226</v>
      </c>
      <c r="AP276" s="90" t="s">
        <v>226</v>
      </c>
      <c r="AQ276" s="90" t="s">
        <v>226</v>
      </c>
      <c r="AR276" s="90">
        <f t="shared" si="105"/>
        <v>11</v>
      </c>
      <c r="AS276" s="92">
        <f t="shared" si="107"/>
        <v>0</v>
      </c>
      <c r="AT276" s="92">
        <f t="shared" si="108"/>
        <v>9961.9090909090901</v>
      </c>
      <c r="AU276" s="92">
        <f t="shared" si="109"/>
        <v>9961.9090909090901</v>
      </c>
      <c r="AV276" s="92">
        <f t="shared" si="110"/>
        <v>9961.9090909090901</v>
      </c>
      <c r="AW276" s="92">
        <f t="shared" si="111"/>
        <v>9961.9090909090901</v>
      </c>
      <c r="AX276" s="92">
        <f t="shared" si="112"/>
        <v>9961.9090909090901</v>
      </c>
      <c r="AY276" s="92">
        <f t="shared" si="113"/>
        <v>9961.9090909090901</v>
      </c>
      <c r="AZ276" s="92">
        <f t="shared" si="114"/>
        <v>9961.9090909090901</v>
      </c>
      <c r="BA276" s="92">
        <f t="shared" si="115"/>
        <v>9961.9090909090901</v>
      </c>
      <c r="BB276" s="92">
        <f t="shared" si="116"/>
        <v>9961.9090909090901</v>
      </c>
      <c r="BC276" s="92">
        <f t="shared" si="117"/>
        <v>9961.9090909090901</v>
      </c>
      <c r="BD276" s="92">
        <f t="shared" si="118"/>
        <v>9961.9090909090901</v>
      </c>
      <c r="BE276" s="93">
        <f t="shared" si="106"/>
        <v>109580.99999999999</v>
      </c>
      <c r="BF276" s="71" t="b">
        <f t="shared" si="119"/>
        <v>1</v>
      </c>
    </row>
    <row r="277" spans="1:58" ht="102" x14ac:dyDescent="0.2">
      <c r="A277" s="90">
        <v>274</v>
      </c>
      <c r="B277" s="45" t="s">
        <v>419</v>
      </c>
      <c r="C277" s="45" t="s">
        <v>437</v>
      </c>
      <c r="D277" s="68" t="s">
        <v>217</v>
      </c>
      <c r="E277" s="68" t="s">
        <v>218</v>
      </c>
      <c r="F277" s="45" t="s">
        <v>298</v>
      </c>
      <c r="G277" s="45" t="s">
        <v>299</v>
      </c>
      <c r="H277" s="45" t="s">
        <v>300</v>
      </c>
      <c r="I277" s="45" t="s">
        <v>510</v>
      </c>
      <c r="J277" s="45" t="s">
        <v>151</v>
      </c>
      <c r="K277" s="45" t="s">
        <v>122</v>
      </c>
      <c r="L277" s="121" t="s">
        <v>460</v>
      </c>
      <c r="M277" s="45" t="s">
        <v>326</v>
      </c>
      <c r="N277" s="45" t="s">
        <v>117</v>
      </c>
      <c r="O277" s="69">
        <v>159522.79</v>
      </c>
      <c r="P277" s="70" t="s">
        <v>303</v>
      </c>
      <c r="Q277" s="90" t="s">
        <v>235</v>
      </c>
      <c r="R277" s="90" t="s">
        <v>238</v>
      </c>
      <c r="S277" s="91">
        <v>643110012</v>
      </c>
      <c r="T277" s="90"/>
      <c r="U277" s="90" t="s">
        <v>246</v>
      </c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 t="s">
        <v>226</v>
      </c>
      <c r="AH277" s="90" t="s">
        <v>226</v>
      </c>
      <c r="AI277" s="90" t="s">
        <v>226</v>
      </c>
      <c r="AJ277" s="90" t="s">
        <v>226</v>
      </c>
      <c r="AK277" s="90" t="s">
        <v>226</v>
      </c>
      <c r="AL277" s="90" t="s">
        <v>226</v>
      </c>
      <c r="AM277" s="90" t="s">
        <v>226</v>
      </c>
      <c r="AN277" s="90" t="s">
        <v>226</v>
      </c>
      <c r="AO277" s="90" t="s">
        <v>226</v>
      </c>
      <c r="AP277" s="90" t="s">
        <v>226</v>
      </c>
      <c r="AQ277" s="90" t="s">
        <v>226</v>
      </c>
      <c r="AR277" s="90">
        <f t="shared" si="105"/>
        <v>11</v>
      </c>
      <c r="AS277" s="92">
        <f t="shared" si="107"/>
        <v>0</v>
      </c>
      <c r="AT277" s="92">
        <f t="shared" si="108"/>
        <v>14502.071818181819</v>
      </c>
      <c r="AU277" s="92">
        <f t="shared" si="109"/>
        <v>14502.071818181819</v>
      </c>
      <c r="AV277" s="92">
        <f t="shared" si="110"/>
        <v>14502.071818181819</v>
      </c>
      <c r="AW277" s="92">
        <f t="shared" si="111"/>
        <v>14502.071818181819</v>
      </c>
      <c r="AX277" s="92">
        <f t="shared" si="112"/>
        <v>14502.071818181819</v>
      </c>
      <c r="AY277" s="92">
        <f t="shared" si="113"/>
        <v>14502.071818181819</v>
      </c>
      <c r="AZ277" s="92">
        <f t="shared" si="114"/>
        <v>14502.071818181819</v>
      </c>
      <c r="BA277" s="92">
        <f t="shared" si="115"/>
        <v>14502.071818181819</v>
      </c>
      <c r="BB277" s="92">
        <f t="shared" si="116"/>
        <v>14502.071818181819</v>
      </c>
      <c r="BC277" s="92">
        <f t="shared" si="117"/>
        <v>14502.071818181819</v>
      </c>
      <c r="BD277" s="92">
        <f t="shared" si="118"/>
        <v>14502.071818181819</v>
      </c>
      <c r="BE277" s="93">
        <f t="shared" si="106"/>
        <v>159522.79</v>
      </c>
      <c r="BF277" s="71" t="b">
        <f t="shared" si="119"/>
        <v>1</v>
      </c>
    </row>
    <row r="278" spans="1:58" ht="102" x14ac:dyDescent="0.2">
      <c r="A278" s="90">
        <v>275</v>
      </c>
      <c r="B278" s="45" t="s">
        <v>419</v>
      </c>
      <c r="C278" s="45" t="s">
        <v>437</v>
      </c>
      <c r="D278" s="68" t="s">
        <v>217</v>
      </c>
      <c r="E278" s="68" t="s">
        <v>218</v>
      </c>
      <c r="F278" s="45" t="s">
        <v>298</v>
      </c>
      <c r="G278" s="45" t="s">
        <v>299</v>
      </c>
      <c r="H278" s="45" t="s">
        <v>300</v>
      </c>
      <c r="I278" s="45" t="s">
        <v>510</v>
      </c>
      <c r="J278" s="45" t="s">
        <v>151</v>
      </c>
      <c r="K278" s="45" t="s">
        <v>122</v>
      </c>
      <c r="L278" s="121" t="s">
        <v>461</v>
      </c>
      <c r="M278" s="45" t="s">
        <v>326</v>
      </c>
      <c r="N278" s="45" t="s">
        <v>117</v>
      </c>
      <c r="O278" s="69">
        <v>161165.70000000001</v>
      </c>
      <c r="P278" s="70" t="s">
        <v>303</v>
      </c>
      <c r="Q278" s="90" t="s">
        <v>235</v>
      </c>
      <c r="R278" s="90" t="s">
        <v>238</v>
      </c>
      <c r="S278" s="91">
        <v>643110012</v>
      </c>
      <c r="T278" s="90"/>
      <c r="U278" s="90" t="s">
        <v>246</v>
      </c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 t="s">
        <v>226</v>
      </c>
      <c r="AH278" s="90" t="s">
        <v>226</v>
      </c>
      <c r="AI278" s="90" t="s">
        <v>226</v>
      </c>
      <c r="AJ278" s="90" t="s">
        <v>226</v>
      </c>
      <c r="AK278" s="90" t="s">
        <v>226</v>
      </c>
      <c r="AL278" s="90" t="s">
        <v>226</v>
      </c>
      <c r="AM278" s="90" t="s">
        <v>226</v>
      </c>
      <c r="AN278" s="90" t="s">
        <v>226</v>
      </c>
      <c r="AO278" s="90" t="s">
        <v>226</v>
      </c>
      <c r="AP278" s="90" t="s">
        <v>226</v>
      </c>
      <c r="AQ278" s="90" t="s">
        <v>226</v>
      </c>
      <c r="AR278" s="90">
        <f t="shared" si="105"/>
        <v>11</v>
      </c>
      <c r="AS278" s="92">
        <f t="shared" si="107"/>
        <v>0</v>
      </c>
      <c r="AT278" s="92">
        <f t="shared" si="108"/>
        <v>14651.427272727275</v>
      </c>
      <c r="AU278" s="92">
        <f t="shared" si="109"/>
        <v>14651.427272727275</v>
      </c>
      <c r="AV278" s="92">
        <f t="shared" si="110"/>
        <v>14651.427272727275</v>
      </c>
      <c r="AW278" s="92">
        <f t="shared" si="111"/>
        <v>14651.427272727275</v>
      </c>
      <c r="AX278" s="92">
        <f t="shared" si="112"/>
        <v>14651.427272727275</v>
      </c>
      <c r="AY278" s="92">
        <f t="shared" si="113"/>
        <v>14651.427272727275</v>
      </c>
      <c r="AZ278" s="92">
        <f t="shared" si="114"/>
        <v>14651.427272727275</v>
      </c>
      <c r="BA278" s="92">
        <f t="shared" si="115"/>
        <v>14651.427272727275</v>
      </c>
      <c r="BB278" s="92">
        <f t="shared" si="116"/>
        <v>14651.427272727275</v>
      </c>
      <c r="BC278" s="92">
        <f t="shared" si="117"/>
        <v>14651.427272727275</v>
      </c>
      <c r="BD278" s="92">
        <f t="shared" si="118"/>
        <v>14651.427272727275</v>
      </c>
      <c r="BE278" s="93">
        <f t="shared" si="106"/>
        <v>161165.70000000001</v>
      </c>
      <c r="BF278" s="71" t="b">
        <f t="shared" si="119"/>
        <v>1</v>
      </c>
    </row>
    <row r="279" spans="1:58" ht="102" x14ac:dyDescent="0.2">
      <c r="A279" s="90">
        <v>276</v>
      </c>
      <c r="B279" s="45" t="s">
        <v>419</v>
      </c>
      <c r="C279" s="45" t="s">
        <v>437</v>
      </c>
      <c r="D279" s="68" t="s">
        <v>217</v>
      </c>
      <c r="E279" s="68" t="s">
        <v>218</v>
      </c>
      <c r="F279" s="45" t="s">
        <v>298</v>
      </c>
      <c r="G279" s="45" t="s">
        <v>299</v>
      </c>
      <c r="H279" s="45" t="s">
        <v>300</v>
      </c>
      <c r="I279" s="45" t="s">
        <v>510</v>
      </c>
      <c r="J279" s="45" t="s">
        <v>151</v>
      </c>
      <c r="K279" s="45" t="s">
        <v>122</v>
      </c>
      <c r="L279" s="121" t="s">
        <v>462</v>
      </c>
      <c r="M279" s="45" t="s">
        <v>326</v>
      </c>
      <c r="N279" s="45" t="s">
        <v>117</v>
      </c>
      <c r="O279" s="69">
        <v>215896.02</v>
      </c>
      <c r="P279" s="70" t="s">
        <v>303</v>
      </c>
      <c r="Q279" s="90" t="s">
        <v>235</v>
      </c>
      <c r="R279" s="90" t="s">
        <v>238</v>
      </c>
      <c r="S279" s="91">
        <v>643110012</v>
      </c>
      <c r="T279" s="90"/>
      <c r="U279" s="90" t="s">
        <v>246</v>
      </c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 t="s">
        <v>226</v>
      </c>
      <c r="AH279" s="90" t="s">
        <v>226</v>
      </c>
      <c r="AI279" s="90" t="s">
        <v>226</v>
      </c>
      <c r="AJ279" s="90" t="s">
        <v>226</v>
      </c>
      <c r="AK279" s="90" t="s">
        <v>226</v>
      </c>
      <c r="AL279" s="90" t="s">
        <v>226</v>
      </c>
      <c r="AM279" s="90" t="s">
        <v>226</v>
      </c>
      <c r="AN279" s="90" t="s">
        <v>226</v>
      </c>
      <c r="AO279" s="90" t="s">
        <v>226</v>
      </c>
      <c r="AP279" s="90" t="s">
        <v>226</v>
      </c>
      <c r="AQ279" s="90" t="s">
        <v>226</v>
      </c>
      <c r="AR279" s="90">
        <f t="shared" si="105"/>
        <v>11</v>
      </c>
      <c r="AS279" s="92">
        <f t="shared" si="107"/>
        <v>0</v>
      </c>
      <c r="AT279" s="92">
        <f t="shared" si="108"/>
        <v>19626.910909090908</v>
      </c>
      <c r="AU279" s="92">
        <f t="shared" si="109"/>
        <v>19626.910909090908</v>
      </c>
      <c r="AV279" s="92">
        <f t="shared" si="110"/>
        <v>19626.910909090908</v>
      </c>
      <c r="AW279" s="92">
        <f t="shared" si="111"/>
        <v>19626.910909090908</v>
      </c>
      <c r="AX279" s="92">
        <f t="shared" si="112"/>
        <v>19626.910909090908</v>
      </c>
      <c r="AY279" s="92">
        <f t="shared" si="113"/>
        <v>19626.910909090908</v>
      </c>
      <c r="AZ279" s="92">
        <f t="shared" si="114"/>
        <v>19626.910909090908</v>
      </c>
      <c r="BA279" s="92">
        <f t="shared" si="115"/>
        <v>19626.910909090908</v>
      </c>
      <c r="BB279" s="92">
        <f t="shared" si="116"/>
        <v>19626.910909090908</v>
      </c>
      <c r="BC279" s="92">
        <f t="shared" si="117"/>
        <v>19626.910909090908</v>
      </c>
      <c r="BD279" s="92">
        <f t="shared" si="118"/>
        <v>19626.910909090908</v>
      </c>
      <c r="BE279" s="93">
        <f t="shared" si="106"/>
        <v>215896.02000000002</v>
      </c>
      <c r="BF279" s="71" t="b">
        <f t="shared" si="119"/>
        <v>1</v>
      </c>
    </row>
    <row r="280" spans="1:58" ht="102" x14ac:dyDescent="0.2">
      <c r="A280" s="90">
        <v>277</v>
      </c>
      <c r="B280" s="45" t="s">
        <v>419</v>
      </c>
      <c r="C280" s="45" t="s">
        <v>437</v>
      </c>
      <c r="D280" s="68" t="s">
        <v>217</v>
      </c>
      <c r="E280" s="68" t="s">
        <v>218</v>
      </c>
      <c r="F280" s="45" t="s">
        <v>298</v>
      </c>
      <c r="G280" s="45" t="s">
        <v>299</v>
      </c>
      <c r="H280" s="45" t="s">
        <v>300</v>
      </c>
      <c r="I280" s="45" t="s">
        <v>510</v>
      </c>
      <c r="J280" s="45" t="s">
        <v>151</v>
      </c>
      <c r="K280" s="45" t="s">
        <v>122</v>
      </c>
      <c r="L280" s="121" t="s">
        <v>463</v>
      </c>
      <c r="M280" s="45" t="s">
        <v>326</v>
      </c>
      <c r="N280" s="45" t="s">
        <v>117</v>
      </c>
      <c r="O280" s="69">
        <v>187500</v>
      </c>
      <c r="P280" s="70" t="s">
        <v>303</v>
      </c>
      <c r="Q280" s="90" t="s">
        <v>235</v>
      </c>
      <c r="R280" s="90" t="s">
        <v>238</v>
      </c>
      <c r="S280" s="91">
        <v>643110012</v>
      </c>
      <c r="T280" s="90"/>
      <c r="U280" s="90" t="s">
        <v>246</v>
      </c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 t="s">
        <v>226</v>
      </c>
      <c r="AH280" s="90" t="s">
        <v>226</v>
      </c>
      <c r="AI280" s="90" t="s">
        <v>226</v>
      </c>
      <c r="AJ280" s="90" t="s">
        <v>226</v>
      </c>
      <c r="AK280" s="90" t="s">
        <v>226</v>
      </c>
      <c r="AL280" s="90" t="s">
        <v>226</v>
      </c>
      <c r="AM280" s="90" t="s">
        <v>226</v>
      </c>
      <c r="AN280" s="90" t="s">
        <v>226</v>
      </c>
      <c r="AO280" s="90" t="s">
        <v>226</v>
      </c>
      <c r="AP280" s="90" t="s">
        <v>226</v>
      </c>
      <c r="AQ280" s="90" t="s">
        <v>226</v>
      </c>
      <c r="AR280" s="90">
        <f t="shared" si="105"/>
        <v>11</v>
      </c>
      <c r="AS280" s="92">
        <f t="shared" si="107"/>
        <v>0</v>
      </c>
      <c r="AT280" s="92">
        <f t="shared" si="108"/>
        <v>17045.454545454544</v>
      </c>
      <c r="AU280" s="92">
        <f t="shared" si="109"/>
        <v>17045.454545454544</v>
      </c>
      <c r="AV280" s="92">
        <f t="shared" si="110"/>
        <v>17045.454545454544</v>
      </c>
      <c r="AW280" s="92">
        <f t="shared" si="111"/>
        <v>17045.454545454544</v>
      </c>
      <c r="AX280" s="92">
        <f t="shared" si="112"/>
        <v>17045.454545454544</v>
      </c>
      <c r="AY280" s="92">
        <f t="shared" si="113"/>
        <v>17045.454545454544</v>
      </c>
      <c r="AZ280" s="92">
        <f t="shared" si="114"/>
        <v>17045.454545454544</v>
      </c>
      <c r="BA280" s="92">
        <f t="shared" si="115"/>
        <v>17045.454545454544</v>
      </c>
      <c r="BB280" s="92">
        <f t="shared" si="116"/>
        <v>17045.454545454544</v>
      </c>
      <c r="BC280" s="92">
        <f t="shared" si="117"/>
        <v>17045.454545454544</v>
      </c>
      <c r="BD280" s="92">
        <f t="shared" si="118"/>
        <v>17045.454545454544</v>
      </c>
      <c r="BE280" s="93">
        <f t="shared" si="106"/>
        <v>187499.99999999994</v>
      </c>
      <c r="BF280" s="71" t="b">
        <f t="shared" si="119"/>
        <v>1</v>
      </c>
    </row>
    <row r="281" spans="1:58" ht="102" x14ac:dyDescent="0.2">
      <c r="A281" s="90">
        <v>278</v>
      </c>
      <c r="B281" s="45" t="s">
        <v>419</v>
      </c>
      <c r="C281" s="45" t="s">
        <v>437</v>
      </c>
      <c r="D281" s="68" t="s">
        <v>217</v>
      </c>
      <c r="E281" s="68" t="s">
        <v>218</v>
      </c>
      <c r="F281" s="45" t="s">
        <v>298</v>
      </c>
      <c r="G281" s="45" t="s">
        <v>299</v>
      </c>
      <c r="H281" s="45" t="s">
        <v>300</v>
      </c>
      <c r="I281" s="45" t="s">
        <v>510</v>
      </c>
      <c r="J281" s="45" t="s">
        <v>151</v>
      </c>
      <c r="K281" s="45" t="s">
        <v>122</v>
      </c>
      <c r="L281" s="121" t="s">
        <v>464</v>
      </c>
      <c r="M281" s="45" t="s">
        <v>326</v>
      </c>
      <c r="N281" s="45" t="s">
        <v>117</v>
      </c>
      <c r="O281" s="69">
        <v>190481.07</v>
      </c>
      <c r="P281" s="70" t="s">
        <v>303</v>
      </c>
      <c r="Q281" s="90" t="s">
        <v>235</v>
      </c>
      <c r="R281" s="90" t="s">
        <v>238</v>
      </c>
      <c r="S281" s="91">
        <v>643110012</v>
      </c>
      <c r="T281" s="90"/>
      <c r="U281" s="90" t="s">
        <v>246</v>
      </c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 t="s">
        <v>226</v>
      </c>
      <c r="AH281" s="90" t="s">
        <v>226</v>
      </c>
      <c r="AI281" s="90" t="s">
        <v>226</v>
      </c>
      <c r="AJ281" s="90" t="s">
        <v>226</v>
      </c>
      <c r="AK281" s="90" t="s">
        <v>226</v>
      </c>
      <c r="AL281" s="90" t="s">
        <v>226</v>
      </c>
      <c r="AM281" s="90" t="s">
        <v>226</v>
      </c>
      <c r="AN281" s="90" t="s">
        <v>226</v>
      </c>
      <c r="AO281" s="90" t="s">
        <v>226</v>
      </c>
      <c r="AP281" s="90" t="s">
        <v>226</v>
      </c>
      <c r="AQ281" s="90" t="s">
        <v>226</v>
      </c>
      <c r="AR281" s="90">
        <f t="shared" si="105"/>
        <v>11</v>
      </c>
      <c r="AS281" s="92">
        <f t="shared" si="107"/>
        <v>0</v>
      </c>
      <c r="AT281" s="92">
        <f t="shared" si="108"/>
        <v>17316.460909090911</v>
      </c>
      <c r="AU281" s="92">
        <f t="shared" si="109"/>
        <v>17316.460909090911</v>
      </c>
      <c r="AV281" s="92">
        <f t="shared" si="110"/>
        <v>17316.460909090911</v>
      </c>
      <c r="AW281" s="92">
        <f t="shared" si="111"/>
        <v>17316.460909090911</v>
      </c>
      <c r="AX281" s="92">
        <f t="shared" si="112"/>
        <v>17316.460909090911</v>
      </c>
      <c r="AY281" s="92">
        <f t="shared" si="113"/>
        <v>17316.460909090911</v>
      </c>
      <c r="AZ281" s="92">
        <f t="shared" si="114"/>
        <v>17316.460909090911</v>
      </c>
      <c r="BA281" s="92">
        <f t="shared" si="115"/>
        <v>17316.460909090911</v>
      </c>
      <c r="BB281" s="92">
        <f t="shared" si="116"/>
        <v>17316.460909090911</v>
      </c>
      <c r="BC281" s="92">
        <f t="shared" si="117"/>
        <v>17316.460909090911</v>
      </c>
      <c r="BD281" s="92">
        <f t="shared" si="118"/>
        <v>17316.460909090911</v>
      </c>
      <c r="BE281" s="93">
        <f t="shared" si="106"/>
        <v>190481.07</v>
      </c>
      <c r="BF281" s="71" t="b">
        <f t="shared" si="119"/>
        <v>1</v>
      </c>
    </row>
    <row r="282" spans="1:58" ht="102" x14ac:dyDescent="0.2">
      <c r="A282" s="90">
        <v>279</v>
      </c>
      <c r="B282" s="45" t="s">
        <v>419</v>
      </c>
      <c r="C282" s="45" t="s">
        <v>437</v>
      </c>
      <c r="D282" s="68" t="s">
        <v>217</v>
      </c>
      <c r="E282" s="68" t="s">
        <v>218</v>
      </c>
      <c r="F282" s="45" t="s">
        <v>298</v>
      </c>
      <c r="G282" s="45" t="s">
        <v>299</v>
      </c>
      <c r="H282" s="45" t="s">
        <v>300</v>
      </c>
      <c r="I282" s="45" t="s">
        <v>510</v>
      </c>
      <c r="J282" s="45" t="s">
        <v>151</v>
      </c>
      <c r="K282" s="45" t="s">
        <v>122</v>
      </c>
      <c r="L282" s="121" t="s">
        <v>465</v>
      </c>
      <c r="M282" s="45" t="s">
        <v>326</v>
      </c>
      <c r="N282" s="45" t="s">
        <v>117</v>
      </c>
      <c r="O282" s="69">
        <v>266634.3</v>
      </c>
      <c r="P282" s="70" t="s">
        <v>303</v>
      </c>
      <c r="Q282" s="90" t="s">
        <v>235</v>
      </c>
      <c r="R282" s="90" t="s">
        <v>238</v>
      </c>
      <c r="S282" s="91">
        <v>643110012</v>
      </c>
      <c r="T282" s="90"/>
      <c r="U282" s="90" t="s">
        <v>246</v>
      </c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 t="s">
        <v>226</v>
      </c>
      <c r="AH282" s="90" t="s">
        <v>226</v>
      </c>
      <c r="AI282" s="90" t="s">
        <v>226</v>
      </c>
      <c r="AJ282" s="90" t="s">
        <v>226</v>
      </c>
      <c r="AK282" s="90" t="s">
        <v>226</v>
      </c>
      <c r="AL282" s="90" t="s">
        <v>226</v>
      </c>
      <c r="AM282" s="90" t="s">
        <v>226</v>
      </c>
      <c r="AN282" s="90" t="s">
        <v>226</v>
      </c>
      <c r="AO282" s="90" t="s">
        <v>226</v>
      </c>
      <c r="AP282" s="90" t="s">
        <v>226</v>
      </c>
      <c r="AQ282" s="90" t="s">
        <v>226</v>
      </c>
      <c r="AR282" s="90">
        <f t="shared" si="105"/>
        <v>11</v>
      </c>
      <c r="AS282" s="92">
        <f t="shared" si="107"/>
        <v>0</v>
      </c>
      <c r="AT282" s="92">
        <f t="shared" si="108"/>
        <v>24239.481818181815</v>
      </c>
      <c r="AU282" s="92">
        <f t="shared" si="109"/>
        <v>24239.481818181815</v>
      </c>
      <c r="AV282" s="92">
        <f t="shared" si="110"/>
        <v>24239.481818181815</v>
      </c>
      <c r="AW282" s="92">
        <f t="shared" si="111"/>
        <v>24239.481818181815</v>
      </c>
      <c r="AX282" s="92">
        <f t="shared" si="112"/>
        <v>24239.481818181815</v>
      </c>
      <c r="AY282" s="92">
        <f t="shared" si="113"/>
        <v>24239.481818181815</v>
      </c>
      <c r="AZ282" s="92">
        <f t="shared" si="114"/>
        <v>24239.481818181815</v>
      </c>
      <c r="BA282" s="92">
        <f t="shared" si="115"/>
        <v>24239.481818181815</v>
      </c>
      <c r="BB282" s="92">
        <f t="shared" si="116"/>
        <v>24239.481818181815</v>
      </c>
      <c r="BC282" s="92">
        <f t="shared" si="117"/>
        <v>24239.481818181815</v>
      </c>
      <c r="BD282" s="92">
        <f t="shared" si="118"/>
        <v>24239.481818181815</v>
      </c>
      <c r="BE282" s="93">
        <f t="shared" si="106"/>
        <v>266634.3</v>
      </c>
      <c r="BF282" s="71" t="b">
        <f t="shared" si="119"/>
        <v>1</v>
      </c>
    </row>
    <row r="283" spans="1:58" ht="102" x14ac:dyDescent="0.2">
      <c r="A283" s="90">
        <v>280</v>
      </c>
      <c r="B283" s="45" t="s">
        <v>419</v>
      </c>
      <c r="C283" s="45" t="s">
        <v>437</v>
      </c>
      <c r="D283" s="68" t="s">
        <v>217</v>
      </c>
      <c r="E283" s="68" t="s">
        <v>218</v>
      </c>
      <c r="F283" s="45" t="s">
        <v>298</v>
      </c>
      <c r="G283" s="45" t="s">
        <v>299</v>
      </c>
      <c r="H283" s="45" t="s">
        <v>300</v>
      </c>
      <c r="I283" s="45" t="s">
        <v>510</v>
      </c>
      <c r="J283" s="45" t="s">
        <v>151</v>
      </c>
      <c r="K283" s="45" t="s">
        <v>122</v>
      </c>
      <c r="L283" s="121" t="s">
        <v>505</v>
      </c>
      <c r="M283" s="45" t="s">
        <v>326</v>
      </c>
      <c r="N283" s="45" t="s">
        <v>117</v>
      </c>
      <c r="O283" s="69">
        <v>183517.35</v>
      </c>
      <c r="P283" s="70" t="s">
        <v>303</v>
      </c>
      <c r="Q283" s="90" t="s">
        <v>235</v>
      </c>
      <c r="R283" s="90" t="s">
        <v>238</v>
      </c>
      <c r="S283" s="91">
        <v>643110012</v>
      </c>
      <c r="T283" s="90"/>
      <c r="U283" s="90" t="s">
        <v>246</v>
      </c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 t="s">
        <v>226</v>
      </c>
      <c r="AH283" s="90" t="s">
        <v>226</v>
      </c>
      <c r="AI283" s="90" t="s">
        <v>226</v>
      </c>
      <c r="AJ283" s="90" t="s">
        <v>226</v>
      </c>
      <c r="AK283" s="90" t="s">
        <v>226</v>
      </c>
      <c r="AL283" s="90" t="s">
        <v>226</v>
      </c>
      <c r="AM283" s="90" t="s">
        <v>226</v>
      </c>
      <c r="AN283" s="90" t="s">
        <v>226</v>
      </c>
      <c r="AO283" s="90" t="s">
        <v>226</v>
      </c>
      <c r="AP283" s="90" t="s">
        <v>226</v>
      </c>
      <c r="AQ283" s="90" t="s">
        <v>226</v>
      </c>
      <c r="AR283" s="90">
        <f t="shared" si="105"/>
        <v>11</v>
      </c>
      <c r="AS283" s="92">
        <f t="shared" si="107"/>
        <v>0</v>
      </c>
      <c r="AT283" s="92">
        <f t="shared" si="108"/>
        <v>16683.395454545454</v>
      </c>
      <c r="AU283" s="92">
        <f t="shared" si="109"/>
        <v>16683.395454545454</v>
      </c>
      <c r="AV283" s="92">
        <f t="shared" si="110"/>
        <v>16683.395454545454</v>
      </c>
      <c r="AW283" s="92">
        <f t="shared" si="111"/>
        <v>16683.395454545454</v>
      </c>
      <c r="AX283" s="92">
        <f t="shared" si="112"/>
        <v>16683.395454545454</v>
      </c>
      <c r="AY283" s="92">
        <f t="shared" si="113"/>
        <v>16683.395454545454</v>
      </c>
      <c r="AZ283" s="92">
        <f t="shared" si="114"/>
        <v>16683.395454545454</v>
      </c>
      <c r="BA283" s="92">
        <f t="shared" si="115"/>
        <v>16683.395454545454</v>
      </c>
      <c r="BB283" s="92">
        <f t="shared" si="116"/>
        <v>16683.395454545454</v>
      </c>
      <c r="BC283" s="92">
        <f t="shared" si="117"/>
        <v>16683.395454545454</v>
      </c>
      <c r="BD283" s="92">
        <f t="shared" si="118"/>
        <v>16683.395454545454</v>
      </c>
      <c r="BE283" s="93">
        <f t="shared" si="106"/>
        <v>183517.34999999995</v>
      </c>
      <c r="BF283" s="71" t="b">
        <f t="shared" si="119"/>
        <v>1</v>
      </c>
    </row>
    <row r="284" spans="1:58" ht="102" x14ac:dyDescent="0.2">
      <c r="A284" s="90">
        <v>281</v>
      </c>
      <c r="B284" s="45" t="s">
        <v>419</v>
      </c>
      <c r="C284" s="45" t="s">
        <v>437</v>
      </c>
      <c r="D284" s="68" t="s">
        <v>217</v>
      </c>
      <c r="E284" s="68" t="s">
        <v>218</v>
      </c>
      <c r="F284" s="45" t="s">
        <v>298</v>
      </c>
      <c r="G284" s="45" t="s">
        <v>299</v>
      </c>
      <c r="H284" s="45" t="s">
        <v>300</v>
      </c>
      <c r="I284" s="45" t="s">
        <v>510</v>
      </c>
      <c r="J284" s="45" t="s">
        <v>151</v>
      </c>
      <c r="K284" s="45" t="s">
        <v>122</v>
      </c>
      <c r="L284" s="121" t="s">
        <v>467</v>
      </c>
      <c r="M284" s="45" t="s">
        <v>326</v>
      </c>
      <c r="N284" s="45" t="s">
        <v>117</v>
      </c>
      <c r="O284" s="69">
        <v>57943.32</v>
      </c>
      <c r="P284" s="70" t="s">
        <v>303</v>
      </c>
      <c r="Q284" s="90" t="s">
        <v>235</v>
      </c>
      <c r="R284" s="90" t="s">
        <v>238</v>
      </c>
      <c r="S284" s="91">
        <v>643110012</v>
      </c>
      <c r="T284" s="90"/>
      <c r="U284" s="90" t="s">
        <v>246</v>
      </c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 t="s">
        <v>226</v>
      </c>
      <c r="AH284" s="90" t="s">
        <v>226</v>
      </c>
      <c r="AI284" s="90" t="s">
        <v>226</v>
      </c>
      <c r="AJ284" s="90" t="s">
        <v>226</v>
      </c>
      <c r="AK284" s="90" t="s">
        <v>226</v>
      </c>
      <c r="AL284" s="90" t="s">
        <v>226</v>
      </c>
      <c r="AM284" s="90" t="s">
        <v>226</v>
      </c>
      <c r="AN284" s="90" t="s">
        <v>226</v>
      </c>
      <c r="AO284" s="90" t="s">
        <v>226</v>
      </c>
      <c r="AP284" s="90" t="s">
        <v>226</v>
      </c>
      <c r="AQ284" s="90" t="s">
        <v>226</v>
      </c>
      <c r="AR284" s="90">
        <f t="shared" si="105"/>
        <v>11</v>
      </c>
      <c r="AS284" s="92">
        <f t="shared" si="107"/>
        <v>0</v>
      </c>
      <c r="AT284" s="92">
        <f t="shared" si="108"/>
        <v>5267.5745454545458</v>
      </c>
      <c r="AU284" s="92">
        <f t="shared" si="109"/>
        <v>5267.5745454545458</v>
      </c>
      <c r="AV284" s="92">
        <f t="shared" si="110"/>
        <v>5267.5745454545458</v>
      </c>
      <c r="AW284" s="92">
        <f t="shared" si="111"/>
        <v>5267.5745454545458</v>
      </c>
      <c r="AX284" s="92">
        <f t="shared" si="112"/>
        <v>5267.5745454545458</v>
      </c>
      <c r="AY284" s="92">
        <f t="shared" si="113"/>
        <v>5267.5745454545458</v>
      </c>
      <c r="AZ284" s="92">
        <f t="shared" si="114"/>
        <v>5267.5745454545458</v>
      </c>
      <c r="BA284" s="92">
        <f t="shared" si="115"/>
        <v>5267.5745454545458</v>
      </c>
      <c r="BB284" s="92">
        <f t="shared" si="116"/>
        <v>5267.5745454545458</v>
      </c>
      <c r="BC284" s="92">
        <f t="shared" si="117"/>
        <v>5267.5745454545458</v>
      </c>
      <c r="BD284" s="92">
        <f t="shared" si="118"/>
        <v>5267.5745454545458</v>
      </c>
      <c r="BE284" s="93">
        <f t="shared" si="106"/>
        <v>57943.320000000007</v>
      </c>
      <c r="BF284" s="71" t="b">
        <f t="shared" si="119"/>
        <v>1</v>
      </c>
    </row>
    <row r="285" spans="1:58" ht="102" x14ac:dyDescent="0.2">
      <c r="A285" s="90">
        <v>282</v>
      </c>
      <c r="B285" s="45" t="s">
        <v>419</v>
      </c>
      <c r="C285" s="45" t="s">
        <v>437</v>
      </c>
      <c r="D285" s="68" t="s">
        <v>217</v>
      </c>
      <c r="E285" s="68" t="s">
        <v>218</v>
      </c>
      <c r="F285" s="45" t="s">
        <v>298</v>
      </c>
      <c r="G285" s="45" t="s">
        <v>299</v>
      </c>
      <c r="H285" s="45" t="s">
        <v>300</v>
      </c>
      <c r="I285" s="45" t="s">
        <v>510</v>
      </c>
      <c r="J285" s="45" t="s">
        <v>151</v>
      </c>
      <c r="K285" s="45" t="s">
        <v>122</v>
      </c>
      <c r="L285" s="121" t="s">
        <v>468</v>
      </c>
      <c r="M285" s="45" t="s">
        <v>326</v>
      </c>
      <c r="N285" s="45" t="s">
        <v>117</v>
      </c>
      <c r="O285" s="69">
        <v>133464.32999999999</v>
      </c>
      <c r="P285" s="70" t="s">
        <v>303</v>
      </c>
      <c r="Q285" s="90" t="s">
        <v>235</v>
      </c>
      <c r="R285" s="90" t="s">
        <v>238</v>
      </c>
      <c r="S285" s="91">
        <v>643110012</v>
      </c>
      <c r="T285" s="90"/>
      <c r="U285" s="90" t="s">
        <v>246</v>
      </c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 t="s">
        <v>226</v>
      </c>
      <c r="AH285" s="90" t="s">
        <v>226</v>
      </c>
      <c r="AI285" s="90" t="s">
        <v>226</v>
      </c>
      <c r="AJ285" s="90" t="s">
        <v>226</v>
      </c>
      <c r="AK285" s="90" t="s">
        <v>226</v>
      </c>
      <c r="AL285" s="90" t="s">
        <v>226</v>
      </c>
      <c r="AM285" s="90" t="s">
        <v>226</v>
      </c>
      <c r="AN285" s="90" t="s">
        <v>226</v>
      </c>
      <c r="AO285" s="90" t="s">
        <v>226</v>
      </c>
      <c r="AP285" s="90" t="s">
        <v>226</v>
      </c>
      <c r="AQ285" s="90" t="s">
        <v>226</v>
      </c>
      <c r="AR285" s="90">
        <f t="shared" si="105"/>
        <v>11</v>
      </c>
      <c r="AS285" s="92">
        <f t="shared" si="107"/>
        <v>0</v>
      </c>
      <c r="AT285" s="92">
        <f t="shared" si="108"/>
        <v>12133.120909090909</v>
      </c>
      <c r="AU285" s="92">
        <f t="shared" si="109"/>
        <v>12133.120909090909</v>
      </c>
      <c r="AV285" s="92">
        <f t="shared" si="110"/>
        <v>12133.120909090909</v>
      </c>
      <c r="AW285" s="92">
        <f t="shared" si="111"/>
        <v>12133.120909090909</v>
      </c>
      <c r="AX285" s="92">
        <f t="shared" si="112"/>
        <v>12133.120909090909</v>
      </c>
      <c r="AY285" s="92">
        <f t="shared" si="113"/>
        <v>12133.120909090909</v>
      </c>
      <c r="AZ285" s="92">
        <f t="shared" si="114"/>
        <v>12133.120909090909</v>
      </c>
      <c r="BA285" s="92">
        <f t="shared" si="115"/>
        <v>12133.120909090909</v>
      </c>
      <c r="BB285" s="92">
        <f t="shared" si="116"/>
        <v>12133.120909090909</v>
      </c>
      <c r="BC285" s="92">
        <f t="shared" si="117"/>
        <v>12133.120909090909</v>
      </c>
      <c r="BD285" s="92">
        <f t="shared" si="118"/>
        <v>12133.120909090909</v>
      </c>
      <c r="BE285" s="93">
        <f t="shared" si="106"/>
        <v>133464.32999999999</v>
      </c>
      <c r="BF285" s="71" t="b">
        <f t="shared" si="119"/>
        <v>1</v>
      </c>
    </row>
    <row r="286" spans="1:58" ht="102" x14ac:dyDescent="0.2">
      <c r="A286" s="90">
        <v>283</v>
      </c>
      <c r="B286" s="45" t="s">
        <v>419</v>
      </c>
      <c r="C286" s="45" t="s">
        <v>437</v>
      </c>
      <c r="D286" s="68" t="s">
        <v>217</v>
      </c>
      <c r="E286" s="68" t="s">
        <v>218</v>
      </c>
      <c r="F286" s="45" t="s">
        <v>298</v>
      </c>
      <c r="G286" s="45" t="s">
        <v>299</v>
      </c>
      <c r="H286" s="45" t="s">
        <v>300</v>
      </c>
      <c r="I286" s="45" t="s">
        <v>510</v>
      </c>
      <c r="J286" s="45" t="s">
        <v>151</v>
      </c>
      <c r="K286" s="45" t="s">
        <v>122</v>
      </c>
      <c r="L286" s="121" t="s">
        <v>469</v>
      </c>
      <c r="M286" s="45" t="s">
        <v>326</v>
      </c>
      <c r="N286" s="45" t="s">
        <v>117</v>
      </c>
      <c r="O286" s="69">
        <v>205615.08</v>
      </c>
      <c r="P286" s="70" t="s">
        <v>303</v>
      </c>
      <c r="Q286" s="90" t="s">
        <v>235</v>
      </c>
      <c r="R286" s="90" t="s">
        <v>238</v>
      </c>
      <c r="S286" s="91">
        <v>643110012</v>
      </c>
      <c r="T286" s="90"/>
      <c r="U286" s="90" t="s">
        <v>246</v>
      </c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 t="s">
        <v>226</v>
      </c>
      <c r="AH286" s="90" t="s">
        <v>226</v>
      </c>
      <c r="AI286" s="90" t="s">
        <v>226</v>
      </c>
      <c r="AJ286" s="90" t="s">
        <v>226</v>
      </c>
      <c r="AK286" s="90" t="s">
        <v>226</v>
      </c>
      <c r="AL286" s="90" t="s">
        <v>226</v>
      </c>
      <c r="AM286" s="90" t="s">
        <v>226</v>
      </c>
      <c r="AN286" s="90" t="s">
        <v>226</v>
      </c>
      <c r="AO286" s="90" t="s">
        <v>226</v>
      </c>
      <c r="AP286" s="90" t="s">
        <v>226</v>
      </c>
      <c r="AQ286" s="90" t="s">
        <v>226</v>
      </c>
      <c r="AR286" s="90">
        <f t="shared" si="105"/>
        <v>11</v>
      </c>
      <c r="AS286" s="92">
        <f t="shared" si="107"/>
        <v>0</v>
      </c>
      <c r="AT286" s="92">
        <f t="shared" si="108"/>
        <v>18692.28</v>
      </c>
      <c r="AU286" s="92">
        <f t="shared" si="109"/>
        <v>18692.28</v>
      </c>
      <c r="AV286" s="92">
        <f t="shared" si="110"/>
        <v>18692.28</v>
      </c>
      <c r="AW286" s="92">
        <f t="shared" si="111"/>
        <v>18692.28</v>
      </c>
      <c r="AX286" s="92">
        <f t="shared" si="112"/>
        <v>18692.28</v>
      </c>
      <c r="AY286" s="92">
        <f t="shared" si="113"/>
        <v>18692.28</v>
      </c>
      <c r="AZ286" s="92">
        <f t="shared" si="114"/>
        <v>18692.28</v>
      </c>
      <c r="BA286" s="92">
        <f t="shared" si="115"/>
        <v>18692.28</v>
      </c>
      <c r="BB286" s="92">
        <f t="shared" si="116"/>
        <v>18692.28</v>
      </c>
      <c r="BC286" s="92">
        <f t="shared" si="117"/>
        <v>18692.28</v>
      </c>
      <c r="BD286" s="92">
        <f t="shared" si="118"/>
        <v>18692.28</v>
      </c>
      <c r="BE286" s="93">
        <f t="shared" si="106"/>
        <v>205615.08</v>
      </c>
      <c r="BF286" s="71" t="b">
        <f t="shared" si="119"/>
        <v>1</v>
      </c>
    </row>
    <row r="287" spans="1:58" ht="102" x14ac:dyDescent="0.2">
      <c r="A287" s="90">
        <v>284</v>
      </c>
      <c r="B287" s="45" t="s">
        <v>419</v>
      </c>
      <c r="C287" s="45" t="s">
        <v>437</v>
      </c>
      <c r="D287" s="68" t="s">
        <v>217</v>
      </c>
      <c r="E287" s="68" t="s">
        <v>218</v>
      </c>
      <c r="F287" s="45" t="s">
        <v>298</v>
      </c>
      <c r="G287" s="45" t="s">
        <v>299</v>
      </c>
      <c r="H287" s="45" t="s">
        <v>300</v>
      </c>
      <c r="I287" s="45" t="s">
        <v>510</v>
      </c>
      <c r="J287" s="45" t="s">
        <v>151</v>
      </c>
      <c r="K287" s="45" t="s">
        <v>122</v>
      </c>
      <c r="L287" s="121" t="s">
        <v>470</v>
      </c>
      <c r="M287" s="45" t="s">
        <v>326</v>
      </c>
      <c r="N287" s="45" t="s">
        <v>117</v>
      </c>
      <c r="O287" s="69">
        <v>112500</v>
      </c>
      <c r="P287" s="70" t="s">
        <v>303</v>
      </c>
      <c r="Q287" s="90" t="s">
        <v>235</v>
      </c>
      <c r="R287" s="90" t="s">
        <v>238</v>
      </c>
      <c r="S287" s="91">
        <v>643110012</v>
      </c>
      <c r="T287" s="90"/>
      <c r="U287" s="90" t="s">
        <v>246</v>
      </c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 t="s">
        <v>226</v>
      </c>
      <c r="AH287" s="90" t="s">
        <v>226</v>
      </c>
      <c r="AI287" s="90" t="s">
        <v>226</v>
      </c>
      <c r="AJ287" s="90" t="s">
        <v>226</v>
      </c>
      <c r="AK287" s="90" t="s">
        <v>226</v>
      </c>
      <c r="AL287" s="90" t="s">
        <v>226</v>
      </c>
      <c r="AM287" s="90" t="s">
        <v>226</v>
      </c>
      <c r="AN287" s="90" t="s">
        <v>226</v>
      </c>
      <c r="AO287" s="90" t="s">
        <v>226</v>
      </c>
      <c r="AP287" s="90" t="s">
        <v>226</v>
      </c>
      <c r="AQ287" s="90" t="s">
        <v>226</v>
      </c>
      <c r="AR287" s="90">
        <f t="shared" si="105"/>
        <v>11</v>
      </c>
      <c r="AS287" s="92">
        <f t="shared" si="107"/>
        <v>0</v>
      </c>
      <c r="AT287" s="92">
        <f t="shared" si="108"/>
        <v>10227.272727272728</v>
      </c>
      <c r="AU287" s="92">
        <f t="shared" si="109"/>
        <v>10227.272727272728</v>
      </c>
      <c r="AV287" s="92">
        <f t="shared" si="110"/>
        <v>10227.272727272728</v>
      </c>
      <c r="AW287" s="92">
        <f t="shared" si="111"/>
        <v>10227.272727272728</v>
      </c>
      <c r="AX287" s="92">
        <f t="shared" si="112"/>
        <v>10227.272727272728</v>
      </c>
      <c r="AY287" s="92">
        <f t="shared" si="113"/>
        <v>10227.272727272728</v>
      </c>
      <c r="AZ287" s="92">
        <f t="shared" si="114"/>
        <v>10227.272727272728</v>
      </c>
      <c r="BA287" s="92">
        <f t="shared" si="115"/>
        <v>10227.272727272728</v>
      </c>
      <c r="BB287" s="92">
        <f t="shared" si="116"/>
        <v>10227.272727272728</v>
      </c>
      <c r="BC287" s="92">
        <f t="shared" si="117"/>
        <v>10227.272727272728</v>
      </c>
      <c r="BD287" s="92">
        <f t="shared" si="118"/>
        <v>10227.272727272728</v>
      </c>
      <c r="BE287" s="93">
        <f t="shared" si="106"/>
        <v>112500.00000000003</v>
      </c>
      <c r="BF287" s="71" t="b">
        <f t="shared" si="119"/>
        <v>1</v>
      </c>
    </row>
    <row r="288" spans="1:58" ht="102" x14ac:dyDescent="0.2">
      <c r="A288" s="90">
        <v>285</v>
      </c>
      <c r="B288" s="45" t="s">
        <v>419</v>
      </c>
      <c r="C288" s="45" t="s">
        <v>437</v>
      </c>
      <c r="D288" s="68" t="s">
        <v>217</v>
      </c>
      <c r="E288" s="68" t="s">
        <v>218</v>
      </c>
      <c r="F288" s="45" t="s">
        <v>298</v>
      </c>
      <c r="G288" s="45" t="s">
        <v>299</v>
      </c>
      <c r="H288" s="45" t="s">
        <v>300</v>
      </c>
      <c r="I288" s="45" t="s">
        <v>510</v>
      </c>
      <c r="J288" s="45" t="s">
        <v>151</v>
      </c>
      <c r="K288" s="45" t="s">
        <v>122</v>
      </c>
      <c r="L288" s="121" t="s">
        <v>471</v>
      </c>
      <c r="M288" s="45" t="s">
        <v>326</v>
      </c>
      <c r="N288" s="45" t="s">
        <v>117</v>
      </c>
      <c r="O288" s="69">
        <v>194600.32000000001</v>
      </c>
      <c r="P288" s="70" t="s">
        <v>303</v>
      </c>
      <c r="Q288" s="90" t="s">
        <v>235</v>
      </c>
      <c r="R288" s="90" t="s">
        <v>238</v>
      </c>
      <c r="S288" s="91">
        <v>643110012</v>
      </c>
      <c r="T288" s="90"/>
      <c r="U288" s="90" t="s">
        <v>246</v>
      </c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 t="s">
        <v>226</v>
      </c>
      <c r="AH288" s="90" t="s">
        <v>226</v>
      </c>
      <c r="AI288" s="90" t="s">
        <v>226</v>
      </c>
      <c r="AJ288" s="90" t="s">
        <v>226</v>
      </c>
      <c r="AK288" s="90" t="s">
        <v>226</v>
      </c>
      <c r="AL288" s="90" t="s">
        <v>226</v>
      </c>
      <c r="AM288" s="90" t="s">
        <v>226</v>
      </c>
      <c r="AN288" s="90" t="s">
        <v>226</v>
      </c>
      <c r="AO288" s="90" t="s">
        <v>226</v>
      </c>
      <c r="AP288" s="90" t="s">
        <v>226</v>
      </c>
      <c r="AQ288" s="90" t="s">
        <v>226</v>
      </c>
      <c r="AR288" s="90">
        <f t="shared" si="105"/>
        <v>11</v>
      </c>
      <c r="AS288" s="92">
        <f t="shared" si="107"/>
        <v>0</v>
      </c>
      <c r="AT288" s="92">
        <f t="shared" si="108"/>
        <v>17690.938181818183</v>
      </c>
      <c r="AU288" s="92">
        <f t="shared" si="109"/>
        <v>17690.938181818183</v>
      </c>
      <c r="AV288" s="92">
        <f t="shared" si="110"/>
        <v>17690.938181818183</v>
      </c>
      <c r="AW288" s="92">
        <f t="shared" si="111"/>
        <v>17690.938181818183</v>
      </c>
      <c r="AX288" s="92">
        <f t="shared" si="112"/>
        <v>17690.938181818183</v>
      </c>
      <c r="AY288" s="92">
        <f t="shared" si="113"/>
        <v>17690.938181818183</v>
      </c>
      <c r="AZ288" s="92">
        <f t="shared" si="114"/>
        <v>17690.938181818183</v>
      </c>
      <c r="BA288" s="92">
        <f t="shared" si="115"/>
        <v>17690.938181818183</v>
      </c>
      <c r="BB288" s="92">
        <f t="shared" si="116"/>
        <v>17690.938181818183</v>
      </c>
      <c r="BC288" s="92">
        <f t="shared" si="117"/>
        <v>17690.938181818183</v>
      </c>
      <c r="BD288" s="92">
        <f t="shared" si="118"/>
        <v>17690.938181818183</v>
      </c>
      <c r="BE288" s="93">
        <f t="shared" si="106"/>
        <v>194600.31999999998</v>
      </c>
      <c r="BF288" s="71" t="b">
        <f t="shared" si="119"/>
        <v>1</v>
      </c>
    </row>
    <row r="289" spans="1:58" ht="102" x14ac:dyDescent="0.2">
      <c r="A289" s="90">
        <v>286</v>
      </c>
      <c r="B289" s="45" t="s">
        <v>419</v>
      </c>
      <c r="C289" s="45" t="s">
        <v>437</v>
      </c>
      <c r="D289" s="68" t="s">
        <v>217</v>
      </c>
      <c r="E289" s="68" t="s">
        <v>218</v>
      </c>
      <c r="F289" s="45" t="s">
        <v>298</v>
      </c>
      <c r="G289" s="45" t="s">
        <v>299</v>
      </c>
      <c r="H289" s="45" t="s">
        <v>300</v>
      </c>
      <c r="I289" s="45" t="s">
        <v>510</v>
      </c>
      <c r="J289" s="45" t="s">
        <v>151</v>
      </c>
      <c r="K289" s="45" t="s">
        <v>122</v>
      </c>
      <c r="L289" s="121" t="s">
        <v>472</v>
      </c>
      <c r="M289" s="45" t="s">
        <v>326</v>
      </c>
      <c r="N289" s="45" t="s">
        <v>117</v>
      </c>
      <c r="O289" s="69">
        <v>130021.56</v>
      </c>
      <c r="P289" s="70" t="s">
        <v>303</v>
      </c>
      <c r="Q289" s="90" t="s">
        <v>235</v>
      </c>
      <c r="R289" s="90" t="s">
        <v>238</v>
      </c>
      <c r="S289" s="91">
        <v>643110012</v>
      </c>
      <c r="T289" s="90"/>
      <c r="U289" s="90" t="s">
        <v>246</v>
      </c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 t="s">
        <v>226</v>
      </c>
      <c r="AH289" s="90" t="s">
        <v>226</v>
      </c>
      <c r="AI289" s="90" t="s">
        <v>226</v>
      </c>
      <c r="AJ289" s="90" t="s">
        <v>226</v>
      </c>
      <c r="AK289" s="90" t="s">
        <v>226</v>
      </c>
      <c r="AL289" s="90" t="s">
        <v>226</v>
      </c>
      <c r="AM289" s="90" t="s">
        <v>226</v>
      </c>
      <c r="AN289" s="90" t="s">
        <v>226</v>
      </c>
      <c r="AO289" s="90" t="s">
        <v>226</v>
      </c>
      <c r="AP289" s="90" t="s">
        <v>226</v>
      </c>
      <c r="AQ289" s="90" t="s">
        <v>226</v>
      </c>
      <c r="AR289" s="90">
        <f t="shared" si="105"/>
        <v>11</v>
      </c>
      <c r="AS289" s="92">
        <f t="shared" si="107"/>
        <v>0</v>
      </c>
      <c r="AT289" s="92">
        <f t="shared" si="108"/>
        <v>11820.141818181817</v>
      </c>
      <c r="AU289" s="92">
        <f t="shared" si="109"/>
        <v>11820.141818181817</v>
      </c>
      <c r="AV289" s="92">
        <f t="shared" si="110"/>
        <v>11820.141818181817</v>
      </c>
      <c r="AW289" s="92">
        <f t="shared" si="111"/>
        <v>11820.141818181817</v>
      </c>
      <c r="AX289" s="92">
        <f t="shared" si="112"/>
        <v>11820.141818181817</v>
      </c>
      <c r="AY289" s="92">
        <f t="shared" si="113"/>
        <v>11820.141818181817</v>
      </c>
      <c r="AZ289" s="92">
        <f t="shared" si="114"/>
        <v>11820.141818181817</v>
      </c>
      <c r="BA289" s="92">
        <f t="shared" si="115"/>
        <v>11820.141818181817</v>
      </c>
      <c r="BB289" s="92">
        <f t="shared" si="116"/>
        <v>11820.141818181817</v>
      </c>
      <c r="BC289" s="92">
        <f t="shared" si="117"/>
        <v>11820.141818181817</v>
      </c>
      <c r="BD289" s="92">
        <f t="shared" si="118"/>
        <v>11820.141818181817</v>
      </c>
      <c r="BE289" s="93">
        <f t="shared" si="106"/>
        <v>130021.55999999998</v>
      </c>
      <c r="BF289" s="71" t="b">
        <f t="shared" si="119"/>
        <v>1</v>
      </c>
    </row>
    <row r="290" spans="1:58" ht="102" x14ac:dyDescent="0.2">
      <c r="A290" s="90">
        <v>287</v>
      </c>
      <c r="B290" s="45" t="s">
        <v>419</v>
      </c>
      <c r="C290" s="45" t="s">
        <v>437</v>
      </c>
      <c r="D290" s="68" t="s">
        <v>217</v>
      </c>
      <c r="E290" s="68" t="s">
        <v>218</v>
      </c>
      <c r="F290" s="45" t="s">
        <v>298</v>
      </c>
      <c r="G290" s="45" t="s">
        <v>299</v>
      </c>
      <c r="H290" s="45" t="s">
        <v>300</v>
      </c>
      <c r="I290" s="45" t="s">
        <v>510</v>
      </c>
      <c r="J290" s="45" t="s">
        <v>151</v>
      </c>
      <c r="K290" s="45" t="s">
        <v>122</v>
      </c>
      <c r="L290" s="121" t="s">
        <v>473</v>
      </c>
      <c r="M290" s="45" t="s">
        <v>326</v>
      </c>
      <c r="N290" s="45" t="s">
        <v>117</v>
      </c>
      <c r="O290" s="69">
        <v>193439.72</v>
      </c>
      <c r="P290" s="70" t="s">
        <v>303</v>
      </c>
      <c r="Q290" s="90" t="s">
        <v>235</v>
      </c>
      <c r="R290" s="90" t="s">
        <v>238</v>
      </c>
      <c r="S290" s="91">
        <v>643110012</v>
      </c>
      <c r="T290" s="90"/>
      <c r="U290" s="90" t="s">
        <v>246</v>
      </c>
      <c r="V290" s="90"/>
      <c r="W290" s="90"/>
      <c r="X290" s="90"/>
      <c r="Y290" s="90"/>
      <c r="Z290" s="90"/>
      <c r="AA290" s="90"/>
      <c r="AB290" s="90"/>
      <c r="AC290" s="90"/>
      <c r="AD290" s="90"/>
      <c r="AE290" s="90"/>
      <c r="AF290" s="90"/>
      <c r="AG290" s="90" t="s">
        <v>226</v>
      </c>
      <c r="AH290" s="90" t="s">
        <v>226</v>
      </c>
      <c r="AI290" s="90" t="s">
        <v>226</v>
      </c>
      <c r="AJ290" s="90" t="s">
        <v>226</v>
      </c>
      <c r="AK290" s="90" t="s">
        <v>226</v>
      </c>
      <c r="AL290" s="90" t="s">
        <v>226</v>
      </c>
      <c r="AM290" s="90" t="s">
        <v>226</v>
      </c>
      <c r="AN290" s="90" t="s">
        <v>226</v>
      </c>
      <c r="AO290" s="90" t="s">
        <v>226</v>
      </c>
      <c r="AP290" s="90" t="s">
        <v>226</v>
      </c>
      <c r="AQ290" s="90" t="s">
        <v>226</v>
      </c>
      <c r="AR290" s="90">
        <f t="shared" si="105"/>
        <v>11</v>
      </c>
      <c r="AS290" s="92">
        <f t="shared" si="107"/>
        <v>0</v>
      </c>
      <c r="AT290" s="92">
        <f t="shared" si="108"/>
        <v>17585.429090909092</v>
      </c>
      <c r="AU290" s="92">
        <f t="shared" si="109"/>
        <v>17585.429090909092</v>
      </c>
      <c r="AV290" s="92">
        <f t="shared" si="110"/>
        <v>17585.429090909092</v>
      </c>
      <c r="AW290" s="92">
        <f t="shared" si="111"/>
        <v>17585.429090909092</v>
      </c>
      <c r="AX290" s="92">
        <f t="shared" si="112"/>
        <v>17585.429090909092</v>
      </c>
      <c r="AY290" s="92">
        <f t="shared" si="113"/>
        <v>17585.429090909092</v>
      </c>
      <c r="AZ290" s="92">
        <f t="shared" si="114"/>
        <v>17585.429090909092</v>
      </c>
      <c r="BA290" s="92">
        <f t="shared" si="115"/>
        <v>17585.429090909092</v>
      </c>
      <c r="BB290" s="92">
        <f t="shared" si="116"/>
        <v>17585.429090909092</v>
      </c>
      <c r="BC290" s="92">
        <f t="shared" si="117"/>
        <v>17585.429090909092</v>
      </c>
      <c r="BD290" s="92">
        <f t="shared" si="118"/>
        <v>17585.429090909092</v>
      </c>
      <c r="BE290" s="93">
        <f t="shared" si="106"/>
        <v>193439.71999999997</v>
      </c>
      <c r="BF290" s="71" t="b">
        <f t="shared" si="119"/>
        <v>1</v>
      </c>
    </row>
    <row r="291" spans="1:58" ht="102" x14ac:dyDescent="0.2">
      <c r="A291" s="90">
        <v>288</v>
      </c>
      <c r="B291" s="45" t="s">
        <v>419</v>
      </c>
      <c r="C291" s="45" t="s">
        <v>437</v>
      </c>
      <c r="D291" s="68" t="s">
        <v>217</v>
      </c>
      <c r="E291" s="68" t="s">
        <v>218</v>
      </c>
      <c r="F291" s="45" t="s">
        <v>298</v>
      </c>
      <c r="G291" s="45" t="s">
        <v>299</v>
      </c>
      <c r="H291" s="45" t="s">
        <v>300</v>
      </c>
      <c r="I291" s="45" t="s">
        <v>510</v>
      </c>
      <c r="J291" s="45" t="s">
        <v>151</v>
      </c>
      <c r="K291" s="45" t="s">
        <v>122</v>
      </c>
      <c r="L291" s="121" t="s">
        <v>474</v>
      </c>
      <c r="M291" s="45" t="s">
        <v>326</v>
      </c>
      <c r="N291" s="45" t="s">
        <v>117</v>
      </c>
      <c r="O291" s="69">
        <v>168750</v>
      </c>
      <c r="P291" s="70" t="s">
        <v>303</v>
      </c>
      <c r="Q291" s="90" t="s">
        <v>235</v>
      </c>
      <c r="R291" s="90" t="s">
        <v>238</v>
      </c>
      <c r="S291" s="91">
        <v>643110012</v>
      </c>
      <c r="T291" s="90"/>
      <c r="U291" s="90" t="s">
        <v>246</v>
      </c>
      <c r="V291" s="90"/>
      <c r="W291" s="90"/>
      <c r="X291" s="90"/>
      <c r="Y291" s="90"/>
      <c r="Z291" s="90"/>
      <c r="AA291" s="90"/>
      <c r="AB291" s="90"/>
      <c r="AC291" s="90"/>
      <c r="AD291" s="90"/>
      <c r="AE291" s="90"/>
      <c r="AF291" s="90"/>
      <c r="AG291" s="90" t="s">
        <v>226</v>
      </c>
      <c r="AH291" s="90" t="s">
        <v>226</v>
      </c>
      <c r="AI291" s="90" t="s">
        <v>226</v>
      </c>
      <c r="AJ291" s="90" t="s">
        <v>226</v>
      </c>
      <c r="AK291" s="90" t="s">
        <v>226</v>
      </c>
      <c r="AL291" s="90" t="s">
        <v>226</v>
      </c>
      <c r="AM291" s="90" t="s">
        <v>226</v>
      </c>
      <c r="AN291" s="90" t="s">
        <v>226</v>
      </c>
      <c r="AO291" s="90" t="s">
        <v>226</v>
      </c>
      <c r="AP291" s="90" t="s">
        <v>226</v>
      </c>
      <c r="AQ291" s="90" t="s">
        <v>226</v>
      </c>
      <c r="AR291" s="90">
        <f t="shared" si="105"/>
        <v>11</v>
      </c>
      <c r="AS291" s="92">
        <f t="shared" si="107"/>
        <v>0</v>
      </c>
      <c r="AT291" s="92">
        <f t="shared" si="108"/>
        <v>15340.90909090909</v>
      </c>
      <c r="AU291" s="92">
        <f t="shared" si="109"/>
        <v>15340.90909090909</v>
      </c>
      <c r="AV291" s="92">
        <f t="shared" si="110"/>
        <v>15340.90909090909</v>
      </c>
      <c r="AW291" s="92">
        <f t="shared" si="111"/>
        <v>15340.90909090909</v>
      </c>
      <c r="AX291" s="92">
        <f t="shared" si="112"/>
        <v>15340.90909090909</v>
      </c>
      <c r="AY291" s="92">
        <f t="shared" si="113"/>
        <v>15340.90909090909</v>
      </c>
      <c r="AZ291" s="92">
        <f t="shared" si="114"/>
        <v>15340.90909090909</v>
      </c>
      <c r="BA291" s="92">
        <f t="shared" si="115"/>
        <v>15340.90909090909</v>
      </c>
      <c r="BB291" s="92">
        <f t="shared" si="116"/>
        <v>15340.90909090909</v>
      </c>
      <c r="BC291" s="92">
        <f t="shared" si="117"/>
        <v>15340.90909090909</v>
      </c>
      <c r="BD291" s="92">
        <f t="shared" si="118"/>
        <v>15340.90909090909</v>
      </c>
      <c r="BE291" s="93">
        <f t="shared" si="106"/>
        <v>168750</v>
      </c>
      <c r="BF291" s="71" t="b">
        <f t="shared" si="119"/>
        <v>1</v>
      </c>
    </row>
    <row r="292" spans="1:58" ht="102" x14ac:dyDescent="0.2">
      <c r="A292" s="90">
        <v>289</v>
      </c>
      <c r="B292" s="45" t="s">
        <v>419</v>
      </c>
      <c r="C292" s="45" t="s">
        <v>437</v>
      </c>
      <c r="D292" s="68" t="s">
        <v>217</v>
      </c>
      <c r="E292" s="68" t="s">
        <v>218</v>
      </c>
      <c r="F292" s="45" t="s">
        <v>298</v>
      </c>
      <c r="G292" s="45" t="s">
        <v>299</v>
      </c>
      <c r="H292" s="45" t="s">
        <v>300</v>
      </c>
      <c r="I292" s="45" t="s">
        <v>510</v>
      </c>
      <c r="J292" s="45" t="s">
        <v>151</v>
      </c>
      <c r="K292" s="45" t="s">
        <v>122</v>
      </c>
      <c r="L292" s="121" t="s">
        <v>475</v>
      </c>
      <c r="M292" s="45" t="s">
        <v>326</v>
      </c>
      <c r="N292" s="45" t="s">
        <v>117</v>
      </c>
      <c r="O292" s="69">
        <v>225000</v>
      </c>
      <c r="P292" s="70" t="s">
        <v>303</v>
      </c>
      <c r="Q292" s="90" t="s">
        <v>235</v>
      </c>
      <c r="R292" s="90" t="s">
        <v>238</v>
      </c>
      <c r="S292" s="91">
        <v>643110012</v>
      </c>
      <c r="T292" s="90"/>
      <c r="U292" s="90" t="s">
        <v>246</v>
      </c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 t="s">
        <v>226</v>
      </c>
      <c r="AH292" s="90" t="s">
        <v>226</v>
      </c>
      <c r="AI292" s="90" t="s">
        <v>226</v>
      </c>
      <c r="AJ292" s="90" t="s">
        <v>226</v>
      </c>
      <c r="AK292" s="90" t="s">
        <v>226</v>
      </c>
      <c r="AL292" s="90" t="s">
        <v>226</v>
      </c>
      <c r="AM292" s="90" t="s">
        <v>226</v>
      </c>
      <c r="AN292" s="90" t="s">
        <v>226</v>
      </c>
      <c r="AO292" s="90" t="s">
        <v>226</v>
      </c>
      <c r="AP292" s="90" t="s">
        <v>226</v>
      </c>
      <c r="AQ292" s="90" t="s">
        <v>226</v>
      </c>
      <c r="AR292" s="90">
        <f t="shared" si="105"/>
        <v>11</v>
      </c>
      <c r="AS292" s="92">
        <f t="shared" si="107"/>
        <v>0</v>
      </c>
      <c r="AT292" s="92">
        <f t="shared" si="108"/>
        <v>20454.545454545456</v>
      </c>
      <c r="AU292" s="92">
        <f t="shared" si="109"/>
        <v>20454.545454545456</v>
      </c>
      <c r="AV292" s="92">
        <f t="shared" si="110"/>
        <v>20454.545454545456</v>
      </c>
      <c r="AW292" s="92">
        <f t="shared" si="111"/>
        <v>20454.545454545456</v>
      </c>
      <c r="AX292" s="92">
        <f t="shared" si="112"/>
        <v>20454.545454545456</v>
      </c>
      <c r="AY292" s="92">
        <f t="shared" si="113"/>
        <v>20454.545454545456</v>
      </c>
      <c r="AZ292" s="92">
        <f t="shared" si="114"/>
        <v>20454.545454545456</v>
      </c>
      <c r="BA292" s="92">
        <f t="shared" si="115"/>
        <v>20454.545454545456</v>
      </c>
      <c r="BB292" s="92">
        <f t="shared" si="116"/>
        <v>20454.545454545456</v>
      </c>
      <c r="BC292" s="92">
        <f t="shared" si="117"/>
        <v>20454.545454545456</v>
      </c>
      <c r="BD292" s="92">
        <f t="shared" si="118"/>
        <v>20454.545454545456</v>
      </c>
      <c r="BE292" s="93">
        <f t="shared" si="106"/>
        <v>225000.00000000006</v>
      </c>
      <c r="BF292" s="71" t="b">
        <f t="shared" si="119"/>
        <v>1</v>
      </c>
    </row>
    <row r="293" spans="1:58" ht="102" x14ac:dyDescent="0.2">
      <c r="A293" s="90">
        <v>290</v>
      </c>
      <c r="B293" s="45" t="s">
        <v>419</v>
      </c>
      <c r="C293" s="45" t="s">
        <v>437</v>
      </c>
      <c r="D293" s="68" t="s">
        <v>217</v>
      </c>
      <c r="E293" s="68" t="s">
        <v>218</v>
      </c>
      <c r="F293" s="45" t="s">
        <v>298</v>
      </c>
      <c r="G293" s="45" t="s">
        <v>299</v>
      </c>
      <c r="H293" s="45" t="s">
        <v>300</v>
      </c>
      <c r="I293" s="45" t="s">
        <v>510</v>
      </c>
      <c r="J293" s="45" t="s">
        <v>151</v>
      </c>
      <c r="K293" s="45" t="s">
        <v>122</v>
      </c>
      <c r="L293" s="121" t="s">
        <v>476</v>
      </c>
      <c r="M293" s="45" t="s">
        <v>326</v>
      </c>
      <c r="N293" s="45" t="s">
        <v>117</v>
      </c>
      <c r="O293" s="69">
        <v>199237.09</v>
      </c>
      <c r="P293" s="70" t="s">
        <v>303</v>
      </c>
      <c r="Q293" s="90" t="s">
        <v>235</v>
      </c>
      <c r="R293" s="90" t="s">
        <v>238</v>
      </c>
      <c r="S293" s="91">
        <v>643110012</v>
      </c>
      <c r="T293" s="90"/>
      <c r="U293" s="90" t="s">
        <v>246</v>
      </c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 t="s">
        <v>226</v>
      </c>
      <c r="AH293" s="90" t="s">
        <v>226</v>
      </c>
      <c r="AI293" s="90" t="s">
        <v>226</v>
      </c>
      <c r="AJ293" s="90" t="s">
        <v>226</v>
      </c>
      <c r="AK293" s="90" t="s">
        <v>226</v>
      </c>
      <c r="AL293" s="90" t="s">
        <v>226</v>
      </c>
      <c r="AM293" s="90" t="s">
        <v>226</v>
      </c>
      <c r="AN293" s="90" t="s">
        <v>226</v>
      </c>
      <c r="AO293" s="90" t="s">
        <v>226</v>
      </c>
      <c r="AP293" s="90" t="s">
        <v>226</v>
      </c>
      <c r="AQ293" s="90" t="s">
        <v>226</v>
      </c>
      <c r="AR293" s="90">
        <f t="shared" si="105"/>
        <v>11</v>
      </c>
      <c r="AS293" s="92">
        <f t="shared" si="107"/>
        <v>0</v>
      </c>
      <c r="AT293" s="92">
        <f t="shared" si="108"/>
        <v>18112.462727272727</v>
      </c>
      <c r="AU293" s="92">
        <f t="shared" si="109"/>
        <v>18112.462727272727</v>
      </c>
      <c r="AV293" s="92">
        <f t="shared" si="110"/>
        <v>18112.462727272727</v>
      </c>
      <c r="AW293" s="92">
        <f t="shared" si="111"/>
        <v>18112.462727272727</v>
      </c>
      <c r="AX293" s="92">
        <f t="shared" si="112"/>
        <v>18112.462727272727</v>
      </c>
      <c r="AY293" s="92">
        <f t="shared" si="113"/>
        <v>18112.462727272727</v>
      </c>
      <c r="AZ293" s="92">
        <f t="shared" si="114"/>
        <v>18112.462727272727</v>
      </c>
      <c r="BA293" s="92">
        <f t="shared" si="115"/>
        <v>18112.462727272727</v>
      </c>
      <c r="BB293" s="92">
        <f t="shared" si="116"/>
        <v>18112.462727272727</v>
      </c>
      <c r="BC293" s="92">
        <f t="shared" si="117"/>
        <v>18112.462727272727</v>
      </c>
      <c r="BD293" s="92">
        <f t="shared" si="118"/>
        <v>18112.462727272727</v>
      </c>
      <c r="BE293" s="93">
        <f t="shared" si="106"/>
        <v>199237.09000000003</v>
      </c>
      <c r="BF293" s="71" t="b">
        <f t="shared" si="119"/>
        <v>1</v>
      </c>
    </row>
    <row r="294" spans="1:58" ht="102" x14ac:dyDescent="0.2">
      <c r="A294" s="90">
        <v>291</v>
      </c>
      <c r="B294" s="45" t="s">
        <v>419</v>
      </c>
      <c r="C294" s="45" t="s">
        <v>437</v>
      </c>
      <c r="D294" s="68" t="s">
        <v>217</v>
      </c>
      <c r="E294" s="68" t="s">
        <v>218</v>
      </c>
      <c r="F294" s="45" t="s">
        <v>298</v>
      </c>
      <c r="G294" s="45" t="s">
        <v>299</v>
      </c>
      <c r="H294" s="45" t="s">
        <v>300</v>
      </c>
      <c r="I294" s="45" t="s">
        <v>510</v>
      </c>
      <c r="J294" s="45" t="s">
        <v>151</v>
      </c>
      <c r="K294" s="45" t="s">
        <v>122</v>
      </c>
      <c r="L294" s="121" t="s">
        <v>477</v>
      </c>
      <c r="M294" s="45" t="s">
        <v>326</v>
      </c>
      <c r="N294" s="45" t="s">
        <v>117</v>
      </c>
      <c r="O294" s="69">
        <v>146858.18</v>
      </c>
      <c r="P294" s="70" t="s">
        <v>303</v>
      </c>
      <c r="Q294" s="90" t="s">
        <v>235</v>
      </c>
      <c r="R294" s="90" t="s">
        <v>238</v>
      </c>
      <c r="S294" s="91">
        <v>643110012</v>
      </c>
      <c r="T294" s="90"/>
      <c r="U294" s="90" t="s">
        <v>246</v>
      </c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 t="s">
        <v>226</v>
      </c>
      <c r="AH294" s="90" t="s">
        <v>226</v>
      </c>
      <c r="AI294" s="90" t="s">
        <v>226</v>
      </c>
      <c r="AJ294" s="90" t="s">
        <v>226</v>
      </c>
      <c r="AK294" s="90" t="s">
        <v>226</v>
      </c>
      <c r="AL294" s="90" t="s">
        <v>226</v>
      </c>
      <c r="AM294" s="90" t="s">
        <v>226</v>
      </c>
      <c r="AN294" s="90" t="s">
        <v>226</v>
      </c>
      <c r="AO294" s="90" t="s">
        <v>226</v>
      </c>
      <c r="AP294" s="90" t="s">
        <v>226</v>
      </c>
      <c r="AQ294" s="90" t="s">
        <v>226</v>
      </c>
      <c r="AR294" s="90">
        <f t="shared" si="105"/>
        <v>11</v>
      </c>
      <c r="AS294" s="92">
        <f t="shared" si="107"/>
        <v>0</v>
      </c>
      <c r="AT294" s="92">
        <f t="shared" si="108"/>
        <v>13350.743636363635</v>
      </c>
      <c r="AU294" s="92">
        <f t="shared" si="109"/>
        <v>13350.743636363635</v>
      </c>
      <c r="AV294" s="92">
        <f t="shared" si="110"/>
        <v>13350.743636363635</v>
      </c>
      <c r="AW294" s="92">
        <f t="shared" si="111"/>
        <v>13350.743636363635</v>
      </c>
      <c r="AX294" s="92">
        <f t="shared" si="112"/>
        <v>13350.743636363635</v>
      </c>
      <c r="AY294" s="92">
        <f t="shared" si="113"/>
        <v>13350.743636363635</v>
      </c>
      <c r="AZ294" s="92">
        <f t="shared" si="114"/>
        <v>13350.743636363635</v>
      </c>
      <c r="BA294" s="92">
        <f t="shared" si="115"/>
        <v>13350.743636363635</v>
      </c>
      <c r="BB294" s="92">
        <f t="shared" si="116"/>
        <v>13350.743636363635</v>
      </c>
      <c r="BC294" s="92">
        <f t="shared" si="117"/>
        <v>13350.743636363635</v>
      </c>
      <c r="BD294" s="92">
        <f t="shared" si="118"/>
        <v>13350.743636363635</v>
      </c>
      <c r="BE294" s="93">
        <f t="shared" si="106"/>
        <v>146858.17999999996</v>
      </c>
      <c r="BF294" s="71" t="b">
        <f t="shared" si="119"/>
        <v>1</v>
      </c>
    </row>
    <row r="295" spans="1:58" ht="102" x14ac:dyDescent="0.2">
      <c r="A295" s="90">
        <v>292</v>
      </c>
      <c r="B295" s="45" t="s">
        <v>419</v>
      </c>
      <c r="C295" s="45" t="s">
        <v>437</v>
      </c>
      <c r="D295" s="68" t="s">
        <v>217</v>
      </c>
      <c r="E295" s="68" t="s">
        <v>218</v>
      </c>
      <c r="F295" s="45" t="s">
        <v>298</v>
      </c>
      <c r="G295" s="45" t="s">
        <v>299</v>
      </c>
      <c r="H295" s="45" t="s">
        <v>300</v>
      </c>
      <c r="I295" s="45" t="s">
        <v>510</v>
      </c>
      <c r="J295" s="45" t="s">
        <v>151</v>
      </c>
      <c r="K295" s="45" t="s">
        <v>122</v>
      </c>
      <c r="L295" s="121" t="s">
        <v>478</v>
      </c>
      <c r="M295" s="45" t="s">
        <v>326</v>
      </c>
      <c r="N295" s="45" t="s">
        <v>117</v>
      </c>
      <c r="O295" s="69">
        <v>48820.31</v>
      </c>
      <c r="P295" s="70" t="s">
        <v>303</v>
      </c>
      <c r="Q295" s="90" t="s">
        <v>235</v>
      </c>
      <c r="R295" s="90" t="s">
        <v>238</v>
      </c>
      <c r="S295" s="91">
        <v>643110012</v>
      </c>
      <c r="T295" s="90"/>
      <c r="U295" s="90" t="s">
        <v>246</v>
      </c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 t="s">
        <v>226</v>
      </c>
      <c r="AH295" s="90" t="s">
        <v>226</v>
      </c>
      <c r="AI295" s="90" t="s">
        <v>226</v>
      </c>
      <c r="AJ295" s="90" t="s">
        <v>226</v>
      </c>
      <c r="AK295" s="90" t="s">
        <v>226</v>
      </c>
      <c r="AL295" s="90" t="s">
        <v>226</v>
      </c>
      <c r="AM295" s="90" t="s">
        <v>226</v>
      </c>
      <c r="AN295" s="90" t="s">
        <v>226</v>
      </c>
      <c r="AO295" s="90" t="s">
        <v>226</v>
      </c>
      <c r="AP295" s="90" t="s">
        <v>226</v>
      </c>
      <c r="AQ295" s="90" t="s">
        <v>226</v>
      </c>
      <c r="AR295" s="90">
        <f t="shared" si="105"/>
        <v>11</v>
      </c>
      <c r="AS295" s="92">
        <f t="shared" si="107"/>
        <v>0</v>
      </c>
      <c r="AT295" s="92">
        <f t="shared" si="108"/>
        <v>4438.21</v>
      </c>
      <c r="AU295" s="92">
        <f t="shared" si="109"/>
        <v>4438.21</v>
      </c>
      <c r="AV295" s="92">
        <f t="shared" si="110"/>
        <v>4438.21</v>
      </c>
      <c r="AW295" s="92">
        <f t="shared" si="111"/>
        <v>4438.21</v>
      </c>
      <c r="AX295" s="92">
        <f t="shared" si="112"/>
        <v>4438.21</v>
      </c>
      <c r="AY295" s="92">
        <f t="shared" si="113"/>
        <v>4438.21</v>
      </c>
      <c r="AZ295" s="92">
        <f t="shared" si="114"/>
        <v>4438.21</v>
      </c>
      <c r="BA295" s="92">
        <f t="shared" si="115"/>
        <v>4438.21</v>
      </c>
      <c r="BB295" s="92">
        <f t="shared" si="116"/>
        <v>4438.21</v>
      </c>
      <c r="BC295" s="92">
        <f t="shared" si="117"/>
        <v>4438.21</v>
      </c>
      <c r="BD295" s="92">
        <f t="shared" si="118"/>
        <v>4438.21</v>
      </c>
      <c r="BE295" s="93">
        <f t="shared" si="106"/>
        <v>48820.31</v>
      </c>
      <c r="BF295" s="71" t="b">
        <f t="shared" si="119"/>
        <v>1</v>
      </c>
    </row>
    <row r="296" spans="1:58" ht="102" x14ac:dyDescent="0.2">
      <c r="A296" s="90">
        <v>293</v>
      </c>
      <c r="B296" s="45" t="s">
        <v>419</v>
      </c>
      <c r="C296" s="45" t="s">
        <v>437</v>
      </c>
      <c r="D296" s="68" t="s">
        <v>217</v>
      </c>
      <c r="E296" s="68" t="s">
        <v>218</v>
      </c>
      <c r="F296" s="45" t="s">
        <v>298</v>
      </c>
      <c r="G296" s="45" t="s">
        <v>299</v>
      </c>
      <c r="H296" s="45" t="s">
        <v>300</v>
      </c>
      <c r="I296" s="45" t="s">
        <v>510</v>
      </c>
      <c r="J296" s="45" t="s">
        <v>151</v>
      </c>
      <c r="K296" s="45" t="s">
        <v>122</v>
      </c>
      <c r="L296" s="121" t="s">
        <v>479</v>
      </c>
      <c r="M296" s="45" t="s">
        <v>326</v>
      </c>
      <c r="N296" s="45" t="s">
        <v>117</v>
      </c>
      <c r="O296" s="69">
        <v>203255.46</v>
      </c>
      <c r="P296" s="70" t="s">
        <v>303</v>
      </c>
      <c r="Q296" s="90" t="s">
        <v>235</v>
      </c>
      <c r="R296" s="90" t="s">
        <v>238</v>
      </c>
      <c r="S296" s="91">
        <v>643110012</v>
      </c>
      <c r="T296" s="90"/>
      <c r="U296" s="90" t="s">
        <v>246</v>
      </c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 t="s">
        <v>226</v>
      </c>
      <c r="AH296" s="90" t="s">
        <v>226</v>
      </c>
      <c r="AI296" s="90" t="s">
        <v>226</v>
      </c>
      <c r="AJ296" s="90" t="s">
        <v>226</v>
      </c>
      <c r="AK296" s="90" t="s">
        <v>226</v>
      </c>
      <c r="AL296" s="90" t="s">
        <v>226</v>
      </c>
      <c r="AM296" s="90" t="s">
        <v>226</v>
      </c>
      <c r="AN296" s="90" t="s">
        <v>226</v>
      </c>
      <c r="AO296" s="90" t="s">
        <v>226</v>
      </c>
      <c r="AP296" s="90" t="s">
        <v>226</v>
      </c>
      <c r="AQ296" s="90" t="s">
        <v>226</v>
      </c>
      <c r="AR296" s="90">
        <f t="shared" si="105"/>
        <v>11</v>
      </c>
      <c r="AS296" s="92">
        <f t="shared" si="107"/>
        <v>0</v>
      </c>
      <c r="AT296" s="92">
        <f t="shared" si="108"/>
        <v>18477.769090909089</v>
      </c>
      <c r="AU296" s="92">
        <f t="shared" si="109"/>
        <v>18477.769090909089</v>
      </c>
      <c r="AV296" s="92">
        <f t="shared" si="110"/>
        <v>18477.769090909089</v>
      </c>
      <c r="AW296" s="92">
        <f t="shared" si="111"/>
        <v>18477.769090909089</v>
      </c>
      <c r="AX296" s="92">
        <f t="shared" si="112"/>
        <v>18477.769090909089</v>
      </c>
      <c r="AY296" s="92">
        <f t="shared" si="113"/>
        <v>18477.769090909089</v>
      </c>
      <c r="AZ296" s="92">
        <f t="shared" si="114"/>
        <v>18477.769090909089</v>
      </c>
      <c r="BA296" s="92">
        <f t="shared" si="115"/>
        <v>18477.769090909089</v>
      </c>
      <c r="BB296" s="92">
        <f t="shared" si="116"/>
        <v>18477.769090909089</v>
      </c>
      <c r="BC296" s="92">
        <f t="shared" si="117"/>
        <v>18477.769090909089</v>
      </c>
      <c r="BD296" s="92">
        <f t="shared" si="118"/>
        <v>18477.769090909089</v>
      </c>
      <c r="BE296" s="93">
        <f t="shared" si="106"/>
        <v>203255.46000000002</v>
      </c>
      <c r="BF296" s="71" t="b">
        <f t="shared" si="119"/>
        <v>1</v>
      </c>
    </row>
    <row r="297" spans="1:58" ht="102" x14ac:dyDescent="0.2">
      <c r="A297" s="90">
        <v>294</v>
      </c>
      <c r="B297" s="45" t="s">
        <v>419</v>
      </c>
      <c r="C297" s="45" t="s">
        <v>437</v>
      </c>
      <c r="D297" s="68" t="s">
        <v>217</v>
      </c>
      <c r="E297" s="68" t="s">
        <v>218</v>
      </c>
      <c r="F297" s="45" t="s">
        <v>298</v>
      </c>
      <c r="G297" s="45" t="s">
        <v>299</v>
      </c>
      <c r="H297" s="45" t="s">
        <v>300</v>
      </c>
      <c r="I297" s="45" t="s">
        <v>510</v>
      </c>
      <c r="J297" s="45" t="s">
        <v>151</v>
      </c>
      <c r="K297" s="45" t="s">
        <v>122</v>
      </c>
      <c r="L297" s="121" t="s">
        <v>480</v>
      </c>
      <c r="M297" s="45" t="s">
        <v>326</v>
      </c>
      <c r="N297" s="45" t="s">
        <v>117</v>
      </c>
      <c r="O297" s="69">
        <v>137418</v>
      </c>
      <c r="P297" s="70" t="s">
        <v>303</v>
      </c>
      <c r="Q297" s="90" t="s">
        <v>235</v>
      </c>
      <c r="R297" s="90" t="s">
        <v>238</v>
      </c>
      <c r="S297" s="91">
        <v>643110012</v>
      </c>
      <c r="T297" s="90"/>
      <c r="U297" s="90" t="s">
        <v>246</v>
      </c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 t="s">
        <v>226</v>
      </c>
      <c r="AH297" s="90" t="s">
        <v>226</v>
      </c>
      <c r="AI297" s="90" t="s">
        <v>226</v>
      </c>
      <c r="AJ297" s="90" t="s">
        <v>226</v>
      </c>
      <c r="AK297" s="90" t="s">
        <v>226</v>
      </c>
      <c r="AL297" s="90" t="s">
        <v>226</v>
      </c>
      <c r="AM297" s="90" t="s">
        <v>226</v>
      </c>
      <c r="AN297" s="90" t="s">
        <v>226</v>
      </c>
      <c r="AO297" s="90" t="s">
        <v>226</v>
      </c>
      <c r="AP297" s="90" t="s">
        <v>226</v>
      </c>
      <c r="AQ297" s="90" t="s">
        <v>226</v>
      </c>
      <c r="AR297" s="90">
        <f t="shared" si="105"/>
        <v>11</v>
      </c>
      <c r="AS297" s="92">
        <f t="shared" si="107"/>
        <v>0</v>
      </c>
      <c r="AT297" s="92">
        <f t="shared" si="108"/>
        <v>12492.545454545454</v>
      </c>
      <c r="AU297" s="92">
        <f t="shared" si="109"/>
        <v>12492.545454545454</v>
      </c>
      <c r="AV297" s="92">
        <f t="shared" si="110"/>
        <v>12492.545454545454</v>
      </c>
      <c r="AW297" s="92">
        <f t="shared" si="111"/>
        <v>12492.545454545454</v>
      </c>
      <c r="AX297" s="92">
        <f t="shared" si="112"/>
        <v>12492.545454545454</v>
      </c>
      <c r="AY297" s="92">
        <f t="shared" si="113"/>
        <v>12492.545454545454</v>
      </c>
      <c r="AZ297" s="92">
        <f t="shared" si="114"/>
        <v>12492.545454545454</v>
      </c>
      <c r="BA297" s="92">
        <f t="shared" si="115"/>
        <v>12492.545454545454</v>
      </c>
      <c r="BB297" s="92">
        <f t="shared" si="116"/>
        <v>12492.545454545454</v>
      </c>
      <c r="BC297" s="92">
        <f t="shared" si="117"/>
        <v>12492.545454545454</v>
      </c>
      <c r="BD297" s="92">
        <f t="shared" si="118"/>
        <v>12492.545454545454</v>
      </c>
      <c r="BE297" s="93">
        <f t="shared" si="106"/>
        <v>137418</v>
      </c>
      <c r="BF297" s="71" t="b">
        <f t="shared" si="119"/>
        <v>1</v>
      </c>
    </row>
    <row r="298" spans="1:58" ht="102" x14ac:dyDescent="0.2">
      <c r="A298" s="90">
        <v>295</v>
      </c>
      <c r="B298" s="45" t="s">
        <v>419</v>
      </c>
      <c r="C298" s="45" t="s">
        <v>437</v>
      </c>
      <c r="D298" s="68" t="s">
        <v>217</v>
      </c>
      <c r="E298" s="68" t="s">
        <v>218</v>
      </c>
      <c r="F298" s="45" t="s">
        <v>298</v>
      </c>
      <c r="G298" s="45" t="s">
        <v>299</v>
      </c>
      <c r="H298" s="45" t="s">
        <v>300</v>
      </c>
      <c r="I298" s="45" t="s">
        <v>510</v>
      </c>
      <c r="J298" s="45" t="s">
        <v>151</v>
      </c>
      <c r="K298" s="45" t="s">
        <v>122</v>
      </c>
      <c r="L298" s="121" t="s">
        <v>481</v>
      </c>
      <c r="M298" s="45" t="s">
        <v>326</v>
      </c>
      <c r="N298" s="45" t="s">
        <v>117</v>
      </c>
      <c r="O298" s="69">
        <v>101250</v>
      </c>
      <c r="P298" s="70" t="s">
        <v>303</v>
      </c>
      <c r="Q298" s="90" t="s">
        <v>235</v>
      </c>
      <c r="R298" s="90" t="s">
        <v>238</v>
      </c>
      <c r="S298" s="91">
        <v>643110012</v>
      </c>
      <c r="T298" s="90"/>
      <c r="U298" s="90" t="s">
        <v>246</v>
      </c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 t="s">
        <v>226</v>
      </c>
      <c r="AH298" s="90" t="s">
        <v>226</v>
      </c>
      <c r="AI298" s="90" t="s">
        <v>226</v>
      </c>
      <c r="AJ298" s="90" t="s">
        <v>226</v>
      </c>
      <c r="AK298" s="90" t="s">
        <v>226</v>
      </c>
      <c r="AL298" s="90" t="s">
        <v>226</v>
      </c>
      <c r="AM298" s="90" t="s">
        <v>226</v>
      </c>
      <c r="AN298" s="90" t="s">
        <v>226</v>
      </c>
      <c r="AO298" s="90" t="s">
        <v>226</v>
      </c>
      <c r="AP298" s="90" t="s">
        <v>226</v>
      </c>
      <c r="AQ298" s="90" t="s">
        <v>226</v>
      </c>
      <c r="AR298" s="90">
        <f t="shared" si="105"/>
        <v>11</v>
      </c>
      <c r="AS298" s="92">
        <f t="shared" si="107"/>
        <v>0</v>
      </c>
      <c r="AT298" s="92">
        <f t="shared" si="108"/>
        <v>9204.545454545454</v>
      </c>
      <c r="AU298" s="92">
        <f t="shared" si="109"/>
        <v>9204.545454545454</v>
      </c>
      <c r="AV298" s="92">
        <f t="shared" si="110"/>
        <v>9204.545454545454</v>
      </c>
      <c r="AW298" s="92">
        <f t="shared" si="111"/>
        <v>9204.545454545454</v>
      </c>
      <c r="AX298" s="92">
        <f t="shared" si="112"/>
        <v>9204.545454545454</v>
      </c>
      <c r="AY298" s="92">
        <f t="shared" si="113"/>
        <v>9204.545454545454</v>
      </c>
      <c r="AZ298" s="92">
        <f t="shared" si="114"/>
        <v>9204.545454545454</v>
      </c>
      <c r="BA298" s="92">
        <f t="shared" si="115"/>
        <v>9204.545454545454</v>
      </c>
      <c r="BB298" s="92">
        <f t="shared" si="116"/>
        <v>9204.545454545454</v>
      </c>
      <c r="BC298" s="92">
        <f t="shared" si="117"/>
        <v>9204.545454545454</v>
      </c>
      <c r="BD298" s="92">
        <f t="shared" si="118"/>
        <v>9204.545454545454</v>
      </c>
      <c r="BE298" s="93">
        <f t="shared" si="106"/>
        <v>101250</v>
      </c>
      <c r="BF298" s="71" t="b">
        <f t="shared" si="119"/>
        <v>1</v>
      </c>
    </row>
    <row r="299" spans="1:58" ht="102" x14ac:dyDescent="0.2">
      <c r="A299" s="90">
        <v>296</v>
      </c>
      <c r="B299" s="45" t="s">
        <v>419</v>
      </c>
      <c r="C299" s="45" t="s">
        <v>437</v>
      </c>
      <c r="D299" s="68" t="s">
        <v>217</v>
      </c>
      <c r="E299" s="68" t="s">
        <v>218</v>
      </c>
      <c r="F299" s="45" t="s">
        <v>298</v>
      </c>
      <c r="G299" s="45" t="s">
        <v>299</v>
      </c>
      <c r="H299" s="45" t="s">
        <v>300</v>
      </c>
      <c r="I299" s="45" t="s">
        <v>510</v>
      </c>
      <c r="J299" s="45" t="s">
        <v>151</v>
      </c>
      <c r="K299" s="45" t="s">
        <v>122</v>
      </c>
      <c r="L299" s="121" t="s">
        <v>482</v>
      </c>
      <c r="M299" s="45" t="s">
        <v>326</v>
      </c>
      <c r="N299" s="45" t="s">
        <v>117</v>
      </c>
      <c r="O299" s="69">
        <v>226335.94</v>
      </c>
      <c r="P299" s="70" t="s">
        <v>303</v>
      </c>
      <c r="Q299" s="90" t="s">
        <v>235</v>
      </c>
      <c r="R299" s="90" t="s">
        <v>238</v>
      </c>
      <c r="S299" s="91">
        <v>643110012</v>
      </c>
      <c r="T299" s="90"/>
      <c r="U299" s="90" t="s">
        <v>246</v>
      </c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 t="s">
        <v>226</v>
      </c>
      <c r="AH299" s="90" t="s">
        <v>226</v>
      </c>
      <c r="AI299" s="90" t="s">
        <v>226</v>
      </c>
      <c r="AJ299" s="90" t="s">
        <v>226</v>
      </c>
      <c r="AK299" s="90" t="s">
        <v>226</v>
      </c>
      <c r="AL299" s="90" t="s">
        <v>226</v>
      </c>
      <c r="AM299" s="90" t="s">
        <v>226</v>
      </c>
      <c r="AN299" s="90" t="s">
        <v>226</v>
      </c>
      <c r="AO299" s="90" t="s">
        <v>226</v>
      </c>
      <c r="AP299" s="90" t="s">
        <v>226</v>
      </c>
      <c r="AQ299" s="90" t="s">
        <v>226</v>
      </c>
      <c r="AR299" s="90">
        <f t="shared" si="105"/>
        <v>11</v>
      </c>
      <c r="AS299" s="92">
        <f t="shared" si="107"/>
        <v>0</v>
      </c>
      <c r="AT299" s="92">
        <f t="shared" si="108"/>
        <v>20575.994545454545</v>
      </c>
      <c r="AU299" s="92">
        <f t="shared" si="109"/>
        <v>20575.994545454545</v>
      </c>
      <c r="AV299" s="92">
        <f t="shared" si="110"/>
        <v>20575.994545454545</v>
      </c>
      <c r="AW299" s="92">
        <f t="shared" si="111"/>
        <v>20575.994545454545</v>
      </c>
      <c r="AX299" s="92">
        <f t="shared" si="112"/>
        <v>20575.994545454545</v>
      </c>
      <c r="AY299" s="92">
        <f t="shared" si="113"/>
        <v>20575.994545454545</v>
      </c>
      <c r="AZ299" s="92">
        <f t="shared" si="114"/>
        <v>20575.994545454545</v>
      </c>
      <c r="BA299" s="92">
        <f t="shared" si="115"/>
        <v>20575.994545454545</v>
      </c>
      <c r="BB299" s="92">
        <f t="shared" si="116"/>
        <v>20575.994545454545</v>
      </c>
      <c r="BC299" s="92">
        <f t="shared" si="117"/>
        <v>20575.994545454545</v>
      </c>
      <c r="BD299" s="92">
        <f t="shared" si="118"/>
        <v>20575.994545454545</v>
      </c>
      <c r="BE299" s="93">
        <f t="shared" si="106"/>
        <v>226335.93999999994</v>
      </c>
      <c r="BF299" s="71" t="b">
        <f t="shared" si="119"/>
        <v>1</v>
      </c>
    </row>
    <row r="300" spans="1:58" ht="102" x14ac:dyDescent="0.2">
      <c r="A300" s="90">
        <v>297</v>
      </c>
      <c r="B300" s="45" t="s">
        <v>419</v>
      </c>
      <c r="C300" s="45" t="s">
        <v>437</v>
      </c>
      <c r="D300" s="68" t="s">
        <v>217</v>
      </c>
      <c r="E300" s="68" t="s">
        <v>218</v>
      </c>
      <c r="F300" s="45" t="s">
        <v>298</v>
      </c>
      <c r="G300" s="45" t="s">
        <v>299</v>
      </c>
      <c r="H300" s="45" t="s">
        <v>300</v>
      </c>
      <c r="I300" s="45" t="s">
        <v>510</v>
      </c>
      <c r="J300" s="45" t="s">
        <v>151</v>
      </c>
      <c r="K300" s="45" t="s">
        <v>122</v>
      </c>
      <c r="L300" s="121" t="s">
        <v>483</v>
      </c>
      <c r="M300" s="45" t="s">
        <v>326</v>
      </c>
      <c r="N300" s="45" t="s">
        <v>117</v>
      </c>
      <c r="O300" s="69">
        <v>50387.37</v>
      </c>
      <c r="P300" s="70" t="s">
        <v>303</v>
      </c>
      <c r="Q300" s="90" t="s">
        <v>235</v>
      </c>
      <c r="R300" s="90" t="s">
        <v>238</v>
      </c>
      <c r="S300" s="91">
        <v>643110012</v>
      </c>
      <c r="T300" s="90"/>
      <c r="U300" s="90" t="s">
        <v>246</v>
      </c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 t="s">
        <v>226</v>
      </c>
      <c r="AH300" s="90" t="s">
        <v>226</v>
      </c>
      <c r="AI300" s="90" t="s">
        <v>226</v>
      </c>
      <c r="AJ300" s="90" t="s">
        <v>226</v>
      </c>
      <c r="AK300" s="90" t="s">
        <v>226</v>
      </c>
      <c r="AL300" s="90" t="s">
        <v>226</v>
      </c>
      <c r="AM300" s="90" t="s">
        <v>226</v>
      </c>
      <c r="AN300" s="90" t="s">
        <v>226</v>
      </c>
      <c r="AO300" s="90" t="s">
        <v>226</v>
      </c>
      <c r="AP300" s="90" t="s">
        <v>226</v>
      </c>
      <c r="AQ300" s="90" t="s">
        <v>226</v>
      </c>
      <c r="AR300" s="90">
        <f t="shared" si="105"/>
        <v>11</v>
      </c>
      <c r="AS300" s="92">
        <f t="shared" si="107"/>
        <v>0</v>
      </c>
      <c r="AT300" s="92">
        <f t="shared" si="108"/>
        <v>4580.67</v>
      </c>
      <c r="AU300" s="92">
        <f t="shared" si="109"/>
        <v>4580.67</v>
      </c>
      <c r="AV300" s="92">
        <f t="shared" si="110"/>
        <v>4580.67</v>
      </c>
      <c r="AW300" s="92">
        <f t="shared" si="111"/>
        <v>4580.67</v>
      </c>
      <c r="AX300" s="92">
        <f t="shared" si="112"/>
        <v>4580.67</v>
      </c>
      <c r="AY300" s="92">
        <f t="shared" si="113"/>
        <v>4580.67</v>
      </c>
      <c r="AZ300" s="92">
        <f t="shared" si="114"/>
        <v>4580.67</v>
      </c>
      <c r="BA300" s="92">
        <f t="shared" si="115"/>
        <v>4580.67</v>
      </c>
      <c r="BB300" s="92">
        <f t="shared" si="116"/>
        <v>4580.67</v>
      </c>
      <c r="BC300" s="92">
        <f t="shared" si="117"/>
        <v>4580.67</v>
      </c>
      <c r="BD300" s="92">
        <f t="shared" si="118"/>
        <v>4580.67</v>
      </c>
      <c r="BE300" s="93">
        <f t="shared" si="106"/>
        <v>50387.369999999988</v>
      </c>
      <c r="BF300" s="71" t="b">
        <f t="shared" si="119"/>
        <v>1</v>
      </c>
    </row>
    <row r="301" spans="1:58" ht="102" x14ac:dyDescent="0.2">
      <c r="A301" s="90">
        <v>298</v>
      </c>
      <c r="B301" s="45" t="s">
        <v>419</v>
      </c>
      <c r="C301" s="45" t="s">
        <v>437</v>
      </c>
      <c r="D301" s="68" t="s">
        <v>217</v>
      </c>
      <c r="E301" s="68" t="s">
        <v>218</v>
      </c>
      <c r="F301" s="45" t="s">
        <v>298</v>
      </c>
      <c r="G301" s="45" t="s">
        <v>299</v>
      </c>
      <c r="H301" s="45" t="s">
        <v>300</v>
      </c>
      <c r="I301" s="45" t="s">
        <v>510</v>
      </c>
      <c r="J301" s="45" t="s">
        <v>151</v>
      </c>
      <c r="K301" s="45" t="s">
        <v>122</v>
      </c>
      <c r="L301" s="121" t="s">
        <v>484</v>
      </c>
      <c r="M301" s="45" t="s">
        <v>326</v>
      </c>
      <c r="N301" s="45" t="s">
        <v>117</v>
      </c>
      <c r="O301" s="69">
        <v>64950.720000000001</v>
      </c>
      <c r="P301" s="70" t="s">
        <v>303</v>
      </c>
      <c r="Q301" s="90" t="s">
        <v>235</v>
      </c>
      <c r="R301" s="90" t="s">
        <v>238</v>
      </c>
      <c r="S301" s="91">
        <v>643110012</v>
      </c>
      <c r="T301" s="90"/>
      <c r="U301" s="90" t="s">
        <v>246</v>
      </c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 t="s">
        <v>226</v>
      </c>
      <c r="AH301" s="90" t="s">
        <v>226</v>
      </c>
      <c r="AI301" s="90" t="s">
        <v>226</v>
      </c>
      <c r="AJ301" s="90" t="s">
        <v>226</v>
      </c>
      <c r="AK301" s="90" t="s">
        <v>226</v>
      </c>
      <c r="AL301" s="90" t="s">
        <v>226</v>
      </c>
      <c r="AM301" s="90" t="s">
        <v>226</v>
      </c>
      <c r="AN301" s="90" t="s">
        <v>226</v>
      </c>
      <c r="AO301" s="90" t="s">
        <v>226</v>
      </c>
      <c r="AP301" s="90" t="s">
        <v>226</v>
      </c>
      <c r="AQ301" s="90" t="s">
        <v>226</v>
      </c>
      <c r="AR301" s="90">
        <f t="shared" si="105"/>
        <v>11</v>
      </c>
      <c r="AS301" s="92">
        <f t="shared" si="107"/>
        <v>0</v>
      </c>
      <c r="AT301" s="92">
        <f t="shared" si="108"/>
        <v>5904.6109090909094</v>
      </c>
      <c r="AU301" s="92">
        <f t="shared" si="109"/>
        <v>5904.6109090909094</v>
      </c>
      <c r="AV301" s="92">
        <f t="shared" si="110"/>
        <v>5904.6109090909094</v>
      </c>
      <c r="AW301" s="92">
        <f t="shared" si="111"/>
        <v>5904.6109090909094</v>
      </c>
      <c r="AX301" s="92">
        <f t="shared" si="112"/>
        <v>5904.6109090909094</v>
      </c>
      <c r="AY301" s="92">
        <f t="shared" si="113"/>
        <v>5904.6109090909094</v>
      </c>
      <c r="AZ301" s="92">
        <f t="shared" si="114"/>
        <v>5904.6109090909094</v>
      </c>
      <c r="BA301" s="92">
        <f t="shared" si="115"/>
        <v>5904.6109090909094</v>
      </c>
      <c r="BB301" s="92">
        <f t="shared" si="116"/>
        <v>5904.6109090909094</v>
      </c>
      <c r="BC301" s="92">
        <f t="shared" si="117"/>
        <v>5904.6109090909094</v>
      </c>
      <c r="BD301" s="92">
        <f t="shared" si="118"/>
        <v>5904.6109090909094</v>
      </c>
      <c r="BE301" s="93">
        <f t="shared" si="106"/>
        <v>64950.720000000001</v>
      </c>
      <c r="BF301" s="71" t="b">
        <f t="shared" si="119"/>
        <v>1</v>
      </c>
    </row>
    <row r="302" spans="1:58" ht="102" x14ac:dyDescent="0.2">
      <c r="A302" s="90">
        <v>299</v>
      </c>
      <c r="B302" s="45" t="s">
        <v>419</v>
      </c>
      <c r="C302" s="45" t="s">
        <v>437</v>
      </c>
      <c r="D302" s="68" t="s">
        <v>217</v>
      </c>
      <c r="E302" s="68" t="s">
        <v>218</v>
      </c>
      <c r="F302" s="45" t="s">
        <v>298</v>
      </c>
      <c r="G302" s="45" t="s">
        <v>299</v>
      </c>
      <c r="H302" s="45" t="s">
        <v>300</v>
      </c>
      <c r="I302" s="45" t="s">
        <v>510</v>
      </c>
      <c r="J302" s="45" t="s">
        <v>151</v>
      </c>
      <c r="K302" s="45" t="s">
        <v>122</v>
      </c>
      <c r="L302" s="121" t="s">
        <v>485</v>
      </c>
      <c r="M302" s="45" t="s">
        <v>326</v>
      </c>
      <c r="N302" s="45" t="s">
        <v>117</v>
      </c>
      <c r="O302" s="69">
        <v>86186.7</v>
      </c>
      <c r="P302" s="70" t="s">
        <v>303</v>
      </c>
      <c r="Q302" s="90" t="s">
        <v>235</v>
      </c>
      <c r="R302" s="90" t="s">
        <v>238</v>
      </c>
      <c r="S302" s="91">
        <v>643110012</v>
      </c>
      <c r="T302" s="90"/>
      <c r="U302" s="90" t="s">
        <v>246</v>
      </c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 t="s">
        <v>226</v>
      </c>
      <c r="AH302" s="90" t="s">
        <v>226</v>
      </c>
      <c r="AI302" s="90" t="s">
        <v>226</v>
      </c>
      <c r="AJ302" s="90" t="s">
        <v>226</v>
      </c>
      <c r="AK302" s="90" t="s">
        <v>226</v>
      </c>
      <c r="AL302" s="90" t="s">
        <v>226</v>
      </c>
      <c r="AM302" s="90" t="s">
        <v>226</v>
      </c>
      <c r="AN302" s="90" t="s">
        <v>226</v>
      </c>
      <c r="AO302" s="90" t="s">
        <v>226</v>
      </c>
      <c r="AP302" s="90" t="s">
        <v>226</v>
      </c>
      <c r="AQ302" s="90" t="s">
        <v>226</v>
      </c>
      <c r="AR302" s="90">
        <f t="shared" si="105"/>
        <v>11</v>
      </c>
      <c r="AS302" s="92">
        <f t="shared" si="107"/>
        <v>0</v>
      </c>
      <c r="AT302" s="92">
        <f t="shared" si="108"/>
        <v>7835.1545454545449</v>
      </c>
      <c r="AU302" s="92">
        <f t="shared" si="109"/>
        <v>7835.1545454545449</v>
      </c>
      <c r="AV302" s="92">
        <f t="shared" si="110"/>
        <v>7835.1545454545449</v>
      </c>
      <c r="AW302" s="92">
        <f t="shared" si="111"/>
        <v>7835.1545454545449</v>
      </c>
      <c r="AX302" s="92">
        <f t="shared" si="112"/>
        <v>7835.1545454545449</v>
      </c>
      <c r="AY302" s="92">
        <f t="shared" si="113"/>
        <v>7835.1545454545449</v>
      </c>
      <c r="AZ302" s="92">
        <f t="shared" si="114"/>
        <v>7835.1545454545449</v>
      </c>
      <c r="BA302" s="92">
        <f t="shared" si="115"/>
        <v>7835.1545454545449</v>
      </c>
      <c r="BB302" s="92">
        <f t="shared" si="116"/>
        <v>7835.1545454545449</v>
      </c>
      <c r="BC302" s="92">
        <f t="shared" si="117"/>
        <v>7835.1545454545449</v>
      </c>
      <c r="BD302" s="92">
        <f t="shared" si="118"/>
        <v>7835.1545454545449</v>
      </c>
      <c r="BE302" s="93">
        <f t="shared" si="106"/>
        <v>86186.699999999968</v>
      </c>
      <c r="BF302" s="71" t="b">
        <f t="shared" si="119"/>
        <v>1</v>
      </c>
    </row>
    <row r="303" spans="1:58" ht="63.75" x14ac:dyDescent="0.2">
      <c r="A303" s="90">
        <v>300</v>
      </c>
      <c r="B303" s="45" t="s">
        <v>215</v>
      </c>
      <c r="C303" s="45" t="s">
        <v>281</v>
      </c>
      <c r="D303" s="68" t="s">
        <v>217</v>
      </c>
      <c r="E303" s="68" t="s">
        <v>218</v>
      </c>
      <c r="F303" s="45" t="s">
        <v>219</v>
      </c>
      <c r="G303" s="45" t="s">
        <v>267</v>
      </c>
      <c r="H303" s="45" t="s">
        <v>268</v>
      </c>
      <c r="I303" s="45" t="s">
        <v>147</v>
      </c>
      <c r="J303" s="45" t="s">
        <v>145</v>
      </c>
      <c r="K303" s="98" t="s">
        <v>69</v>
      </c>
      <c r="L303" s="121" t="s">
        <v>506</v>
      </c>
      <c r="M303" s="45" t="s">
        <v>288</v>
      </c>
      <c r="N303" s="45" t="s">
        <v>62</v>
      </c>
      <c r="O303" s="69">
        <v>1114591.3799999999</v>
      </c>
      <c r="P303" s="70" t="s">
        <v>518</v>
      </c>
      <c r="Q303" s="90" t="s">
        <v>224</v>
      </c>
      <c r="R303" s="90" t="s">
        <v>225</v>
      </c>
      <c r="S303" s="91" t="s">
        <v>225</v>
      </c>
      <c r="T303" s="90" t="s">
        <v>226</v>
      </c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 t="s">
        <v>246</v>
      </c>
      <c r="AG303" s="90" t="s">
        <v>246</v>
      </c>
      <c r="AH303" s="90" t="s">
        <v>246</v>
      </c>
      <c r="AI303" s="90" t="s">
        <v>246</v>
      </c>
      <c r="AJ303" s="90" t="s">
        <v>246</v>
      </c>
      <c r="AK303" s="90" t="s">
        <v>246</v>
      </c>
      <c r="AL303" s="90" t="s">
        <v>246</v>
      </c>
      <c r="AM303" s="90" t="s">
        <v>246</v>
      </c>
      <c r="AN303" s="90" t="s">
        <v>246</v>
      </c>
      <c r="AO303" s="90" t="s">
        <v>246</v>
      </c>
      <c r="AP303" s="90" t="s">
        <v>246</v>
      </c>
      <c r="AQ303" s="90" t="s">
        <v>246</v>
      </c>
      <c r="AR303" s="90">
        <f t="shared" si="105"/>
        <v>12</v>
      </c>
      <c r="AS303" s="92">
        <f t="shared" si="107"/>
        <v>92882.614999999991</v>
      </c>
      <c r="AT303" s="92">
        <f t="shared" si="108"/>
        <v>92882.614999999991</v>
      </c>
      <c r="AU303" s="92">
        <f t="shared" si="109"/>
        <v>92882.614999999991</v>
      </c>
      <c r="AV303" s="92">
        <f t="shared" si="110"/>
        <v>92882.614999999991</v>
      </c>
      <c r="AW303" s="92">
        <f t="shared" si="111"/>
        <v>92882.614999999991</v>
      </c>
      <c r="AX303" s="92">
        <f t="shared" si="112"/>
        <v>92882.614999999991</v>
      </c>
      <c r="AY303" s="92">
        <f t="shared" si="113"/>
        <v>92882.614999999991</v>
      </c>
      <c r="AZ303" s="92">
        <f t="shared" si="114"/>
        <v>92882.614999999991</v>
      </c>
      <c r="BA303" s="92">
        <f t="shared" si="115"/>
        <v>92882.614999999991</v>
      </c>
      <c r="BB303" s="92">
        <f t="shared" si="116"/>
        <v>92882.614999999991</v>
      </c>
      <c r="BC303" s="92">
        <f t="shared" si="117"/>
        <v>92882.614999999991</v>
      </c>
      <c r="BD303" s="92">
        <f t="shared" si="118"/>
        <v>92882.614999999991</v>
      </c>
      <c r="BE303" s="93">
        <f t="shared" si="106"/>
        <v>1114591.3799999999</v>
      </c>
      <c r="BF303" s="71" t="b">
        <f t="shared" si="119"/>
        <v>1</v>
      </c>
    </row>
    <row r="304" spans="1:58" ht="102" x14ac:dyDescent="0.2">
      <c r="A304" s="90">
        <v>301</v>
      </c>
      <c r="B304" s="45" t="s">
        <v>215</v>
      </c>
      <c r="C304" s="45" t="s">
        <v>281</v>
      </c>
      <c r="D304" s="68" t="s">
        <v>217</v>
      </c>
      <c r="E304" s="68" t="s">
        <v>218</v>
      </c>
      <c r="F304" s="45" t="s">
        <v>298</v>
      </c>
      <c r="G304" s="45" t="s">
        <v>299</v>
      </c>
      <c r="H304" s="45" t="s">
        <v>300</v>
      </c>
      <c r="I304" s="45" t="s">
        <v>510</v>
      </c>
      <c r="J304" s="45" t="s">
        <v>151</v>
      </c>
      <c r="K304" s="45" t="s">
        <v>90</v>
      </c>
      <c r="L304" s="121" t="s">
        <v>507</v>
      </c>
      <c r="M304" s="45" t="s">
        <v>302</v>
      </c>
      <c r="N304" s="45" t="s">
        <v>150</v>
      </c>
      <c r="O304" s="69">
        <v>13830346.630000001</v>
      </c>
      <c r="P304" s="70" t="s">
        <v>518</v>
      </c>
      <c r="Q304" s="94" t="s">
        <v>224</v>
      </c>
      <c r="R304" s="94" t="s">
        <v>225</v>
      </c>
      <c r="S304" s="95" t="s">
        <v>225</v>
      </c>
      <c r="T304" s="90" t="s">
        <v>226</v>
      </c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 t="s">
        <v>246</v>
      </c>
      <c r="AG304" s="90" t="s">
        <v>246</v>
      </c>
      <c r="AH304" s="90" t="s">
        <v>246</v>
      </c>
      <c r="AI304" s="90" t="s">
        <v>246</v>
      </c>
      <c r="AJ304" s="90" t="s">
        <v>246</v>
      </c>
      <c r="AK304" s="90" t="s">
        <v>246</v>
      </c>
      <c r="AL304" s="90" t="s">
        <v>246</v>
      </c>
      <c r="AM304" s="90" t="s">
        <v>246</v>
      </c>
      <c r="AN304" s="90" t="s">
        <v>246</v>
      </c>
      <c r="AO304" s="90" t="s">
        <v>246</v>
      </c>
      <c r="AP304" s="90" t="s">
        <v>246</v>
      </c>
      <c r="AQ304" s="90" t="s">
        <v>246</v>
      </c>
      <c r="AR304" s="90">
        <f t="shared" si="105"/>
        <v>12</v>
      </c>
      <c r="AS304" s="92">
        <f t="shared" si="107"/>
        <v>1152528.8858333335</v>
      </c>
      <c r="AT304" s="92">
        <f t="shared" si="108"/>
        <v>1152528.8858333335</v>
      </c>
      <c r="AU304" s="92">
        <f t="shared" si="109"/>
        <v>1152528.8858333335</v>
      </c>
      <c r="AV304" s="92">
        <f t="shared" si="110"/>
        <v>1152528.8858333335</v>
      </c>
      <c r="AW304" s="92">
        <f t="shared" si="111"/>
        <v>1152528.8858333335</v>
      </c>
      <c r="AX304" s="92">
        <f t="shared" si="112"/>
        <v>1152528.8858333335</v>
      </c>
      <c r="AY304" s="92">
        <f t="shared" si="113"/>
        <v>1152528.8858333335</v>
      </c>
      <c r="AZ304" s="92">
        <f t="shared" si="114"/>
        <v>1152528.8858333335</v>
      </c>
      <c r="BA304" s="92">
        <f t="shared" si="115"/>
        <v>1152528.8858333335</v>
      </c>
      <c r="BB304" s="92">
        <f t="shared" si="116"/>
        <v>1152528.8858333335</v>
      </c>
      <c r="BC304" s="92">
        <f t="shared" si="117"/>
        <v>1152528.8858333335</v>
      </c>
      <c r="BD304" s="92">
        <f t="shared" si="118"/>
        <v>1152528.8858333335</v>
      </c>
      <c r="BE304" s="93">
        <f t="shared" si="106"/>
        <v>13830346.630000005</v>
      </c>
      <c r="BF304" s="71" t="b">
        <f t="shared" si="119"/>
        <v>1</v>
      </c>
    </row>
    <row r="305" spans="1:58" ht="15.75" customHeight="1" x14ac:dyDescent="0.25">
      <c r="A305" s="72"/>
      <c r="B305" s="72"/>
      <c r="C305" s="72"/>
      <c r="D305" s="72"/>
      <c r="E305" s="72"/>
      <c r="F305" s="73"/>
      <c r="G305" s="73"/>
      <c r="H305" s="72"/>
      <c r="I305" s="72"/>
      <c r="J305" s="72"/>
      <c r="K305" s="72"/>
      <c r="L305" s="72"/>
      <c r="M305" s="72"/>
      <c r="N305" s="72"/>
      <c r="O305" s="74">
        <f>SUM(O4:O304)</f>
        <v>55359777.479454689</v>
      </c>
      <c r="P305" s="72"/>
      <c r="Q305" s="72"/>
      <c r="R305" s="72"/>
      <c r="S305" s="72"/>
      <c r="T305" s="72"/>
      <c r="U305" s="72"/>
      <c r="V305" s="72"/>
      <c r="W305" s="72"/>
      <c r="X305" s="72"/>
      <c r="Y305" s="72"/>
      <c r="Z305" s="72"/>
      <c r="AA305" s="72"/>
      <c r="AB305" s="72"/>
      <c r="AC305" s="72"/>
      <c r="AD305" s="72"/>
      <c r="AE305" s="72"/>
      <c r="AF305" s="72"/>
      <c r="AG305" s="72"/>
      <c r="AH305" s="72"/>
      <c r="AI305" s="72"/>
      <c r="AJ305" s="72"/>
      <c r="AK305" s="72"/>
      <c r="AL305" s="72"/>
      <c r="AM305" s="72"/>
      <c r="AN305" s="72"/>
      <c r="AO305" s="72"/>
      <c r="AP305" s="72"/>
      <c r="AQ305" s="72"/>
      <c r="AR305" s="72"/>
      <c r="AS305" s="75">
        <f t="shared" ref="AS305:BE305" si="120">SUM(AS4:AS304)</f>
        <v>3073733.5357878921</v>
      </c>
      <c r="AT305" s="75">
        <f t="shared" si="120"/>
        <v>4143874.5864015277</v>
      </c>
      <c r="AU305" s="75">
        <f t="shared" si="120"/>
        <v>5061487.21390153</v>
      </c>
      <c r="AV305" s="75">
        <f t="shared" si="120"/>
        <v>4268052.0852904171</v>
      </c>
      <c r="AW305" s="75">
        <f t="shared" si="120"/>
        <v>4383370.2773737507</v>
      </c>
      <c r="AX305" s="75">
        <f t="shared" si="120"/>
        <v>5302971.195349941</v>
      </c>
      <c r="AY305" s="75">
        <f t="shared" si="120"/>
        <v>5269272.3711832743</v>
      </c>
      <c r="AZ305" s="75">
        <f t="shared" si="120"/>
        <v>4922568.8365166076</v>
      </c>
      <c r="BA305" s="75">
        <f t="shared" si="120"/>
        <v>4462934.4273499409</v>
      </c>
      <c r="BB305" s="75">
        <f t="shared" si="120"/>
        <v>5140256.5102666076</v>
      </c>
      <c r="BC305" s="75">
        <f t="shared" si="120"/>
        <v>4993109.0969332745</v>
      </c>
      <c r="BD305" s="75">
        <f t="shared" si="120"/>
        <v>4338147.3430999406</v>
      </c>
      <c r="BE305" s="76">
        <f t="shared" si="120"/>
        <v>55359777.479454689</v>
      </c>
      <c r="BF305" s="72"/>
    </row>
    <row r="308" spans="1:58" x14ac:dyDescent="0.2">
      <c r="O308" s="77"/>
      <c r="AS308" s="84"/>
      <c r="AT308" s="84"/>
      <c r="AU308" s="84"/>
      <c r="AV308" s="84"/>
      <c r="AW308" s="84"/>
      <c r="AX308" s="84"/>
      <c r="AY308" s="84"/>
      <c r="AZ308" s="84"/>
      <c r="BA308" s="84"/>
      <c r="BB308" s="84"/>
      <c r="BC308" s="84"/>
      <c r="BD308" s="84"/>
    </row>
    <row r="309" spans="1:58" x14ac:dyDescent="0.25">
      <c r="C309"/>
      <c r="D309"/>
      <c r="E309"/>
      <c r="O309" s="77"/>
    </row>
    <row r="310" spans="1:58" x14ac:dyDescent="0.25">
      <c r="C310"/>
      <c r="D310"/>
      <c r="E310"/>
      <c r="O310" s="77"/>
    </row>
    <row r="311" spans="1:58" x14ac:dyDescent="0.25">
      <c r="C311"/>
      <c r="D311"/>
      <c r="E311"/>
    </row>
    <row r="312" spans="1:58" x14ac:dyDescent="0.25">
      <c r="C312"/>
      <c r="D312"/>
      <c r="E312"/>
      <c r="P312" s="78"/>
    </row>
    <row r="313" spans="1:58" x14ac:dyDescent="0.25">
      <c r="C313"/>
      <c r="D313"/>
      <c r="E313"/>
    </row>
    <row r="314" spans="1:58" ht="16.5" x14ac:dyDescent="0.3">
      <c r="C314"/>
      <c r="D314"/>
      <c r="E314"/>
      <c r="O314" s="79"/>
      <c r="P314" s="78"/>
    </row>
    <row r="315" spans="1:58" x14ac:dyDescent="0.25">
      <c r="C315"/>
      <c r="D315"/>
      <c r="E315"/>
    </row>
    <row r="316" spans="1:58" x14ac:dyDescent="0.25">
      <c r="C316"/>
      <c r="D316"/>
      <c r="E316"/>
    </row>
    <row r="317" spans="1:58" x14ac:dyDescent="0.25">
      <c r="C317"/>
      <c r="D317"/>
      <c r="E317"/>
    </row>
    <row r="318" spans="1:58" x14ac:dyDescent="0.25">
      <c r="C318"/>
      <c r="D318"/>
      <c r="E318"/>
    </row>
    <row r="319" spans="1:58" x14ac:dyDescent="0.25">
      <c r="C319"/>
      <c r="D319"/>
      <c r="E319"/>
    </row>
    <row r="320" spans="1:58" x14ac:dyDescent="0.25">
      <c r="C320"/>
      <c r="D320"/>
      <c r="E320"/>
    </row>
    <row r="321" spans="3:5" x14ac:dyDescent="0.25">
      <c r="C321"/>
      <c r="D321"/>
      <c r="E321"/>
    </row>
    <row r="322" spans="3:5" x14ac:dyDescent="0.25">
      <c r="C322"/>
      <c r="D322"/>
      <c r="E322"/>
    </row>
    <row r="323" spans="3:5" x14ac:dyDescent="0.25">
      <c r="C323"/>
    </row>
    <row r="324" spans="3:5" x14ac:dyDescent="0.25">
      <c r="C324"/>
    </row>
    <row r="325" spans="3:5" x14ac:dyDescent="0.25">
      <c r="C325"/>
    </row>
    <row r="326" spans="3:5" x14ac:dyDescent="0.25">
      <c r="C326"/>
    </row>
    <row r="327" spans="3:5" x14ac:dyDescent="0.25">
      <c r="C327"/>
    </row>
    <row r="328" spans="3:5" x14ac:dyDescent="0.25">
      <c r="C328"/>
    </row>
    <row r="329" spans="3:5" x14ac:dyDescent="0.25">
      <c r="C329"/>
    </row>
    <row r="330" spans="3:5" x14ac:dyDescent="0.25">
      <c r="C330"/>
    </row>
    <row r="331" spans="3:5" x14ac:dyDescent="0.25">
      <c r="C331"/>
    </row>
    <row r="332" spans="3:5" x14ac:dyDescent="0.25">
      <c r="C332"/>
    </row>
    <row r="333" spans="3:5" x14ac:dyDescent="0.25">
      <c r="C333"/>
    </row>
    <row r="334" spans="3:5" x14ac:dyDescent="0.25">
      <c r="C334"/>
    </row>
    <row r="335" spans="3:5" x14ac:dyDescent="0.25">
      <c r="C335"/>
    </row>
    <row r="336" spans="3:5" x14ac:dyDescent="0.25">
      <c r="C336"/>
    </row>
    <row r="337" spans="3:3" x14ac:dyDescent="0.25">
      <c r="C337"/>
    </row>
    <row r="338" spans="3:3" x14ac:dyDescent="0.25">
      <c r="C338"/>
    </row>
    <row r="339" spans="3:3" x14ac:dyDescent="0.25">
      <c r="C339"/>
    </row>
    <row r="340" spans="3:3" x14ac:dyDescent="0.25">
      <c r="C340"/>
    </row>
    <row r="341" spans="3:3" x14ac:dyDescent="0.25">
      <c r="C341"/>
    </row>
    <row r="342" spans="3:3" x14ac:dyDescent="0.25">
      <c r="C342"/>
    </row>
    <row r="343" spans="3:3" x14ac:dyDescent="0.25">
      <c r="C343"/>
    </row>
    <row r="344" spans="3:3" x14ac:dyDescent="0.25">
      <c r="C344"/>
    </row>
    <row r="345" spans="3:3" x14ac:dyDescent="0.25">
      <c r="C345"/>
    </row>
    <row r="346" spans="3:3" x14ac:dyDescent="0.25">
      <c r="C346"/>
    </row>
    <row r="347" spans="3:3" x14ac:dyDescent="0.25">
      <c r="C347"/>
    </row>
    <row r="348" spans="3:3" x14ac:dyDescent="0.25">
      <c r="C348"/>
    </row>
    <row r="349" spans="3:3" x14ac:dyDescent="0.25">
      <c r="C349"/>
    </row>
    <row r="350" spans="3:3" x14ac:dyDescent="0.25">
      <c r="C350"/>
    </row>
    <row r="351" spans="3:3" x14ac:dyDescent="0.25">
      <c r="C351"/>
    </row>
    <row r="352" spans="3:3" x14ac:dyDescent="0.25">
      <c r="C352"/>
    </row>
    <row r="353" spans="3:3" x14ac:dyDescent="0.25">
      <c r="C353"/>
    </row>
    <row r="354" spans="3:3" x14ac:dyDescent="0.25">
      <c r="C354"/>
    </row>
    <row r="355" spans="3:3" x14ac:dyDescent="0.25">
      <c r="C355"/>
    </row>
    <row r="356" spans="3:3" x14ac:dyDescent="0.25">
      <c r="C356"/>
    </row>
    <row r="357" spans="3:3" x14ac:dyDescent="0.25">
      <c r="C357"/>
    </row>
    <row r="358" spans="3:3" x14ac:dyDescent="0.25">
      <c r="C358"/>
    </row>
    <row r="359" spans="3:3" x14ac:dyDescent="0.25">
      <c r="C359"/>
    </row>
    <row r="360" spans="3:3" x14ac:dyDescent="0.25">
      <c r="C360"/>
    </row>
    <row r="361" spans="3:3" x14ac:dyDescent="0.25">
      <c r="C361"/>
    </row>
    <row r="362" spans="3:3" x14ac:dyDescent="0.25">
      <c r="C362"/>
    </row>
    <row r="363" spans="3:3" x14ac:dyDescent="0.25">
      <c r="C363"/>
    </row>
    <row r="364" spans="3:3" x14ac:dyDescent="0.25">
      <c r="C364"/>
    </row>
    <row r="365" spans="3:3" x14ac:dyDescent="0.25">
      <c r="C365"/>
    </row>
    <row r="366" spans="3:3" x14ac:dyDescent="0.25">
      <c r="C366"/>
    </row>
    <row r="367" spans="3:3" x14ac:dyDescent="0.25">
      <c r="C367"/>
    </row>
    <row r="368" spans="3:3" x14ac:dyDescent="0.25">
      <c r="C368"/>
    </row>
    <row r="369" spans="3:3" x14ac:dyDescent="0.25">
      <c r="C369"/>
    </row>
    <row r="370" spans="3:3" x14ac:dyDescent="0.25">
      <c r="C370"/>
    </row>
    <row r="371" spans="3:3" x14ac:dyDescent="0.25">
      <c r="C371"/>
    </row>
    <row r="372" spans="3:3" x14ac:dyDescent="0.25">
      <c r="C372"/>
    </row>
    <row r="373" spans="3:3" x14ac:dyDescent="0.25">
      <c r="C373"/>
    </row>
    <row r="374" spans="3:3" x14ac:dyDescent="0.25">
      <c r="C374"/>
    </row>
    <row r="375" spans="3:3" x14ac:dyDescent="0.25">
      <c r="C375"/>
    </row>
    <row r="376" spans="3:3" x14ac:dyDescent="0.25">
      <c r="C376"/>
    </row>
    <row r="377" spans="3:3" x14ac:dyDescent="0.25">
      <c r="C377"/>
    </row>
    <row r="378" spans="3:3" x14ac:dyDescent="0.25">
      <c r="C378"/>
    </row>
    <row r="379" spans="3:3" x14ac:dyDescent="0.25">
      <c r="C379"/>
    </row>
    <row r="380" spans="3:3" x14ac:dyDescent="0.25">
      <c r="C380"/>
    </row>
    <row r="381" spans="3:3" x14ac:dyDescent="0.25">
      <c r="C381"/>
    </row>
    <row r="382" spans="3:3" x14ac:dyDescent="0.25">
      <c r="C382"/>
    </row>
    <row r="383" spans="3:3" x14ac:dyDescent="0.25">
      <c r="C383"/>
    </row>
    <row r="384" spans="3:3" x14ac:dyDescent="0.25">
      <c r="C384"/>
    </row>
    <row r="385" spans="3:3" x14ac:dyDescent="0.25">
      <c r="C385"/>
    </row>
    <row r="386" spans="3:3" x14ac:dyDescent="0.25">
      <c r="C386"/>
    </row>
    <row r="387" spans="3:3" x14ac:dyDescent="0.25">
      <c r="C387"/>
    </row>
    <row r="388" spans="3:3" x14ac:dyDescent="0.25">
      <c r="C388"/>
    </row>
    <row r="389" spans="3:3" x14ac:dyDescent="0.25">
      <c r="C389"/>
    </row>
    <row r="390" spans="3:3" x14ac:dyDescent="0.25">
      <c r="C390"/>
    </row>
    <row r="391" spans="3:3" x14ac:dyDescent="0.25">
      <c r="C391"/>
    </row>
    <row r="392" spans="3:3" x14ac:dyDescent="0.25">
      <c r="C392"/>
    </row>
    <row r="393" spans="3:3" x14ac:dyDescent="0.25">
      <c r="C393"/>
    </row>
    <row r="394" spans="3:3" x14ac:dyDescent="0.25">
      <c r="C394"/>
    </row>
    <row r="395" spans="3:3" x14ac:dyDescent="0.25">
      <c r="C395"/>
    </row>
    <row r="396" spans="3:3" x14ac:dyDescent="0.25">
      <c r="C396"/>
    </row>
    <row r="397" spans="3:3" x14ac:dyDescent="0.25">
      <c r="C397"/>
    </row>
    <row r="398" spans="3:3" x14ac:dyDescent="0.25">
      <c r="C398"/>
    </row>
    <row r="399" spans="3:3" x14ac:dyDescent="0.25">
      <c r="C399"/>
    </row>
    <row r="400" spans="3:3" x14ac:dyDescent="0.25">
      <c r="C400"/>
    </row>
    <row r="401" spans="3:3" x14ac:dyDescent="0.25">
      <c r="C401"/>
    </row>
    <row r="402" spans="3:3" x14ac:dyDescent="0.25">
      <c r="C402"/>
    </row>
    <row r="403" spans="3:3" x14ac:dyDescent="0.25">
      <c r="C403"/>
    </row>
    <row r="404" spans="3:3" x14ac:dyDescent="0.25">
      <c r="C404"/>
    </row>
    <row r="405" spans="3:3" x14ac:dyDescent="0.25">
      <c r="C405"/>
    </row>
    <row r="406" spans="3:3" x14ac:dyDescent="0.25">
      <c r="C406"/>
    </row>
    <row r="407" spans="3:3" x14ac:dyDescent="0.25">
      <c r="C407"/>
    </row>
    <row r="408" spans="3:3" x14ac:dyDescent="0.25">
      <c r="C408"/>
    </row>
    <row r="409" spans="3:3" x14ac:dyDescent="0.25">
      <c r="C409"/>
    </row>
    <row r="410" spans="3:3" x14ac:dyDescent="0.25">
      <c r="C410"/>
    </row>
    <row r="411" spans="3:3" x14ac:dyDescent="0.25">
      <c r="C411"/>
    </row>
    <row r="412" spans="3:3" x14ac:dyDescent="0.25">
      <c r="C412"/>
    </row>
    <row r="413" spans="3:3" x14ac:dyDescent="0.25">
      <c r="C413"/>
    </row>
    <row r="414" spans="3:3" x14ac:dyDescent="0.25">
      <c r="C414"/>
    </row>
    <row r="415" spans="3:3" x14ac:dyDescent="0.25">
      <c r="C415"/>
    </row>
    <row r="416" spans="3:3" x14ac:dyDescent="0.25">
      <c r="C416"/>
    </row>
    <row r="417" spans="3:3" x14ac:dyDescent="0.25">
      <c r="C417"/>
    </row>
    <row r="418" spans="3:3" x14ac:dyDescent="0.25">
      <c r="C418"/>
    </row>
    <row r="419" spans="3:3" x14ac:dyDescent="0.25">
      <c r="C419"/>
    </row>
    <row r="420" spans="3:3" x14ac:dyDescent="0.25">
      <c r="C420"/>
    </row>
    <row r="421" spans="3:3" x14ac:dyDescent="0.25">
      <c r="C421"/>
    </row>
    <row r="422" spans="3:3" x14ac:dyDescent="0.25">
      <c r="C422"/>
    </row>
    <row r="423" spans="3:3" x14ac:dyDescent="0.25">
      <c r="C423"/>
    </row>
    <row r="424" spans="3:3" x14ac:dyDescent="0.25">
      <c r="C424"/>
    </row>
    <row r="425" spans="3:3" x14ac:dyDescent="0.25">
      <c r="C425"/>
    </row>
    <row r="426" spans="3:3" x14ac:dyDescent="0.25">
      <c r="C426"/>
    </row>
    <row r="427" spans="3:3" x14ac:dyDescent="0.25">
      <c r="C427"/>
    </row>
    <row r="428" spans="3:3" x14ac:dyDescent="0.25">
      <c r="C428"/>
    </row>
    <row r="429" spans="3:3" x14ac:dyDescent="0.25">
      <c r="C429"/>
    </row>
    <row r="430" spans="3:3" x14ac:dyDescent="0.25">
      <c r="C430"/>
    </row>
    <row r="431" spans="3:3" x14ac:dyDescent="0.25">
      <c r="C431"/>
    </row>
    <row r="432" spans="3:3" x14ac:dyDescent="0.25">
      <c r="C432"/>
    </row>
    <row r="433" spans="3:3" x14ac:dyDescent="0.25">
      <c r="C433"/>
    </row>
    <row r="434" spans="3:3" x14ac:dyDescent="0.25">
      <c r="C434"/>
    </row>
    <row r="435" spans="3:3" x14ac:dyDescent="0.25">
      <c r="C435"/>
    </row>
    <row r="436" spans="3:3" x14ac:dyDescent="0.25">
      <c r="C436"/>
    </row>
    <row r="437" spans="3:3" x14ac:dyDescent="0.25">
      <c r="C437"/>
    </row>
    <row r="438" spans="3:3" x14ac:dyDescent="0.25">
      <c r="C438"/>
    </row>
    <row r="439" spans="3:3" x14ac:dyDescent="0.25">
      <c r="C439"/>
    </row>
    <row r="440" spans="3:3" x14ac:dyDescent="0.25">
      <c r="C440"/>
    </row>
    <row r="441" spans="3:3" x14ac:dyDescent="0.25">
      <c r="C441"/>
    </row>
    <row r="442" spans="3:3" x14ac:dyDescent="0.25">
      <c r="C442"/>
    </row>
    <row r="443" spans="3:3" x14ac:dyDescent="0.25">
      <c r="C443"/>
    </row>
    <row r="444" spans="3:3" x14ac:dyDescent="0.25">
      <c r="C444"/>
    </row>
    <row r="445" spans="3:3" x14ac:dyDescent="0.25">
      <c r="C445"/>
    </row>
    <row r="446" spans="3:3" x14ac:dyDescent="0.25">
      <c r="C446"/>
    </row>
    <row r="447" spans="3:3" x14ac:dyDescent="0.25">
      <c r="C447"/>
    </row>
    <row r="448" spans="3:3" x14ac:dyDescent="0.25">
      <c r="C448"/>
    </row>
    <row r="449" spans="3:3" x14ac:dyDescent="0.25">
      <c r="C449"/>
    </row>
    <row r="450" spans="3:3" x14ac:dyDescent="0.25">
      <c r="C450"/>
    </row>
    <row r="451" spans="3:3" x14ac:dyDescent="0.25">
      <c r="C451"/>
    </row>
    <row r="452" spans="3:3" x14ac:dyDescent="0.25">
      <c r="C452"/>
    </row>
    <row r="453" spans="3:3" x14ac:dyDescent="0.25">
      <c r="C453"/>
    </row>
    <row r="454" spans="3:3" x14ac:dyDescent="0.25">
      <c r="C454"/>
    </row>
    <row r="455" spans="3:3" x14ac:dyDescent="0.25">
      <c r="C455"/>
    </row>
    <row r="456" spans="3:3" x14ac:dyDescent="0.25">
      <c r="C456"/>
    </row>
    <row r="457" spans="3:3" x14ac:dyDescent="0.25">
      <c r="C457"/>
    </row>
    <row r="458" spans="3:3" x14ac:dyDescent="0.25">
      <c r="C458"/>
    </row>
    <row r="459" spans="3:3" x14ac:dyDescent="0.25">
      <c r="C459"/>
    </row>
    <row r="460" spans="3:3" x14ac:dyDescent="0.25">
      <c r="C460"/>
    </row>
    <row r="461" spans="3:3" x14ac:dyDescent="0.25">
      <c r="C461"/>
    </row>
    <row r="462" spans="3:3" x14ac:dyDescent="0.25">
      <c r="C462"/>
    </row>
    <row r="463" spans="3:3" x14ac:dyDescent="0.25">
      <c r="C463"/>
    </row>
    <row r="464" spans="3:3" x14ac:dyDescent="0.25">
      <c r="C464"/>
    </row>
    <row r="465" spans="3:3" x14ac:dyDescent="0.25">
      <c r="C465"/>
    </row>
    <row r="466" spans="3:3" x14ac:dyDescent="0.25">
      <c r="C466"/>
    </row>
    <row r="467" spans="3:3" x14ac:dyDescent="0.25">
      <c r="C467"/>
    </row>
    <row r="468" spans="3:3" x14ac:dyDescent="0.25">
      <c r="C468"/>
    </row>
    <row r="469" spans="3:3" x14ac:dyDescent="0.25">
      <c r="C469"/>
    </row>
    <row r="470" spans="3:3" x14ac:dyDescent="0.25">
      <c r="C470"/>
    </row>
    <row r="471" spans="3:3" x14ac:dyDescent="0.25">
      <c r="C471"/>
    </row>
    <row r="472" spans="3:3" x14ac:dyDescent="0.25">
      <c r="C472"/>
    </row>
    <row r="473" spans="3:3" x14ac:dyDescent="0.25">
      <c r="C473"/>
    </row>
    <row r="474" spans="3:3" x14ac:dyDescent="0.25">
      <c r="C474"/>
    </row>
    <row r="475" spans="3:3" x14ac:dyDescent="0.25">
      <c r="C475"/>
    </row>
    <row r="476" spans="3:3" x14ac:dyDescent="0.25">
      <c r="C476"/>
    </row>
    <row r="477" spans="3:3" x14ac:dyDescent="0.25">
      <c r="C477"/>
    </row>
    <row r="478" spans="3:3" x14ac:dyDescent="0.25">
      <c r="C478"/>
    </row>
    <row r="479" spans="3:3" x14ac:dyDescent="0.25">
      <c r="C479"/>
    </row>
    <row r="480" spans="3:3" x14ac:dyDescent="0.25">
      <c r="C480"/>
    </row>
    <row r="481" spans="3:3" x14ac:dyDescent="0.25">
      <c r="C481"/>
    </row>
    <row r="482" spans="3:3" x14ac:dyDescent="0.25">
      <c r="C482"/>
    </row>
    <row r="483" spans="3:3" x14ac:dyDescent="0.25">
      <c r="C483"/>
    </row>
    <row r="484" spans="3:3" x14ac:dyDescent="0.25">
      <c r="C484"/>
    </row>
    <row r="485" spans="3:3" x14ac:dyDescent="0.25">
      <c r="C485"/>
    </row>
    <row r="486" spans="3:3" x14ac:dyDescent="0.25">
      <c r="C486"/>
    </row>
    <row r="487" spans="3:3" x14ac:dyDescent="0.25">
      <c r="C487"/>
    </row>
    <row r="488" spans="3:3" x14ac:dyDescent="0.25">
      <c r="C488"/>
    </row>
    <row r="489" spans="3:3" x14ac:dyDescent="0.25">
      <c r="C489"/>
    </row>
    <row r="490" spans="3:3" x14ac:dyDescent="0.25">
      <c r="C490"/>
    </row>
    <row r="491" spans="3:3" x14ac:dyDescent="0.25">
      <c r="C491"/>
    </row>
    <row r="492" spans="3:3" x14ac:dyDescent="0.25">
      <c r="C492"/>
    </row>
    <row r="493" spans="3:3" x14ac:dyDescent="0.25">
      <c r="C493"/>
    </row>
    <row r="494" spans="3:3" x14ac:dyDescent="0.25">
      <c r="C494"/>
    </row>
    <row r="495" spans="3:3" x14ac:dyDescent="0.25">
      <c r="C495"/>
    </row>
    <row r="496" spans="3:3" x14ac:dyDescent="0.25">
      <c r="C496"/>
    </row>
    <row r="497" spans="3:3" x14ac:dyDescent="0.25">
      <c r="C497"/>
    </row>
    <row r="498" spans="3:3" x14ac:dyDescent="0.25">
      <c r="C498"/>
    </row>
    <row r="499" spans="3:3" x14ac:dyDescent="0.25">
      <c r="C499"/>
    </row>
    <row r="500" spans="3:3" x14ac:dyDescent="0.25">
      <c r="C500"/>
    </row>
    <row r="501" spans="3:3" x14ac:dyDescent="0.25">
      <c r="C501"/>
    </row>
    <row r="502" spans="3:3" x14ac:dyDescent="0.25">
      <c r="C502"/>
    </row>
    <row r="503" spans="3:3" x14ac:dyDescent="0.25">
      <c r="C503"/>
    </row>
    <row r="504" spans="3:3" x14ac:dyDescent="0.25">
      <c r="C504"/>
    </row>
    <row r="505" spans="3:3" x14ac:dyDescent="0.25">
      <c r="C505"/>
    </row>
    <row r="506" spans="3:3" x14ac:dyDescent="0.25">
      <c r="C506"/>
    </row>
    <row r="507" spans="3:3" x14ac:dyDescent="0.25">
      <c r="C507"/>
    </row>
    <row r="508" spans="3:3" x14ac:dyDescent="0.25">
      <c r="C508"/>
    </row>
    <row r="509" spans="3:3" x14ac:dyDescent="0.25">
      <c r="C509"/>
    </row>
    <row r="510" spans="3:3" x14ac:dyDescent="0.25">
      <c r="C510"/>
    </row>
    <row r="511" spans="3:3" x14ac:dyDescent="0.25">
      <c r="C511"/>
    </row>
    <row r="512" spans="3:3" x14ac:dyDescent="0.25">
      <c r="C512"/>
    </row>
    <row r="513" spans="3:3" x14ac:dyDescent="0.25">
      <c r="C513"/>
    </row>
    <row r="514" spans="3:3" x14ac:dyDescent="0.25">
      <c r="C514"/>
    </row>
    <row r="515" spans="3:3" x14ac:dyDescent="0.25">
      <c r="C515"/>
    </row>
    <row r="516" spans="3:3" x14ac:dyDescent="0.25">
      <c r="C516"/>
    </row>
    <row r="517" spans="3:3" x14ac:dyDescent="0.25">
      <c r="C517"/>
    </row>
    <row r="518" spans="3:3" x14ac:dyDescent="0.25">
      <c r="C518"/>
    </row>
    <row r="519" spans="3:3" x14ac:dyDescent="0.25">
      <c r="C519"/>
    </row>
    <row r="520" spans="3:3" x14ac:dyDescent="0.25">
      <c r="C520"/>
    </row>
    <row r="521" spans="3:3" x14ac:dyDescent="0.25">
      <c r="C521"/>
    </row>
    <row r="522" spans="3:3" x14ac:dyDescent="0.25">
      <c r="C522"/>
    </row>
    <row r="523" spans="3:3" x14ac:dyDescent="0.25">
      <c r="C523"/>
    </row>
    <row r="524" spans="3:3" x14ac:dyDescent="0.25">
      <c r="C524"/>
    </row>
    <row r="525" spans="3:3" x14ac:dyDescent="0.25">
      <c r="C525"/>
    </row>
    <row r="526" spans="3:3" x14ac:dyDescent="0.25">
      <c r="C526"/>
    </row>
    <row r="527" spans="3:3" x14ac:dyDescent="0.25">
      <c r="C527"/>
    </row>
    <row r="528" spans="3:3" x14ac:dyDescent="0.25">
      <c r="C528"/>
    </row>
    <row r="529" spans="3:3" x14ac:dyDescent="0.25">
      <c r="C529"/>
    </row>
    <row r="530" spans="3:3" x14ac:dyDescent="0.25">
      <c r="C530"/>
    </row>
    <row r="531" spans="3:3" x14ac:dyDescent="0.25">
      <c r="C531"/>
    </row>
    <row r="532" spans="3:3" x14ac:dyDescent="0.25">
      <c r="C532"/>
    </row>
    <row r="533" spans="3:3" x14ac:dyDescent="0.25">
      <c r="C533"/>
    </row>
    <row r="534" spans="3:3" x14ac:dyDescent="0.25">
      <c r="C534"/>
    </row>
    <row r="535" spans="3:3" x14ac:dyDescent="0.25">
      <c r="C535"/>
    </row>
    <row r="536" spans="3:3" x14ac:dyDescent="0.25">
      <c r="C536"/>
    </row>
    <row r="537" spans="3:3" x14ac:dyDescent="0.25">
      <c r="C537"/>
    </row>
    <row r="538" spans="3:3" x14ac:dyDescent="0.25">
      <c r="C538"/>
    </row>
    <row r="539" spans="3:3" x14ac:dyDescent="0.25">
      <c r="C539"/>
    </row>
    <row r="540" spans="3:3" x14ac:dyDescent="0.25">
      <c r="C540"/>
    </row>
    <row r="541" spans="3:3" x14ac:dyDescent="0.25">
      <c r="C541"/>
    </row>
    <row r="542" spans="3:3" x14ac:dyDescent="0.25">
      <c r="C542"/>
    </row>
    <row r="543" spans="3:3" x14ac:dyDescent="0.25">
      <c r="C543"/>
    </row>
    <row r="544" spans="3:3" x14ac:dyDescent="0.25">
      <c r="C544"/>
    </row>
    <row r="545" spans="3:3" x14ac:dyDescent="0.25">
      <c r="C545"/>
    </row>
    <row r="546" spans="3:3" x14ac:dyDescent="0.25">
      <c r="C546"/>
    </row>
    <row r="547" spans="3:3" x14ac:dyDescent="0.25">
      <c r="C547"/>
    </row>
    <row r="548" spans="3:3" x14ac:dyDescent="0.25">
      <c r="C548"/>
    </row>
    <row r="549" spans="3:3" x14ac:dyDescent="0.25">
      <c r="C549"/>
    </row>
    <row r="550" spans="3:3" x14ac:dyDescent="0.25">
      <c r="C550"/>
    </row>
    <row r="551" spans="3:3" x14ac:dyDescent="0.25">
      <c r="C551"/>
    </row>
    <row r="552" spans="3:3" x14ac:dyDescent="0.25">
      <c r="C552"/>
    </row>
    <row r="553" spans="3:3" x14ac:dyDescent="0.25">
      <c r="C553"/>
    </row>
    <row r="554" spans="3:3" x14ac:dyDescent="0.25">
      <c r="C554"/>
    </row>
    <row r="555" spans="3:3" x14ac:dyDescent="0.25">
      <c r="C555"/>
    </row>
    <row r="556" spans="3:3" x14ac:dyDescent="0.25">
      <c r="C556"/>
    </row>
    <row r="557" spans="3:3" x14ac:dyDescent="0.25">
      <c r="C557"/>
    </row>
    <row r="558" spans="3:3" x14ac:dyDescent="0.25">
      <c r="C558"/>
    </row>
    <row r="559" spans="3:3" x14ac:dyDescent="0.25">
      <c r="C559"/>
    </row>
    <row r="560" spans="3:3" x14ac:dyDescent="0.25">
      <c r="C560"/>
    </row>
    <row r="561" spans="3:3" x14ac:dyDescent="0.25">
      <c r="C561"/>
    </row>
    <row r="562" spans="3:3" x14ac:dyDescent="0.25">
      <c r="C562"/>
    </row>
    <row r="563" spans="3:3" x14ac:dyDescent="0.25">
      <c r="C563"/>
    </row>
    <row r="564" spans="3:3" x14ac:dyDescent="0.25">
      <c r="C564"/>
    </row>
    <row r="565" spans="3:3" x14ac:dyDescent="0.25">
      <c r="C565"/>
    </row>
    <row r="566" spans="3:3" x14ac:dyDescent="0.25">
      <c r="C566"/>
    </row>
    <row r="567" spans="3:3" x14ac:dyDescent="0.25">
      <c r="C567"/>
    </row>
    <row r="568" spans="3:3" x14ac:dyDescent="0.25">
      <c r="C568"/>
    </row>
    <row r="569" spans="3:3" x14ac:dyDescent="0.25">
      <c r="C569"/>
    </row>
    <row r="570" spans="3:3" x14ac:dyDescent="0.25">
      <c r="C570"/>
    </row>
    <row r="571" spans="3:3" x14ac:dyDescent="0.25">
      <c r="C571"/>
    </row>
    <row r="572" spans="3:3" x14ac:dyDescent="0.25">
      <c r="C572"/>
    </row>
    <row r="573" spans="3:3" x14ac:dyDescent="0.25">
      <c r="C573"/>
    </row>
    <row r="574" spans="3:3" x14ac:dyDescent="0.25">
      <c r="C574"/>
    </row>
    <row r="575" spans="3:3" x14ac:dyDescent="0.25">
      <c r="C575"/>
    </row>
    <row r="576" spans="3:3" x14ac:dyDescent="0.25">
      <c r="C576"/>
    </row>
    <row r="577" spans="3:3" x14ac:dyDescent="0.25">
      <c r="C577"/>
    </row>
    <row r="578" spans="3:3" x14ac:dyDescent="0.25">
      <c r="C578"/>
    </row>
    <row r="579" spans="3:3" x14ac:dyDescent="0.25">
      <c r="C579"/>
    </row>
    <row r="580" spans="3:3" x14ac:dyDescent="0.25">
      <c r="C580"/>
    </row>
    <row r="581" spans="3:3" x14ac:dyDescent="0.25">
      <c r="C581"/>
    </row>
    <row r="582" spans="3:3" x14ac:dyDescent="0.25">
      <c r="C582"/>
    </row>
    <row r="583" spans="3:3" x14ac:dyDescent="0.25">
      <c r="C583"/>
    </row>
    <row r="584" spans="3:3" x14ac:dyDescent="0.25">
      <c r="C584"/>
    </row>
    <row r="585" spans="3:3" x14ac:dyDescent="0.25">
      <c r="C585"/>
    </row>
    <row r="586" spans="3:3" x14ac:dyDescent="0.25">
      <c r="C586"/>
    </row>
    <row r="587" spans="3:3" x14ac:dyDescent="0.25">
      <c r="C587"/>
    </row>
    <row r="588" spans="3:3" x14ac:dyDescent="0.25">
      <c r="C588"/>
    </row>
    <row r="589" spans="3:3" x14ac:dyDescent="0.25">
      <c r="C589"/>
    </row>
    <row r="590" spans="3:3" x14ac:dyDescent="0.25">
      <c r="C590"/>
    </row>
    <row r="591" spans="3:3" x14ac:dyDescent="0.25">
      <c r="C591"/>
    </row>
    <row r="592" spans="3:3" x14ac:dyDescent="0.25">
      <c r="C592"/>
    </row>
    <row r="593" spans="3:3" x14ac:dyDescent="0.25">
      <c r="C593"/>
    </row>
    <row r="594" spans="3:3" x14ac:dyDescent="0.25">
      <c r="C594"/>
    </row>
    <row r="595" spans="3:3" x14ac:dyDescent="0.25">
      <c r="C595"/>
    </row>
    <row r="596" spans="3:3" x14ac:dyDescent="0.25">
      <c r="C596"/>
    </row>
    <row r="597" spans="3:3" x14ac:dyDescent="0.25">
      <c r="C597"/>
    </row>
    <row r="598" spans="3:3" x14ac:dyDescent="0.25">
      <c r="C598"/>
    </row>
    <row r="599" spans="3:3" x14ac:dyDescent="0.25">
      <c r="C599"/>
    </row>
    <row r="600" spans="3:3" x14ac:dyDescent="0.25">
      <c r="C600"/>
    </row>
    <row r="601" spans="3:3" x14ac:dyDescent="0.25">
      <c r="C601"/>
    </row>
    <row r="602" spans="3:3" x14ac:dyDescent="0.25">
      <c r="C602"/>
    </row>
    <row r="603" spans="3:3" x14ac:dyDescent="0.25">
      <c r="C603"/>
    </row>
    <row r="604" spans="3:3" x14ac:dyDescent="0.25">
      <c r="C604"/>
    </row>
    <row r="605" spans="3:3" x14ac:dyDescent="0.25">
      <c r="C605"/>
    </row>
    <row r="606" spans="3:3" x14ac:dyDescent="0.25">
      <c r="C606"/>
    </row>
    <row r="607" spans="3:3" x14ac:dyDescent="0.25">
      <c r="C607"/>
    </row>
    <row r="608" spans="3:3" x14ac:dyDescent="0.25">
      <c r="C608"/>
    </row>
    <row r="609" spans="3:3" x14ac:dyDescent="0.25">
      <c r="C609"/>
    </row>
    <row r="610" spans="3:3" x14ac:dyDescent="0.25">
      <c r="C610"/>
    </row>
    <row r="611" spans="3:3" x14ac:dyDescent="0.25">
      <c r="C611"/>
    </row>
    <row r="612" spans="3:3" x14ac:dyDescent="0.25">
      <c r="C612"/>
    </row>
    <row r="613" spans="3:3" x14ac:dyDescent="0.25">
      <c r="C613"/>
    </row>
    <row r="614" spans="3:3" x14ac:dyDescent="0.25">
      <c r="C614"/>
    </row>
    <row r="615" spans="3:3" x14ac:dyDescent="0.25">
      <c r="C615"/>
    </row>
    <row r="616" spans="3:3" x14ac:dyDescent="0.25">
      <c r="C616"/>
    </row>
    <row r="617" spans="3:3" x14ac:dyDescent="0.25">
      <c r="C617"/>
    </row>
    <row r="618" spans="3:3" x14ac:dyDescent="0.25">
      <c r="C618"/>
    </row>
    <row r="619" spans="3:3" x14ac:dyDescent="0.25">
      <c r="C619"/>
    </row>
    <row r="620" spans="3:3" x14ac:dyDescent="0.25">
      <c r="C620"/>
    </row>
    <row r="621" spans="3:3" x14ac:dyDescent="0.25">
      <c r="C621"/>
    </row>
    <row r="622" spans="3:3" x14ac:dyDescent="0.25">
      <c r="C622"/>
    </row>
    <row r="623" spans="3:3" x14ac:dyDescent="0.25">
      <c r="C623"/>
    </row>
    <row r="624" spans="3:3" x14ac:dyDescent="0.25">
      <c r="C624"/>
    </row>
    <row r="625" spans="3:3" x14ac:dyDescent="0.25">
      <c r="C625"/>
    </row>
    <row r="626" spans="3:3" x14ac:dyDescent="0.25">
      <c r="C626"/>
    </row>
    <row r="627" spans="3:3" x14ac:dyDescent="0.25">
      <c r="C627"/>
    </row>
    <row r="628" spans="3:3" x14ac:dyDescent="0.25">
      <c r="C628"/>
    </row>
    <row r="629" spans="3:3" x14ac:dyDescent="0.25">
      <c r="C629"/>
    </row>
    <row r="630" spans="3:3" x14ac:dyDescent="0.25">
      <c r="C630"/>
    </row>
    <row r="631" spans="3:3" x14ac:dyDescent="0.25">
      <c r="C631"/>
    </row>
    <row r="632" spans="3:3" x14ac:dyDescent="0.25">
      <c r="C632"/>
    </row>
    <row r="633" spans="3:3" x14ac:dyDescent="0.25">
      <c r="C633"/>
    </row>
    <row r="634" spans="3:3" x14ac:dyDescent="0.25">
      <c r="C634"/>
    </row>
    <row r="635" spans="3:3" x14ac:dyDescent="0.25">
      <c r="C635"/>
    </row>
    <row r="636" spans="3:3" x14ac:dyDescent="0.25">
      <c r="C636"/>
    </row>
    <row r="637" spans="3:3" x14ac:dyDescent="0.25">
      <c r="C637"/>
    </row>
    <row r="638" spans="3:3" x14ac:dyDescent="0.25">
      <c r="C638"/>
    </row>
    <row r="639" spans="3:3" x14ac:dyDescent="0.25">
      <c r="C639"/>
    </row>
    <row r="640" spans="3:3" x14ac:dyDescent="0.25">
      <c r="C640"/>
    </row>
    <row r="641" spans="3:3" x14ac:dyDescent="0.25">
      <c r="C641"/>
    </row>
    <row r="642" spans="3:3" x14ac:dyDescent="0.25">
      <c r="C642"/>
    </row>
    <row r="643" spans="3:3" x14ac:dyDescent="0.25">
      <c r="C643"/>
    </row>
    <row r="644" spans="3:3" x14ac:dyDescent="0.25">
      <c r="C644"/>
    </row>
    <row r="645" spans="3:3" x14ac:dyDescent="0.25">
      <c r="C645"/>
    </row>
    <row r="646" spans="3:3" x14ac:dyDescent="0.25">
      <c r="C646"/>
    </row>
    <row r="647" spans="3:3" x14ac:dyDescent="0.25">
      <c r="C647"/>
    </row>
    <row r="648" spans="3:3" x14ac:dyDescent="0.25">
      <c r="C648"/>
    </row>
    <row r="649" spans="3:3" x14ac:dyDescent="0.25">
      <c r="C649"/>
    </row>
    <row r="650" spans="3:3" x14ac:dyDescent="0.25">
      <c r="C650"/>
    </row>
    <row r="651" spans="3:3" x14ac:dyDescent="0.25">
      <c r="C651"/>
    </row>
    <row r="652" spans="3:3" x14ac:dyDescent="0.25">
      <c r="C652"/>
    </row>
    <row r="653" spans="3:3" x14ac:dyDescent="0.25">
      <c r="C653"/>
    </row>
    <row r="654" spans="3:3" x14ac:dyDescent="0.25">
      <c r="C654"/>
    </row>
    <row r="655" spans="3:3" x14ac:dyDescent="0.25">
      <c r="C655"/>
    </row>
    <row r="656" spans="3:3" x14ac:dyDescent="0.25">
      <c r="C656"/>
    </row>
    <row r="657" spans="3:3" x14ac:dyDescent="0.25">
      <c r="C657"/>
    </row>
    <row r="658" spans="3:3" x14ac:dyDescent="0.25">
      <c r="C658"/>
    </row>
    <row r="659" spans="3:3" x14ac:dyDescent="0.25">
      <c r="C659"/>
    </row>
    <row r="660" spans="3:3" x14ac:dyDescent="0.25">
      <c r="C660"/>
    </row>
    <row r="661" spans="3:3" x14ac:dyDescent="0.25">
      <c r="C661"/>
    </row>
    <row r="662" spans="3:3" x14ac:dyDescent="0.25">
      <c r="C662"/>
    </row>
    <row r="663" spans="3:3" x14ac:dyDescent="0.25">
      <c r="C663"/>
    </row>
    <row r="664" spans="3:3" x14ac:dyDescent="0.25">
      <c r="C664"/>
    </row>
    <row r="665" spans="3:3" x14ac:dyDescent="0.25">
      <c r="C665"/>
    </row>
    <row r="666" spans="3:3" x14ac:dyDescent="0.25">
      <c r="C666"/>
    </row>
    <row r="667" spans="3:3" x14ac:dyDescent="0.25">
      <c r="C667"/>
    </row>
    <row r="668" spans="3:3" x14ac:dyDescent="0.25">
      <c r="C668"/>
    </row>
    <row r="669" spans="3:3" x14ac:dyDescent="0.25">
      <c r="C669"/>
    </row>
    <row r="670" spans="3:3" x14ac:dyDescent="0.25">
      <c r="C670"/>
    </row>
    <row r="671" spans="3:3" x14ac:dyDescent="0.25">
      <c r="C671"/>
    </row>
    <row r="672" spans="3:3" x14ac:dyDescent="0.25">
      <c r="C672"/>
    </row>
    <row r="673" spans="3:3" x14ac:dyDescent="0.25">
      <c r="C673"/>
    </row>
    <row r="674" spans="3:3" x14ac:dyDescent="0.25">
      <c r="C674"/>
    </row>
    <row r="675" spans="3:3" x14ac:dyDescent="0.25">
      <c r="C675"/>
    </row>
    <row r="676" spans="3:3" x14ac:dyDescent="0.25">
      <c r="C676"/>
    </row>
    <row r="677" spans="3:3" x14ac:dyDescent="0.25">
      <c r="C677"/>
    </row>
    <row r="678" spans="3:3" x14ac:dyDescent="0.25">
      <c r="C678"/>
    </row>
    <row r="679" spans="3:3" x14ac:dyDescent="0.25">
      <c r="C679"/>
    </row>
    <row r="680" spans="3:3" x14ac:dyDescent="0.25">
      <c r="C680"/>
    </row>
    <row r="681" spans="3:3" x14ac:dyDescent="0.25">
      <c r="C681"/>
    </row>
    <row r="682" spans="3:3" x14ac:dyDescent="0.25">
      <c r="C682"/>
    </row>
    <row r="683" spans="3:3" x14ac:dyDescent="0.25">
      <c r="C683"/>
    </row>
    <row r="684" spans="3:3" x14ac:dyDescent="0.25">
      <c r="C684"/>
    </row>
    <row r="685" spans="3:3" x14ac:dyDescent="0.25">
      <c r="C685"/>
    </row>
    <row r="686" spans="3:3" x14ac:dyDescent="0.25">
      <c r="C686"/>
    </row>
    <row r="687" spans="3:3" x14ac:dyDescent="0.25">
      <c r="C687"/>
    </row>
    <row r="688" spans="3:3" x14ac:dyDescent="0.25">
      <c r="C688"/>
    </row>
    <row r="689" spans="3:3" x14ac:dyDescent="0.25">
      <c r="C689"/>
    </row>
    <row r="690" spans="3:3" x14ac:dyDescent="0.25">
      <c r="C690"/>
    </row>
    <row r="691" spans="3:3" x14ac:dyDescent="0.25">
      <c r="C691"/>
    </row>
    <row r="692" spans="3:3" x14ac:dyDescent="0.25">
      <c r="C692"/>
    </row>
    <row r="693" spans="3:3" x14ac:dyDescent="0.25">
      <c r="C693"/>
    </row>
    <row r="694" spans="3:3" x14ac:dyDescent="0.25">
      <c r="C694"/>
    </row>
    <row r="695" spans="3:3" x14ac:dyDescent="0.25">
      <c r="C695"/>
    </row>
    <row r="696" spans="3:3" x14ac:dyDescent="0.25">
      <c r="C696"/>
    </row>
    <row r="697" spans="3:3" x14ac:dyDescent="0.25">
      <c r="C697"/>
    </row>
    <row r="698" spans="3:3" x14ac:dyDescent="0.25">
      <c r="C698"/>
    </row>
    <row r="699" spans="3:3" x14ac:dyDescent="0.25">
      <c r="C699"/>
    </row>
    <row r="700" spans="3:3" x14ac:dyDescent="0.25">
      <c r="C700"/>
    </row>
    <row r="701" spans="3:3" x14ac:dyDescent="0.25">
      <c r="C701"/>
    </row>
    <row r="702" spans="3:3" x14ac:dyDescent="0.25">
      <c r="C702"/>
    </row>
    <row r="703" spans="3:3" x14ac:dyDescent="0.25">
      <c r="C703"/>
    </row>
    <row r="704" spans="3:3" x14ac:dyDescent="0.25">
      <c r="C704"/>
    </row>
    <row r="705" spans="3:3" x14ac:dyDescent="0.25">
      <c r="C705"/>
    </row>
    <row r="706" spans="3:3" x14ac:dyDescent="0.25">
      <c r="C706"/>
    </row>
    <row r="707" spans="3:3" x14ac:dyDescent="0.25">
      <c r="C707"/>
    </row>
    <row r="708" spans="3:3" x14ac:dyDescent="0.25">
      <c r="C708"/>
    </row>
    <row r="709" spans="3:3" x14ac:dyDescent="0.25">
      <c r="C709"/>
    </row>
    <row r="710" spans="3:3" x14ac:dyDescent="0.25">
      <c r="C710"/>
    </row>
    <row r="711" spans="3:3" x14ac:dyDescent="0.25">
      <c r="C711"/>
    </row>
    <row r="712" spans="3:3" x14ac:dyDescent="0.25">
      <c r="C712"/>
    </row>
    <row r="713" spans="3:3" x14ac:dyDescent="0.25">
      <c r="C713"/>
    </row>
    <row r="714" spans="3:3" x14ac:dyDescent="0.25">
      <c r="C714"/>
    </row>
    <row r="715" spans="3:3" x14ac:dyDescent="0.25">
      <c r="C715"/>
    </row>
    <row r="716" spans="3:3" x14ac:dyDescent="0.25">
      <c r="C716"/>
    </row>
    <row r="717" spans="3:3" x14ac:dyDescent="0.25">
      <c r="C717"/>
    </row>
    <row r="718" spans="3:3" x14ac:dyDescent="0.25">
      <c r="C718"/>
    </row>
    <row r="719" spans="3:3" x14ac:dyDescent="0.25">
      <c r="C719"/>
    </row>
    <row r="720" spans="3:3" x14ac:dyDescent="0.25">
      <c r="C720"/>
    </row>
    <row r="721" spans="3:3" x14ac:dyDescent="0.25">
      <c r="C721"/>
    </row>
    <row r="722" spans="3:3" x14ac:dyDescent="0.25">
      <c r="C722"/>
    </row>
    <row r="723" spans="3:3" x14ac:dyDescent="0.25">
      <c r="C723"/>
    </row>
    <row r="724" spans="3:3" x14ac:dyDescent="0.25">
      <c r="C724"/>
    </row>
    <row r="725" spans="3:3" x14ac:dyDescent="0.25">
      <c r="C725"/>
    </row>
    <row r="726" spans="3:3" x14ac:dyDescent="0.25">
      <c r="C726"/>
    </row>
    <row r="727" spans="3:3" x14ac:dyDescent="0.25">
      <c r="C727"/>
    </row>
    <row r="728" spans="3:3" x14ac:dyDescent="0.25">
      <c r="C728"/>
    </row>
    <row r="729" spans="3:3" x14ac:dyDescent="0.25">
      <c r="C729"/>
    </row>
    <row r="730" spans="3:3" x14ac:dyDescent="0.25">
      <c r="C730"/>
    </row>
    <row r="731" spans="3:3" x14ac:dyDescent="0.25">
      <c r="C731"/>
    </row>
    <row r="732" spans="3:3" x14ac:dyDescent="0.25">
      <c r="C732"/>
    </row>
    <row r="733" spans="3:3" x14ac:dyDescent="0.25">
      <c r="C733"/>
    </row>
    <row r="734" spans="3:3" x14ac:dyDescent="0.25">
      <c r="C734"/>
    </row>
    <row r="735" spans="3:3" x14ac:dyDescent="0.25">
      <c r="C735"/>
    </row>
    <row r="736" spans="3:3" x14ac:dyDescent="0.25">
      <c r="C736"/>
    </row>
    <row r="737" spans="3:3" x14ac:dyDescent="0.25">
      <c r="C737"/>
    </row>
    <row r="738" spans="3:3" x14ac:dyDescent="0.25">
      <c r="C738"/>
    </row>
    <row r="739" spans="3:3" x14ac:dyDescent="0.25">
      <c r="C739"/>
    </row>
    <row r="740" spans="3:3" x14ac:dyDescent="0.25">
      <c r="C740"/>
    </row>
    <row r="741" spans="3:3" x14ac:dyDescent="0.25">
      <c r="C741"/>
    </row>
    <row r="742" spans="3:3" x14ac:dyDescent="0.25">
      <c r="C742"/>
    </row>
    <row r="743" spans="3:3" x14ac:dyDescent="0.25">
      <c r="C743"/>
    </row>
    <row r="744" spans="3:3" x14ac:dyDescent="0.25">
      <c r="C744"/>
    </row>
    <row r="745" spans="3:3" x14ac:dyDescent="0.25">
      <c r="C745"/>
    </row>
    <row r="746" spans="3:3" x14ac:dyDescent="0.25">
      <c r="C746"/>
    </row>
    <row r="747" spans="3:3" x14ac:dyDescent="0.25">
      <c r="C747"/>
    </row>
    <row r="748" spans="3:3" x14ac:dyDescent="0.25">
      <c r="C748"/>
    </row>
    <row r="749" spans="3:3" x14ac:dyDescent="0.25">
      <c r="C749"/>
    </row>
    <row r="750" spans="3:3" x14ac:dyDescent="0.25">
      <c r="C750"/>
    </row>
    <row r="751" spans="3:3" x14ac:dyDescent="0.25">
      <c r="C751"/>
    </row>
    <row r="752" spans="3:3" x14ac:dyDescent="0.25">
      <c r="C752"/>
    </row>
    <row r="753" spans="3:3" x14ac:dyDescent="0.25">
      <c r="C753"/>
    </row>
    <row r="754" spans="3:3" x14ac:dyDescent="0.25">
      <c r="C754"/>
    </row>
    <row r="755" spans="3:3" x14ac:dyDescent="0.25">
      <c r="C755"/>
    </row>
    <row r="756" spans="3:3" x14ac:dyDescent="0.25">
      <c r="C756"/>
    </row>
    <row r="757" spans="3:3" x14ac:dyDescent="0.25">
      <c r="C757"/>
    </row>
    <row r="758" spans="3:3" x14ac:dyDescent="0.25">
      <c r="C758"/>
    </row>
    <row r="759" spans="3:3" x14ac:dyDescent="0.25">
      <c r="C759"/>
    </row>
    <row r="760" spans="3:3" x14ac:dyDescent="0.25">
      <c r="C760"/>
    </row>
    <row r="761" spans="3:3" x14ac:dyDescent="0.25">
      <c r="C761"/>
    </row>
    <row r="762" spans="3:3" x14ac:dyDescent="0.25">
      <c r="C762"/>
    </row>
    <row r="763" spans="3:3" x14ac:dyDescent="0.25">
      <c r="C763"/>
    </row>
    <row r="764" spans="3:3" x14ac:dyDescent="0.25">
      <c r="C764"/>
    </row>
    <row r="765" spans="3:3" x14ac:dyDescent="0.25">
      <c r="C765"/>
    </row>
    <row r="766" spans="3:3" x14ac:dyDescent="0.25">
      <c r="C766"/>
    </row>
    <row r="767" spans="3:3" x14ac:dyDescent="0.25">
      <c r="C767"/>
    </row>
    <row r="768" spans="3:3" x14ac:dyDescent="0.25">
      <c r="C768"/>
    </row>
    <row r="769" spans="3:3" x14ac:dyDescent="0.25">
      <c r="C769"/>
    </row>
    <row r="770" spans="3:3" x14ac:dyDescent="0.25">
      <c r="C770"/>
    </row>
    <row r="771" spans="3:3" x14ac:dyDescent="0.25">
      <c r="C771"/>
    </row>
    <row r="772" spans="3:3" x14ac:dyDescent="0.25">
      <c r="C772"/>
    </row>
    <row r="773" spans="3:3" x14ac:dyDescent="0.25">
      <c r="C773"/>
    </row>
    <row r="774" spans="3:3" x14ac:dyDescent="0.25">
      <c r="C774"/>
    </row>
    <row r="775" spans="3:3" x14ac:dyDescent="0.25">
      <c r="C775"/>
    </row>
    <row r="776" spans="3:3" x14ac:dyDescent="0.25">
      <c r="C776"/>
    </row>
    <row r="777" spans="3:3" x14ac:dyDescent="0.25">
      <c r="C777"/>
    </row>
    <row r="778" spans="3:3" x14ac:dyDescent="0.25">
      <c r="C778"/>
    </row>
    <row r="779" spans="3:3" x14ac:dyDescent="0.25">
      <c r="C779"/>
    </row>
    <row r="780" spans="3:3" x14ac:dyDescent="0.25">
      <c r="C780"/>
    </row>
    <row r="781" spans="3:3" x14ac:dyDescent="0.25">
      <c r="C781"/>
    </row>
    <row r="782" spans="3:3" x14ac:dyDescent="0.25">
      <c r="C782"/>
    </row>
    <row r="783" spans="3:3" x14ac:dyDescent="0.25">
      <c r="C783"/>
    </row>
    <row r="784" spans="3:3" x14ac:dyDescent="0.25">
      <c r="C784"/>
    </row>
    <row r="785" spans="3:3" x14ac:dyDescent="0.25">
      <c r="C785"/>
    </row>
    <row r="786" spans="3:3" x14ac:dyDescent="0.25">
      <c r="C786"/>
    </row>
    <row r="787" spans="3:3" x14ac:dyDescent="0.25">
      <c r="C787"/>
    </row>
    <row r="788" spans="3:3" x14ac:dyDescent="0.25">
      <c r="C788"/>
    </row>
    <row r="789" spans="3:3" x14ac:dyDescent="0.25">
      <c r="C789"/>
    </row>
    <row r="790" spans="3:3" x14ac:dyDescent="0.25">
      <c r="C790"/>
    </row>
    <row r="791" spans="3:3" x14ac:dyDescent="0.25">
      <c r="C791"/>
    </row>
    <row r="792" spans="3:3" x14ac:dyDescent="0.25">
      <c r="C792"/>
    </row>
    <row r="793" spans="3:3" x14ac:dyDescent="0.25">
      <c r="C793"/>
    </row>
    <row r="794" spans="3:3" x14ac:dyDescent="0.25">
      <c r="C794"/>
    </row>
    <row r="795" spans="3:3" x14ac:dyDescent="0.25">
      <c r="C795"/>
    </row>
    <row r="796" spans="3:3" x14ac:dyDescent="0.25">
      <c r="C796"/>
    </row>
    <row r="797" spans="3:3" x14ac:dyDescent="0.25">
      <c r="C797"/>
    </row>
    <row r="798" spans="3:3" x14ac:dyDescent="0.25">
      <c r="C798"/>
    </row>
    <row r="799" spans="3:3" x14ac:dyDescent="0.25">
      <c r="C799"/>
    </row>
    <row r="800" spans="3:3" x14ac:dyDescent="0.25">
      <c r="C800"/>
    </row>
    <row r="801" spans="3:3" x14ac:dyDescent="0.25">
      <c r="C801"/>
    </row>
    <row r="802" spans="3:3" x14ac:dyDescent="0.25">
      <c r="C802"/>
    </row>
    <row r="803" spans="3:3" x14ac:dyDescent="0.25">
      <c r="C803"/>
    </row>
    <row r="804" spans="3:3" x14ac:dyDescent="0.25">
      <c r="C804"/>
    </row>
    <row r="805" spans="3:3" x14ac:dyDescent="0.25">
      <c r="C805"/>
    </row>
    <row r="806" spans="3:3" x14ac:dyDescent="0.25">
      <c r="C806"/>
    </row>
    <row r="807" spans="3:3" x14ac:dyDescent="0.25">
      <c r="C807"/>
    </row>
    <row r="808" spans="3:3" x14ac:dyDescent="0.25">
      <c r="C808"/>
    </row>
    <row r="809" spans="3:3" x14ac:dyDescent="0.25">
      <c r="C809"/>
    </row>
    <row r="810" spans="3:3" x14ac:dyDescent="0.25">
      <c r="C810"/>
    </row>
    <row r="811" spans="3:3" x14ac:dyDescent="0.25">
      <c r="C811"/>
    </row>
    <row r="812" spans="3:3" x14ac:dyDescent="0.25">
      <c r="C812"/>
    </row>
    <row r="813" spans="3:3" x14ac:dyDescent="0.25">
      <c r="C813"/>
    </row>
    <row r="814" spans="3:3" x14ac:dyDescent="0.25">
      <c r="C814"/>
    </row>
    <row r="815" spans="3:3" x14ac:dyDescent="0.25">
      <c r="C815"/>
    </row>
    <row r="816" spans="3:3" x14ac:dyDescent="0.25">
      <c r="C816"/>
    </row>
    <row r="817" spans="3:3" x14ac:dyDescent="0.25">
      <c r="C817"/>
    </row>
    <row r="818" spans="3:3" x14ac:dyDescent="0.25">
      <c r="C818"/>
    </row>
    <row r="819" spans="3:3" x14ac:dyDescent="0.25">
      <c r="C819"/>
    </row>
    <row r="820" spans="3:3" x14ac:dyDescent="0.25">
      <c r="C820"/>
    </row>
    <row r="821" spans="3:3" x14ac:dyDescent="0.25">
      <c r="C821"/>
    </row>
    <row r="822" spans="3:3" x14ac:dyDescent="0.25">
      <c r="C822"/>
    </row>
    <row r="823" spans="3:3" x14ac:dyDescent="0.25">
      <c r="C823"/>
    </row>
    <row r="824" spans="3:3" x14ac:dyDescent="0.25">
      <c r="C824"/>
    </row>
    <row r="825" spans="3:3" x14ac:dyDescent="0.25">
      <c r="C825"/>
    </row>
    <row r="826" spans="3:3" x14ac:dyDescent="0.25">
      <c r="C826"/>
    </row>
    <row r="827" spans="3:3" x14ac:dyDescent="0.25">
      <c r="C827"/>
    </row>
    <row r="828" spans="3:3" x14ac:dyDescent="0.25">
      <c r="C828"/>
    </row>
    <row r="829" spans="3:3" x14ac:dyDescent="0.25">
      <c r="C829"/>
    </row>
    <row r="830" spans="3:3" x14ac:dyDescent="0.25">
      <c r="C830"/>
    </row>
    <row r="831" spans="3:3" x14ac:dyDescent="0.25">
      <c r="C831"/>
    </row>
    <row r="832" spans="3:3" x14ac:dyDescent="0.25">
      <c r="C832"/>
    </row>
    <row r="833" spans="3:3" x14ac:dyDescent="0.25">
      <c r="C833"/>
    </row>
    <row r="834" spans="3:3" x14ac:dyDescent="0.25">
      <c r="C834"/>
    </row>
    <row r="835" spans="3:3" x14ac:dyDescent="0.25">
      <c r="C835"/>
    </row>
    <row r="836" spans="3:3" x14ac:dyDescent="0.25">
      <c r="C836"/>
    </row>
    <row r="837" spans="3:3" x14ac:dyDescent="0.25">
      <c r="C837"/>
    </row>
    <row r="838" spans="3:3" x14ac:dyDescent="0.25">
      <c r="C838"/>
    </row>
    <row r="839" spans="3:3" x14ac:dyDescent="0.25">
      <c r="C839"/>
    </row>
    <row r="840" spans="3:3" x14ac:dyDescent="0.25">
      <c r="C840"/>
    </row>
    <row r="841" spans="3:3" x14ac:dyDescent="0.25">
      <c r="C841"/>
    </row>
    <row r="842" spans="3:3" x14ac:dyDescent="0.25">
      <c r="C842"/>
    </row>
    <row r="843" spans="3:3" x14ac:dyDescent="0.25">
      <c r="C843"/>
    </row>
    <row r="844" spans="3:3" x14ac:dyDescent="0.25">
      <c r="C844"/>
    </row>
    <row r="845" spans="3:3" x14ac:dyDescent="0.25">
      <c r="C845"/>
    </row>
    <row r="846" spans="3:3" x14ac:dyDescent="0.25">
      <c r="C846"/>
    </row>
    <row r="847" spans="3:3" x14ac:dyDescent="0.25">
      <c r="C847"/>
    </row>
    <row r="848" spans="3:3" x14ac:dyDescent="0.25">
      <c r="C848"/>
    </row>
    <row r="849" spans="3:3" x14ac:dyDescent="0.25">
      <c r="C849"/>
    </row>
    <row r="850" spans="3:3" x14ac:dyDescent="0.25">
      <c r="C850"/>
    </row>
    <row r="851" spans="3:3" x14ac:dyDescent="0.25">
      <c r="C851"/>
    </row>
    <row r="852" spans="3:3" x14ac:dyDescent="0.25">
      <c r="C852"/>
    </row>
    <row r="853" spans="3:3" x14ac:dyDescent="0.25">
      <c r="C853"/>
    </row>
    <row r="854" spans="3:3" x14ac:dyDescent="0.25">
      <c r="C854"/>
    </row>
    <row r="855" spans="3:3" x14ac:dyDescent="0.25">
      <c r="C855"/>
    </row>
    <row r="856" spans="3:3" x14ac:dyDescent="0.25">
      <c r="C856"/>
    </row>
    <row r="857" spans="3:3" x14ac:dyDescent="0.25">
      <c r="C857"/>
    </row>
    <row r="858" spans="3:3" x14ac:dyDescent="0.25">
      <c r="C858"/>
    </row>
    <row r="859" spans="3:3" x14ac:dyDescent="0.25">
      <c r="C859"/>
    </row>
    <row r="860" spans="3:3" x14ac:dyDescent="0.25">
      <c r="C860"/>
    </row>
    <row r="861" spans="3:3" x14ac:dyDescent="0.25">
      <c r="C861"/>
    </row>
    <row r="862" spans="3:3" x14ac:dyDescent="0.25">
      <c r="C862"/>
    </row>
    <row r="863" spans="3:3" x14ac:dyDescent="0.25">
      <c r="C863"/>
    </row>
    <row r="864" spans="3:3" x14ac:dyDescent="0.25">
      <c r="C864"/>
    </row>
    <row r="865" spans="3:3" x14ac:dyDescent="0.25">
      <c r="C865"/>
    </row>
    <row r="866" spans="3:3" x14ac:dyDescent="0.25">
      <c r="C866"/>
    </row>
    <row r="867" spans="3:3" x14ac:dyDescent="0.25">
      <c r="C867"/>
    </row>
    <row r="868" spans="3:3" x14ac:dyDescent="0.25">
      <c r="C868"/>
    </row>
    <row r="869" spans="3:3" x14ac:dyDescent="0.25">
      <c r="C869"/>
    </row>
    <row r="870" spans="3:3" x14ac:dyDescent="0.25">
      <c r="C870"/>
    </row>
    <row r="871" spans="3:3" x14ac:dyDescent="0.25">
      <c r="C871"/>
    </row>
    <row r="872" spans="3:3" x14ac:dyDescent="0.25">
      <c r="C872"/>
    </row>
    <row r="873" spans="3:3" x14ac:dyDescent="0.25">
      <c r="C873"/>
    </row>
    <row r="874" spans="3:3" x14ac:dyDescent="0.25">
      <c r="C874"/>
    </row>
    <row r="875" spans="3:3" x14ac:dyDescent="0.25">
      <c r="C875"/>
    </row>
    <row r="876" spans="3:3" x14ac:dyDescent="0.25">
      <c r="C876"/>
    </row>
    <row r="877" spans="3:3" x14ac:dyDescent="0.25">
      <c r="C877"/>
    </row>
    <row r="878" spans="3:3" x14ac:dyDescent="0.25">
      <c r="C878"/>
    </row>
    <row r="879" spans="3:3" x14ac:dyDescent="0.25">
      <c r="C879"/>
    </row>
    <row r="880" spans="3:3" x14ac:dyDescent="0.25">
      <c r="C880"/>
    </row>
    <row r="881" spans="3:3" x14ac:dyDescent="0.25">
      <c r="C881"/>
    </row>
    <row r="882" spans="3:3" x14ac:dyDescent="0.25">
      <c r="C882"/>
    </row>
    <row r="883" spans="3:3" x14ac:dyDescent="0.25">
      <c r="C883"/>
    </row>
    <row r="884" spans="3:3" x14ac:dyDescent="0.25">
      <c r="C884"/>
    </row>
    <row r="885" spans="3:3" x14ac:dyDescent="0.25">
      <c r="C885"/>
    </row>
    <row r="886" spans="3:3" x14ac:dyDescent="0.25">
      <c r="C886"/>
    </row>
    <row r="887" spans="3:3" x14ac:dyDescent="0.25">
      <c r="C887"/>
    </row>
    <row r="888" spans="3:3" x14ac:dyDescent="0.25">
      <c r="C888"/>
    </row>
    <row r="889" spans="3:3" x14ac:dyDescent="0.25">
      <c r="C889"/>
    </row>
    <row r="890" spans="3:3" x14ac:dyDescent="0.25">
      <c r="C890"/>
    </row>
    <row r="891" spans="3:3" x14ac:dyDescent="0.25">
      <c r="C891"/>
    </row>
    <row r="892" spans="3:3" x14ac:dyDescent="0.25">
      <c r="C892"/>
    </row>
    <row r="893" spans="3:3" x14ac:dyDescent="0.25">
      <c r="C893"/>
    </row>
    <row r="894" spans="3:3" x14ac:dyDescent="0.25">
      <c r="C894"/>
    </row>
    <row r="895" spans="3:3" x14ac:dyDescent="0.25">
      <c r="C895"/>
    </row>
    <row r="896" spans="3:3" x14ac:dyDescent="0.25">
      <c r="C896"/>
    </row>
    <row r="897" spans="3:3" x14ac:dyDescent="0.25">
      <c r="C897"/>
    </row>
    <row r="898" spans="3:3" x14ac:dyDescent="0.25">
      <c r="C898"/>
    </row>
    <row r="899" spans="3:3" x14ac:dyDescent="0.25">
      <c r="C899"/>
    </row>
    <row r="900" spans="3:3" x14ac:dyDescent="0.25">
      <c r="C900"/>
    </row>
    <row r="901" spans="3:3" x14ac:dyDescent="0.25">
      <c r="C901"/>
    </row>
    <row r="902" spans="3:3" x14ac:dyDescent="0.25">
      <c r="C902"/>
    </row>
    <row r="903" spans="3:3" x14ac:dyDescent="0.25">
      <c r="C903"/>
    </row>
    <row r="904" spans="3:3" x14ac:dyDescent="0.25">
      <c r="C904"/>
    </row>
    <row r="905" spans="3:3" x14ac:dyDescent="0.25">
      <c r="C905"/>
    </row>
    <row r="906" spans="3:3" x14ac:dyDescent="0.25">
      <c r="C906"/>
    </row>
    <row r="907" spans="3:3" x14ac:dyDescent="0.25">
      <c r="C907"/>
    </row>
    <row r="908" spans="3:3" x14ac:dyDescent="0.25">
      <c r="C908"/>
    </row>
    <row r="909" spans="3:3" x14ac:dyDescent="0.25">
      <c r="C909"/>
    </row>
    <row r="910" spans="3:3" x14ac:dyDescent="0.25">
      <c r="C910"/>
    </row>
    <row r="911" spans="3:3" x14ac:dyDescent="0.25">
      <c r="C911"/>
    </row>
    <row r="912" spans="3:3" x14ac:dyDescent="0.25">
      <c r="C912"/>
    </row>
    <row r="913" spans="3:3" x14ac:dyDescent="0.25">
      <c r="C913"/>
    </row>
    <row r="914" spans="3:3" x14ac:dyDescent="0.25">
      <c r="C914"/>
    </row>
    <row r="915" spans="3:3" x14ac:dyDescent="0.25">
      <c r="C915"/>
    </row>
    <row r="916" spans="3:3" x14ac:dyDescent="0.25">
      <c r="C916"/>
    </row>
    <row r="917" spans="3:3" x14ac:dyDescent="0.25">
      <c r="C917"/>
    </row>
    <row r="918" spans="3:3" x14ac:dyDescent="0.25">
      <c r="C918"/>
    </row>
    <row r="919" spans="3:3" x14ac:dyDescent="0.25">
      <c r="C919"/>
    </row>
    <row r="920" spans="3:3" x14ac:dyDescent="0.25">
      <c r="C920"/>
    </row>
    <row r="921" spans="3:3" x14ac:dyDescent="0.25">
      <c r="C921"/>
    </row>
    <row r="922" spans="3:3" x14ac:dyDescent="0.25">
      <c r="C922"/>
    </row>
    <row r="923" spans="3:3" x14ac:dyDescent="0.25">
      <c r="C923"/>
    </row>
    <row r="924" spans="3:3" x14ac:dyDescent="0.25">
      <c r="C924"/>
    </row>
    <row r="925" spans="3:3" x14ac:dyDescent="0.25">
      <c r="C925"/>
    </row>
    <row r="926" spans="3:3" x14ac:dyDescent="0.25">
      <c r="C926"/>
    </row>
    <row r="927" spans="3:3" x14ac:dyDescent="0.25">
      <c r="C927"/>
    </row>
    <row r="928" spans="3:3" x14ac:dyDescent="0.25">
      <c r="C928"/>
    </row>
    <row r="929" spans="3:3" x14ac:dyDescent="0.25">
      <c r="C929"/>
    </row>
    <row r="930" spans="3:3" x14ac:dyDescent="0.25">
      <c r="C930"/>
    </row>
    <row r="931" spans="3:3" x14ac:dyDescent="0.25">
      <c r="C931"/>
    </row>
    <row r="932" spans="3:3" x14ac:dyDescent="0.25">
      <c r="C932"/>
    </row>
    <row r="933" spans="3:3" x14ac:dyDescent="0.25">
      <c r="C933"/>
    </row>
    <row r="934" spans="3:3" x14ac:dyDescent="0.25">
      <c r="C934"/>
    </row>
    <row r="935" spans="3:3" x14ac:dyDescent="0.25">
      <c r="C935"/>
    </row>
    <row r="936" spans="3:3" x14ac:dyDescent="0.25">
      <c r="C936"/>
    </row>
    <row r="937" spans="3:3" x14ac:dyDescent="0.25">
      <c r="C937"/>
    </row>
    <row r="938" spans="3:3" x14ac:dyDescent="0.25">
      <c r="C938"/>
    </row>
    <row r="939" spans="3:3" x14ac:dyDescent="0.25">
      <c r="C939"/>
    </row>
    <row r="940" spans="3:3" x14ac:dyDescent="0.25">
      <c r="C940"/>
    </row>
    <row r="941" spans="3:3" x14ac:dyDescent="0.25">
      <c r="C941"/>
    </row>
    <row r="942" spans="3:3" x14ac:dyDescent="0.25">
      <c r="C942"/>
    </row>
    <row r="943" spans="3:3" x14ac:dyDescent="0.25">
      <c r="C943"/>
    </row>
    <row r="944" spans="3:3" x14ac:dyDescent="0.25">
      <c r="C944"/>
    </row>
    <row r="945" spans="3:3" x14ac:dyDescent="0.25">
      <c r="C945"/>
    </row>
    <row r="946" spans="3:3" x14ac:dyDescent="0.25">
      <c r="C946"/>
    </row>
    <row r="947" spans="3:3" x14ac:dyDescent="0.25">
      <c r="C947"/>
    </row>
    <row r="948" spans="3:3" x14ac:dyDescent="0.25">
      <c r="C948"/>
    </row>
    <row r="949" spans="3:3" x14ac:dyDescent="0.25">
      <c r="C949"/>
    </row>
    <row r="950" spans="3:3" x14ac:dyDescent="0.25">
      <c r="C950"/>
    </row>
    <row r="951" spans="3:3" x14ac:dyDescent="0.25">
      <c r="C951"/>
    </row>
    <row r="952" spans="3:3" x14ac:dyDescent="0.25">
      <c r="C952"/>
    </row>
    <row r="953" spans="3:3" x14ac:dyDescent="0.25">
      <c r="C953"/>
    </row>
    <row r="954" spans="3:3" x14ac:dyDescent="0.25">
      <c r="C954"/>
    </row>
    <row r="955" spans="3:3" x14ac:dyDescent="0.25">
      <c r="C955"/>
    </row>
    <row r="956" spans="3:3" x14ac:dyDescent="0.25">
      <c r="C956"/>
    </row>
    <row r="957" spans="3:3" x14ac:dyDescent="0.25">
      <c r="C957"/>
    </row>
    <row r="958" spans="3:3" x14ac:dyDescent="0.25">
      <c r="C958"/>
    </row>
    <row r="959" spans="3:3" x14ac:dyDescent="0.25">
      <c r="C959"/>
    </row>
    <row r="960" spans="3:3" x14ac:dyDescent="0.25">
      <c r="C960"/>
    </row>
    <row r="961" spans="3:3" x14ac:dyDescent="0.25">
      <c r="C961"/>
    </row>
    <row r="962" spans="3:3" x14ac:dyDescent="0.25">
      <c r="C962"/>
    </row>
    <row r="963" spans="3:3" x14ac:dyDescent="0.25">
      <c r="C963"/>
    </row>
    <row r="964" spans="3:3" x14ac:dyDescent="0.25">
      <c r="C964"/>
    </row>
    <row r="965" spans="3:3" x14ac:dyDescent="0.25">
      <c r="C965"/>
    </row>
    <row r="966" spans="3:3" x14ac:dyDescent="0.25">
      <c r="C966"/>
    </row>
    <row r="967" spans="3:3" x14ac:dyDescent="0.25">
      <c r="C967"/>
    </row>
    <row r="968" spans="3:3" x14ac:dyDescent="0.25">
      <c r="C968"/>
    </row>
    <row r="969" spans="3:3" x14ac:dyDescent="0.25">
      <c r="C969"/>
    </row>
    <row r="970" spans="3:3" x14ac:dyDescent="0.25">
      <c r="C970"/>
    </row>
    <row r="971" spans="3:3" x14ac:dyDescent="0.25">
      <c r="C971"/>
    </row>
    <row r="972" spans="3:3" x14ac:dyDescent="0.25">
      <c r="C972"/>
    </row>
    <row r="973" spans="3:3" x14ac:dyDescent="0.25">
      <c r="C973"/>
    </row>
    <row r="974" spans="3:3" x14ac:dyDescent="0.25">
      <c r="C974"/>
    </row>
    <row r="975" spans="3:3" x14ac:dyDescent="0.25">
      <c r="C975"/>
    </row>
    <row r="976" spans="3:3" x14ac:dyDescent="0.25">
      <c r="C976"/>
    </row>
    <row r="977" spans="3:3" x14ac:dyDescent="0.25">
      <c r="C977"/>
    </row>
    <row r="978" spans="3:3" x14ac:dyDescent="0.25">
      <c r="C978"/>
    </row>
    <row r="979" spans="3:3" x14ac:dyDescent="0.25">
      <c r="C979"/>
    </row>
    <row r="980" spans="3:3" x14ac:dyDescent="0.25">
      <c r="C980"/>
    </row>
    <row r="981" spans="3:3" x14ac:dyDescent="0.25">
      <c r="C981"/>
    </row>
    <row r="982" spans="3:3" x14ac:dyDescent="0.25">
      <c r="C982"/>
    </row>
  </sheetData>
  <autoFilter ref="A3:BF305"/>
  <mergeCells count="7">
    <mergeCell ref="AS2:BD2"/>
    <mergeCell ref="A2:E2"/>
    <mergeCell ref="F2:L2"/>
    <mergeCell ref="M2:P2"/>
    <mergeCell ref="Q2:S2"/>
    <mergeCell ref="T2:AE2"/>
    <mergeCell ref="AF2:AR2"/>
  </mergeCells>
  <conditionalFormatting sqref="BE268:BE299 BE302:BE304 BE3:BE256">
    <cfRule type="cellIs" dxfId="19" priority="18" operator="greaterThan">
      <formula>0</formula>
    </cfRule>
  </conditionalFormatting>
  <conditionalFormatting sqref="L3">
    <cfRule type="duplicateValues" dxfId="18" priority="19"/>
  </conditionalFormatting>
  <conditionalFormatting sqref="O315:O1048576 O4:O312">
    <cfRule type="cellIs" dxfId="17" priority="17" operator="greaterThan">
      <formula>0</formula>
    </cfRule>
  </conditionalFormatting>
  <conditionalFormatting sqref="T268:AE299 T302:AE304 T4:AE256">
    <cfRule type="cellIs" dxfId="16" priority="16" operator="equal">
      <formula>"X"</formula>
    </cfRule>
  </conditionalFormatting>
  <conditionalFormatting sqref="AF268:AF299 AF255:AF256 AF302 AF303:AQ304 AF4:AQ254">
    <cfRule type="cellIs" dxfId="15" priority="15" operator="equal">
      <formula>"X"</formula>
    </cfRule>
  </conditionalFormatting>
  <conditionalFormatting sqref="AS4:BD304">
    <cfRule type="cellIs" dxfId="14" priority="14" operator="greaterThan">
      <formula>0</formula>
    </cfRule>
  </conditionalFormatting>
  <conditionalFormatting sqref="P268:P299 P4:P256 P302:P1048576">
    <cfRule type="cellIs" dxfId="13" priority="12" operator="equal">
      <formula>"AUTOGESTIÓN"</formula>
    </cfRule>
    <cfRule type="cellIs" dxfId="12" priority="13" operator="equal">
      <formula>"MDMQ"</formula>
    </cfRule>
  </conditionalFormatting>
  <conditionalFormatting sqref="BE257:BE267">
    <cfRule type="cellIs" dxfId="11" priority="11" operator="greaterThan">
      <formula>0</formula>
    </cfRule>
  </conditionalFormatting>
  <conditionalFormatting sqref="T257:AE267">
    <cfRule type="cellIs" dxfId="10" priority="10" operator="equal">
      <formula>"X"</formula>
    </cfRule>
  </conditionalFormatting>
  <conditionalFormatting sqref="AF257:AF267">
    <cfRule type="cellIs" dxfId="9" priority="9" operator="equal">
      <formula>"X"</formula>
    </cfRule>
  </conditionalFormatting>
  <conditionalFormatting sqref="P257:P267">
    <cfRule type="cellIs" dxfId="8" priority="7" operator="equal">
      <formula>"AUTOGESTIÓN"</formula>
    </cfRule>
    <cfRule type="cellIs" dxfId="7" priority="8" operator="equal">
      <formula>"MDMQ"</formula>
    </cfRule>
  </conditionalFormatting>
  <conditionalFormatting sqref="BE300:BE301">
    <cfRule type="cellIs" dxfId="6" priority="6" operator="greaterThan">
      <formula>0</formula>
    </cfRule>
  </conditionalFormatting>
  <conditionalFormatting sqref="T300:AE301">
    <cfRule type="cellIs" dxfId="5" priority="5" operator="equal">
      <formula>"X"</formula>
    </cfRule>
  </conditionalFormatting>
  <conditionalFormatting sqref="AF300:AF301">
    <cfRule type="cellIs" dxfId="4" priority="4" operator="equal">
      <formula>"X"</formula>
    </cfRule>
  </conditionalFormatting>
  <conditionalFormatting sqref="P300:P301">
    <cfRule type="cellIs" dxfId="3" priority="2" operator="equal">
      <formula>"AUTOGESTIÓN"</formula>
    </cfRule>
    <cfRule type="cellIs" dxfId="2" priority="3" operator="equal">
      <formula>"MDMQ"</formula>
    </cfRule>
  </conditionalFormatting>
  <conditionalFormatting sqref="AG255:AQ302">
    <cfRule type="cellIs" dxfId="1" priority="1" operator="equal">
      <formula>"X"</formula>
    </cfRule>
  </conditionalFormatting>
  <conditionalFormatting sqref="L4:L304">
    <cfRule type="duplicateValues" dxfId="0" priority="20"/>
  </conditionalFormatting>
  <dataValidations count="3">
    <dataValidation type="list" allowBlank="1" showInputMessage="1" showErrorMessage="1" sqref="R51:R55 R115:R116 R118 R4:R11 R24:R45 R79:R87 R148:R158 R252 R160:R173 R142:R143">
      <formula1>INDIRECT(Q4)</formula1>
    </dataValidation>
    <dataValidation type="list" allowBlank="1" showInputMessage="1" showErrorMessage="1" sqref="Q51 Q55 Q153:Q158 Q12:Q23 Q79:Q87 Q160:Q168 Q142:Q147">
      <formula1>PAC</formula1>
    </dataValidation>
    <dataValidation type="list" allowBlank="1" showInputMessage="1" showErrorMessage="1" promptTitle="GRUPO DE GASTO" prompt="SELECCIONAR" sqref="S68">
      <formula1>GRUPO</formula1>
    </dataValidation>
  </dataValidations>
  <pageMargins left="0.7" right="0.7" top="0.75" bottom="0.75" header="0.3" footer="0.3"/>
  <pageSetup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S106"/>
  <sheetViews>
    <sheetView showGridLines="0" topLeftCell="J1" zoomScale="115" zoomScaleNormal="115" workbookViewId="0">
      <pane ySplit="9" topLeftCell="A15" activePane="bottomLeft" state="frozen"/>
      <selection activeCell="L104" sqref="L104"/>
      <selection pane="bottomLeft" activeCell="L15" sqref="L15"/>
    </sheetView>
  </sheetViews>
  <sheetFormatPr baseColWidth="10" defaultColWidth="11.42578125" defaultRowHeight="15" x14ac:dyDescent="0.25"/>
  <cols>
    <col min="1" max="1" width="39.140625" style="2" customWidth="1"/>
    <col min="2" max="2" width="32.85546875" style="2" customWidth="1"/>
    <col min="3" max="3" width="34" style="2" customWidth="1"/>
    <col min="4" max="4" width="44.85546875" style="2" customWidth="1"/>
    <col min="5" max="5" width="41.28515625" style="2" bestFit="1" customWidth="1"/>
    <col min="6" max="6" width="24.85546875" style="2" bestFit="1" customWidth="1"/>
    <col min="7" max="7" width="32.28515625" style="2" customWidth="1"/>
    <col min="8" max="8" width="10.28515625" style="2" bestFit="1" customWidth="1"/>
    <col min="9" max="9" width="42.42578125" style="2" customWidth="1"/>
    <col min="10" max="10" width="12.42578125" style="1" bestFit="1" customWidth="1"/>
    <col min="11" max="11" width="11.5703125" style="1" bestFit="1" customWidth="1"/>
    <col min="12" max="12" width="47" style="1" customWidth="1"/>
    <col min="13" max="13" width="15.5703125" style="11" customWidth="1"/>
    <col min="14" max="14" width="19.5703125" style="12" customWidth="1"/>
    <col min="15" max="15" width="18" style="11" customWidth="1"/>
    <col min="16" max="16" width="11.42578125" style="1"/>
    <col min="17" max="17" width="37.7109375" style="1" customWidth="1"/>
    <col min="18" max="18" width="22.42578125" style="1" customWidth="1"/>
    <col min="19" max="19" width="11.85546875" style="1" bestFit="1" customWidth="1"/>
    <col min="20" max="16384" width="11.42578125" style="1"/>
  </cols>
  <sheetData>
    <row r="1" spans="1:19" ht="18.75" x14ac:dyDescent="0.3">
      <c r="A1" s="123" t="s">
        <v>0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</row>
    <row r="2" spans="1:19" ht="18.75" x14ac:dyDescent="0.3"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</row>
    <row r="3" spans="1:19" ht="18.75" x14ac:dyDescent="0.3">
      <c r="A3" s="3" t="s">
        <v>1</v>
      </c>
      <c r="B3" s="4" t="s">
        <v>2</v>
      </c>
      <c r="C3" s="4"/>
      <c r="D3" s="4"/>
      <c r="E3" s="4"/>
      <c r="F3" s="4"/>
      <c r="G3" s="5"/>
      <c r="J3" s="55"/>
      <c r="K3" s="55"/>
      <c r="L3" s="55"/>
      <c r="M3" s="7"/>
      <c r="N3" s="111"/>
      <c r="O3" s="111"/>
    </row>
    <row r="4" spans="1:19" x14ac:dyDescent="0.25">
      <c r="O4" s="97"/>
    </row>
    <row r="5" spans="1:19" ht="30" x14ac:dyDescent="0.25">
      <c r="A5" s="9" t="s">
        <v>3</v>
      </c>
      <c r="B5" s="10" t="s">
        <v>4</v>
      </c>
      <c r="C5" s="4"/>
      <c r="D5" s="4"/>
      <c r="E5" s="4"/>
      <c r="F5" s="4"/>
      <c r="G5" s="5"/>
      <c r="O5" s="97"/>
    </row>
    <row r="6" spans="1:19" x14ac:dyDescent="0.25">
      <c r="N6" s="12" t="s">
        <v>527</v>
      </c>
      <c r="O6" s="97" t="s">
        <v>526</v>
      </c>
    </row>
    <row r="7" spans="1:19" x14ac:dyDescent="0.25">
      <c r="A7" s="124" t="s">
        <v>5</v>
      </c>
      <c r="B7" s="124" t="s">
        <v>6</v>
      </c>
      <c r="C7" s="124" t="s">
        <v>7</v>
      </c>
      <c r="D7" s="127" t="s">
        <v>8</v>
      </c>
      <c r="E7" s="127" t="s">
        <v>9</v>
      </c>
      <c r="F7" s="127" t="s">
        <v>10</v>
      </c>
      <c r="G7" s="127" t="s">
        <v>11</v>
      </c>
      <c r="H7" s="127" t="s">
        <v>12</v>
      </c>
      <c r="I7" s="127" t="s">
        <v>13</v>
      </c>
      <c r="J7" s="127" t="s">
        <v>14</v>
      </c>
      <c r="K7" s="127" t="s">
        <v>15</v>
      </c>
      <c r="L7" s="127" t="s">
        <v>16</v>
      </c>
      <c r="M7" s="130" t="s">
        <v>17</v>
      </c>
      <c r="N7" s="130"/>
      <c r="O7" s="130"/>
    </row>
    <row r="8" spans="1:19" x14ac:dyDescent="0.25">
      <c r="A8" s="125"/>
      <c r="B8" s="125"/>
      <c r="C8" s="125"/>
      <c r="D8" s="128"/>
      <c r="E8" s="128"/>
      <c r="F8" s="128"/>
      <c r="G8" s="128"/>
      <c r="H8" s="128"/>
      <c r="I8" s="128"/>
      <c r="J8" s="128"/>
      <c r="K8" s="128"/>
      <c r="L8" s="128"/>
      <c r="M8" s="13" t="s">
        <v>19</v>
      </c>
      <c r="N8" s="14" t="s">
        <v>20</v>
      </c>
      <c r="O8" s="15" t="s">
        <v>21</v>
      </c>
    </row>
    <row r="9" spans="1:19" x14ac:dyDescent="0.25">
      <c r="A9" s="126"/>
      <c r="B9" s="126"/>
      <c r="C9" s="126"/>
      <c r="D9" s="129"/>
      <c r="E9" s="129"/>
      <c r="F9" s="129"/>
      <c r="G9" s="129"/>
      <c r="H9" s="129"/>
      <c r="I9" s="129"/>
      <c r="J9" s="129"/>
      <c r="K9" s="129"/>
      <c r="L9" s="129"/>
      <c r="M9" s="13" t="s">
        <v>19</v>
      </c>
      <c r="N9" s="14" t="s">
        <v>20</v>
      </c>
      <c r="O9" s="15" t="s">
        <v>21</v>
      </c>
    </row>
    <row r="10" spans="1:19" ht="60" x14ac:dyDescent="0.25">
      <c r="A10" s="19" t="s">
        <v>22</v>
      </c>
      <c r="B10" s="19" t="s">
        <v>23</v>
      </c>
      <c r="C10" s="20" t="s">
        <v>24</v>
      </c>
      <c r="D10" s="45" t="s">
        <v>219</v>
      </c>
      <c r="E10" s="45" t="s">
        <v>220</v>
      </c>
      <c r="F10" s="20" t="s">
        <v>27</v>
      </c>
      <c r="G10" s="42" t="s">
        <v>140</v>
      </c>
      <c r="H10" s="44" t="s">
        <v>29</v>
      </c>
      <c r="I10" s="38" t="s">
        <v>30</v>
      </c>
      <c r="J10" s="82">
        <v>44228</v>
      </c>
      <c r="K10" s="82">
        <v>44561</v>
      </c>
      <c r="L10" s="117" t="s">
        <v>31</v>
      </c>
      <c r="M10" s="40">
        <v>0</v>
      </c>
      <c r="N10" s="40">
        <v>0</v>
      </c>
      <c r="O10" s="47">
        <v>8595.99</v>
      </c>
      <c r="Q10" s="88"/>
      <c r="R10" s="87"/>
      <c r="S10" s="88"/>
    </row>
    <row r="11" spans="1:19" ht="60" x14ac:dyDescent="0.25">
      <c r="A11" s="19" t="s">
        <v>22</v>
      </c>
      <c r="B11" s="19" t="s">
        <v>23</v>
      </c>
      <c r="C11" s="20" t="s">
        <v>24</v>
      </c>
      <c r="D11" s="45" t="s">
        <v>219</v>
      </c>
      <c r="E11" s="45" t="s">
        <v>220</v>
      </c>
      <c r="F11" s="20" t="s">
        <v>27</v>
      </c>
      <c r="G11" s="38" t="s">
        <v>140</v>
      </c>
      <c r="H11" s="44" t="s">
        <v>29</v>
      </c>
      <c r="I11" s="38" t="s">
        <v>30</v>
      </c>
      <c r="J11" s="82">
        <v>44348</v>
      </c>
      <c r="K11" s="82">
        <v>44377</v>
      </c>
      <c r="L11" s="117" t="s">
        <v>38</v>
      </c>
      <c r="M11" s="40">
        <v>0</v>
      </c>
      <c r="N11" s="40">
        <v>0</v>
      </c>
      <c r="O11" s="47">
        <v>7840</v>
      </c>
      <c r="R11" s="87"/>
    </row>
    <row r="12" spans="1:19" ht="60" x14ac:dyDescent="0.25">
      <c r="A12" s="19" t="s">
        <v>22</v>
      </c>
      <c r="B12" s="19" t="s">
        <v>23</v>
      </c>
      <c r="C12" s="20" t="s">
        <v>24</v>
      </c>
      <c r="D12" s="45" t="s">
        <v>219</v>
      </c>
      <c r="E12" s="45" t="s">
        <v>220</v>
      </c>
      <c r="F12" s="20" t="s">
        <v>27</v>
      </c>
      <c r="G12" s="38" t="s">
        <v>140</v>
      </c>
      <c r="H12" s="44" t="s">
        <v>29</v>
      </c>
      <c r="I12" s="38" t="s">
        <v>30</v>
      </c>
      <c r="J12" s="82">
        <v>44317</v>
      </c>
      <c r="K12" s="82">
        <v>44530</v>
      </c>
      <c r="L12" s="117" t="s">
        <v>32</v>
      </c>
      <c r="M12" s="40">
        <v>0</v>
      </c>
      <c r="N12" s="40">
        <v>0</v>
      </c>
      <c r="O12" s="47">
        <v>21280</v>
      </c>
      <c r="R12" s="87"/>
    </row>
    <row r="13" spans="1:19" ht="60" x14ac:dyDescent="0.25">
      <c r="A13" s="19" t="s">
        <v>22</v>
      </c>
      <c r="B13" s="19" t="s">
        <v>23</v>
      </c>
      <c r="C13" s="20" t="s">
        <v>24</v>
      </c>
      <c r="D13" s="45" t="s">
        <v>219</v>
      </c>
      <c r="E13" s="45" t="s">
        <v>220</v>
      </c>
      <c r="F13" s="20" t="s">
        <v>27</v>
      </c>
      <c r="G13" s="38" t="s">
        <v>140</v>
      </c>
      <c r="H13" s="44" t="s">
        <v>29</v>
      </c>
      <c r="I13" s="38" t="s">
        <v>30</v>
      </c>
      <c r="J13" s="82">
        <v>44287</v>
      </c>
      <c r="K13" s="82">
        <v>44500</v>
      </c>
      <c r="L13" s="117" t="s">
        <v>141</v>
      </c>
      <c r="M13" s="40">
        <v>0</v>
      </c>
      <c r="N13" s="40">
        <v>0</v>
      </c>
      <c r="O13" s="47">
        <v>12387.2</v>
      </c>
      <c r="R13" s="87"/>
    </row>
    <row r="14" spans="1:19" ht="60" x14ac:dyDescent="0.25">
      <c r="A14" s="19" t="s">
        <v>22</v>
      </c>
      <c r="B14" s="19" t="s">
        <v>23</v>
      </c>
      <c r="C14" s="20" t="s">
        <v>24</v>
      </c>
      <c r="D14" s="45" t="s">
        <v>219</v>
      </c>
      <c r="E14" s="45" t="s">
        <v>220</v>
      </c>
      <c r="F14" s="20" t="s">
        <v>27</v>
      </c>
      <c r="G14" s="38" t="s">
        <v>140</v>
      </c>
      <c r="H14" s="44" t="s">
        <v>29</v>
      </c>
      <c r="I14" s="38" t="s">
        <v>30</v>
      </c>
      <c r="J14" s="82">
        <v>44287</v>
      </c>
      <c r="K14" s="82">
        <v>44500</v>
      </c>
      <c r="L14" s="117" t="s">
        <v>34</v>
      </c>
      <c r="M14" s="40">
        <v>0</v>
      </c>
      <c r="N14" s="40">
        <v>0</v>
      </c>
      <c r="O14" s="47">
        <v>230228.32</v>
      </c>
      <c r="R14" s="87"/>
    </row>
    <row r="15" spans="1:19" ht="60" x14ac:dyDescent="0.25">
      <c r="A15" s="19" t="s">
        <v>22</v>
      </c>
      <c r="B15" s="19" t="s">
        <v>23</v>
      </c>
      <c r="C15" s="20" t="s">
        <v>24</v>
      </c>
      <c r="D15" s="45" t="s">
        <v>219</v>
      </c>
      <c r="E15" s="45" t="s">
        <v>220</v>
      </c>
      <c r="F15" s="20" t="s">
        <v>27</v>
      </c>
      <c r="G15" s="38" t="s">
        <v>140</v>
      </c>
      <c r="H15" s="44" t="s">
        <v>29</v>
      </c>
      <c r="I15" s="38" t="s">
        <v>30</v>
      </c>
      <c r="J15" s="82">
        <v>44287</v>
      </c>
      <c r="K15" s="82">
        <v>44561</v>
      </c>
      <c r="L15" s="117" t="s">
        <v>35</v>
      </c>
      <c r="M15" s="40">
        <v>0</v>
      </c>
      <c r="N15" s="40">
        <v>0</v>
      </c>
      <c r="O15" s="47">
        <v>112413.61</v>
      </c>
      <c r="R15" s="87"/>
    </row>
    <row r="16" spans="1:19" ht="60" x14ac:dyDescent="0.25">
      <c r="A16" s="19" t="s">
        <v>22</v>
      </c>
      <c r="B16" s="19" t="s">
        <v>23</v>
      </c>
      <c r="C16" s="20" t="s">
        <v>24</v>
      </c>
      <c r="D16" s="45" t="s">
        <v>219</v>
      </c>
      <c r="E16" s="45" t="s">
        <v>220</v>
      </c>
      <c r="F16" s="20" t="s">
        <v>27</v>
      </c>
      <c r="G16" s="38" t="s">
        <v>140</v>
      </c>
      <c r="H16" s="44" t="s">
        <v>29</v>
      </c>
      <c r="I16" s="38" t="s">
        <v>30</v>
      </c>
      <c r="J16" s="82">
        <v>44348</v>
      </c>
      <c r="K16" s="82">
        <v>44377</v>
      </c>
      <c r="L16" s="117" t="s">
        <v>36</v>
      </c>
      <c r="M16" s="40">
        <v>0</v>
      </c>
      <c r="N16" s="40">
        <v>0</v>
      </c>
      <c r="O16" s="47">
        <v>29120</v>
      </c>
      <c r="R16" s="87"/>
    </row>
    <row r="17" spans="1:18" ht="60" x14ac:dyDescent="0.25">
      <c r="A17" s="19" t="s">
        <v>22</v>
      </c>
      <c r="B17" s="19" t="s">
        <v>23</v>
      </c>
      <c r="C17" s="20" t="s">
        <v>24</v>
      </c>
      <c r="D17" s="45" t="s">
        <v>219</v>
      </c>
      <c r="E17" s="45" t="s">
        <v>220</v>
      </c>
      <c r="F17" s="20" t="s">
        <v>27</v>
      </c>
      <c r="G17" s="38" t="s">
        <v>140</v>
      </c>
      <c r="H17" s="44" t="s">
        <v>29</v>
      </c>
      <c r="I17" s="38" t="s">
        <v>30</v>
      </c>
      <c r="J17" s="82">
        <v>44348</v>
      </c>
      <c r="K17" s="82">
        <v>44377</v>
      </c>
      <c r="L17" s="120" t="s">
        <v>37</v>
      </c>
      <c r="M17" s="40">
        <v>0</v>
      </c>
      <c r="N17" s="40">
        <v>0</v>
      </c>
      <c r="O17" s="47">
        <v>1120</v>
      </c>
      <c r="R17" s="87"/>
    </row>
    <row r="18" spans="1:18" ht="60" x14ac:dyDescent="0.25">
      <c r="A18" s="19" t="s">
        <v>22</v>
      </c>
      <c r="B18" s="19" t="s">
        <v>23</v>
      </c>
      <c r="C18" s="20" t="s">
        <v>24</v>
      </c>
      <c r="D18" s="45" t="s">
        <v>219</v>
      </c>
      <c r="E18" s="45" t="s">
        <v>220</v>
      </c>
      <c r="F18" s="20" t="s">
        <v>27</v>
      </c>
      <c r="G18" s="42" t="s">
        <v>142</v>
      </c>
      <c r="H18" s="44" t="s">
        <v>29</v>
      </c>
      <c r="I18" s="42" t="s">
        <v>40</v>
      </c>
      <c r="J18" s="82">
        <v>44197</v>
      </c>
      <c r="K18" s="82">
        <v>44561</v>
      </c>
      <c r="L18" s="117" t="s">
        <v>41</v>
      </c>
      <c r="M18" s="40">
        <v>0</v>
      </c>
      <c r="N18" s="40">
        <v>0</v>
      </c>
      <c r="O18" s="41">
        <v>62000</v>
      </c>
      <c r="R18" s="87"/>
    </row>
    <row r="19" spans="1:18" ht="60" x14ac:dyDescent="0.25">
      <c r="A19" s="19" t="s">
        <v>22</v>
      </c>
      <c r="B19" s="19" t="s">
        <v>23</v>
      </c>
      <c r="C19" s="20" t="s">
        <v>24</v>
      </c>
      <c r="D19" s="45" t="s">
        <v>219</v>
      </c>
      <c r="E19" s="45" t="s">
        <v>220</v>
      </c>
      <c r="F19" s="20" t="s">
        <v>27</v>
      </c>
      <c r="G19" s="38" t="s">
        <v>142</v>
      </c>
      <c r="H19" s="44" t="s">
        <v>29</v>
      </c>
      <c r="I19" s="38" t="s">
        <v>40</v>
      </c>
      <c r="J19" s="82">
        <v>44197</v>
      </c>
      <c r="K19" s="82">
        <v>44561</v>
      </c>
      <c r="L19" s="117" t="s">
        <v>31</v>
      </c>
      <c r="M19" s="40">
        <v>0</v>
      </c>
      <c r="N19" s="40">
        <v>0</v>
      </c>
      <c r="O19" s="41">
        <v>13586.72</v>
      </c>
      <c r="R19" s="87"/>
    </row>
    <row r="20" spans="1:18" ht="90" x14ac:dyDescent="0.25">
      <c r="A20" s="19" t="s">
        <v>22</v>
      </c>
      <c r="B20" s="19" t="s">
        <v>23</v>
      </c>
      <c r="C20" s="20" t="s">
        <v>24</v>
      </c>
      <c r="D20" s="45" t="s">
        <v>219</v>
      </c>
      <c r="E20" s="45" t="s">
        <v>220</v>
      </c>
      <c r="F20" s="20" t="s">
        <v>27</v>
      </c>
      <c r="G20" s="38" t="s">
        <v>142</v>
      </c>
      <c r="H20" s="44" t="s">
        <v>29</v>
      </c>
      <c r="I20" s="38" t="s">
        <v>40</v>
      </c>
      <c r="J20" s="82">
        <v>44470</v>
      </c>
      <c r="K20" s="82">
        <v>44500</v>
      </c>
      <c r="L20" s="117" t="s">
        <v>42</v>
      </c>
      <c r="M20" s="40">
        <v>0</v>
      </c>
      <c r="N20" s="40">
        <v>0</v>
      </c>
      <c r="O20" s="41">
        <v>13000</v>
      </c>
      <c r="R20" s="87"/>
    </row>
    <row r="21" spans="1:18" ht="90" x14ac:dyDescent="0.25">
      <c r="A21" s="19" t="s">
        <v>22</v>
      </c>
      <c r="B21" s="19" t="s">
        <v>23</v>
      </c>
      <c r="C21" s="20" t="s">
        <v>24</v>
      </c>
      <c r="D21" s="45" t="s">
        <v>219</v>
      </c>
      <c r="E21" s="45" t="s">
        <v>220</v>
      </c>
      <c r="F21" s="20" t="s">
        <v>27</v>
      </c>
      <c r="G21" s="38" t="s">
        <v>142</v>
      </c>
      <c r="H21" s="44" t="s">
        <v>29</v>
      </c>
      <c r="I21" s="38" t="s">
        <v>40</v>
      </c>
      <c r="J21" s="82">
        <v>44197</v>
      </c>
      <c r="K21" s="82">
        <v>44561</v>
      </c>
      <c r="L21" s="117" t="s">
        <v>43</v>
      </c>
      <c r="M21" s="40">
        <v>0</v>
      </c>
      <c r="N21" s="40">
        <v>0</v>
      </c>
      <c r="O21" s="41">
        <v>89210.86</v>
      </c>
      <c r="R21" s="87"/>
    </row>
    <row r="22" spans="1:18" ht="60" x14ac:dyDescent="0.25">
      <c r="A22" s="19" t="s">
        <v>22</v>
      </c>
      <c r="B22" s="19" t="s">
        <v>23</v>
      </c>
      <c r="C22" s="20" t="s">
        <v>24</v>
      </c>
      <c r="D22" s="45" t="s">
        <v>219</v>
      </c>
      <c r="E22" s="45" t="s">
        <v>220</v>
      </c>
      <c r="F22" s="20" t="s">
        <v>27</v>
      </c>
      <c r="G22" s="38" t="s">
        <v>142</v>
      </c>
      <c r="H22" s="44" t="s">
        <v>29</v>
      </c>
      <c r="I22" s="38" t="s">
        <v>40</v>
      </c>
      <c r="J22" s="82">
        <v>44256</v>
      </c>
      <c r="K22" s="82">
        <v>44286</v>
      </c>
      <c r="L22" s="117" t="s">
        <v>44</v>
      </c>
      <c r="M22" s="40">
        <v>0</v>
      </c>
      <c r="N22" s="40">
        <v>0</v>
      </c>
      <c r="O22" s="41">
        <v>1650.4</v>
      </c>
      <c r="R22" s="87"/>
    </row>
    <row r="23" spans="1:18" ht="60" x14ac:dyDescent="0.25">
      <c r="A23" s="19" t="s">
        <v>22</v>
      </c>
      <c r="B23" s="19" t="s">
        <v>23</v>
      </c>
      <c r="C23" s="20" t="s">
        <v>24</v>
      </c>
      <c r="D23" s="45" t="s">
        <v>219</v>
      </c>
      <c r="E23" s="45" t="s">
        <v>220</v>
      </c>
      <c r="F23" s="20" t="s">
        <v>27</v>
      </c>
      <c r="G23" s="38" t="s">
        <v>142</v>
      </c>
      <c r="H23" s="44" t="s">
        <v>29</v>
      </c>
      <c r="I23" s="38" t="s">
        <v>40</v>
      </c>
      <c r="J23" s="82">
        <v>44197</v>
      </c>
      <c r="K23" s="82">
        <v>44227</v>
      </c>
      <c r="L23" s="117" t="s">
        <v>45</v>
      </c>
      <c r="M23" s="40">
        <v>0</v>
      </c>
      <c r="N23" s="40">
        <v>0</v>
      </c>
      <c r="O23" s="41">
        <v>7000</v>
      </c>
      <c r="R23" s="87"/>
    </row>
    <row r="24" spans="1:18" ht="60" x14ac:dyDescent="0.25">
      <c r="A24" s="19" t="s">
        <v>22</v>
      </c>
      <c r="B24" s="19" t="s">
        <v>23</v>
      </c>
      <c r="C24" s="20" t="s">
        <v>24</v>
      </c>
      <c r="D24" s="45" t="s">
        <v>219</v>
      </c>
      <c r="E24" s="45" t="s">
        <v>220</v>
      </c>
      <c r="F24" s="20" t="s">
        <v>27</v>
      </c>
      <c r="G24" s="38" t="s">
        <v>142</v>
      </c>
      <c r="H24" s="44" t="s">
        <v>29</v>
      </c>
      <c r="I24" s="38" t="s">
        <v>40</v>
      </c>
      <c r="J24" s="82">
        <v>44348</v>
      </c>
      <c r="K24" s="82">
        <v>44377</v>
      </c>
      <c r="L24" s="117" t="s">
        <v>35</v>
      </c>
      <c r="M24" s="40">
        <v>0</v>
      </c>
      <c r="N24" s="40">
        <v>0</v>
      </c>
      <c r="O24" s="41">
        <v>20000</v>
      </c>
    </row>
    <row r="25" spans="1:18" ht="60" x14ac:dyDescent="0.25">
      <c r="A25" s="19" t="s">
        <v>22</v>
      </c>
      <c r="B25" s="19" t="s">
        <v>23</v>
      </c>
      <c r="C25" s="20" t="s">
        <v>24</v>
      </c>
      <c r="D25" s="45" t="s">
        <v>219</v>
      </c>
      <c r="E25" s="45" t="s">
        <v>220</v>
      </c>
      <c r="F25" s="20" t="s">
        <v>27</v>
      </c>
      <c r="G25" s="38" t="s">
        <v>142</v>
      </c>
      <c r="H25" s="44" t="s">
        <v>29</v>
      </c>
      <c r="I25" s="38" t="s">
        <v>40</v>
      </c>
      <c r="J25" s="82">
        <v>44228</v>
      </c>
      <c r="K25" s="82">
        <v>44255</v>
      </c>
      <c r="L25" s="117" t="s">
        <v>36</v>
      </c>
      <c r="M25" s="40">
        <v>0</v>
      </c>
      <c r="N25" s="40">
        <v>0</v>
      </c>
      <c r="O25" s="41">
        <v>851.2</v>
      </c>
    </row>
    <row r="26" spans="1:18" ht="60" x14ac:dyDescent="0.25">
      <c r="A26" s="19" t="s">
        <v>22</v>
      </c>
      <c r="B26" s="19" t="s">
        <v>23</v>
      </c>
      <c r="C26" s="20" t="s">
        <v>24</v>
      </c>
      <c r="D26" s="45" t="s">
        <v>219</v>
      </c>
      <c r="E26" s="45" t="s">
        <v>220</v>
      </c>
      <c r="F26" s="20" t="s">
        <v>27</v>
      </c>
      <c r="G26" s="38" t="s">
        <v>142</v>
      </c>
      <c r="H26" s="44" t="s">
        <v>29</v>
      </c>
      <c r="I26" s="38" t="s">
        <v>40</v>
      </c>
      <c r="J26" s="82">
        <v>44197</v>
      </c>
      <c r="K26" s="82">
        <v>44561</v>
      </c>
      <c r="L26" s="117" t="s">
        <v>46</v>
      </c>
      <c r="M26" s="40">
        <v>0</v>
      </c>
      <c r="N26" s="40">
        <v>0</v>
      </c>
      <c r="O26" s="41">
        <v>83575.740000000005</v>
      </c>
    </row>
    <row r="27" spans="1:18" ht="60" x14ac:dyDescent="0.25">
      <c r="A27" s="19" t="s">
        <v>22</v>
      </c>
      <c r="B27" s="19" t="s">
        <v>23</v>
      </c>
      <c r="C27" s="20" t="s">
        <v>24</v>
      </c>
      <c r="D27" s="45" t="s">
        <v>219</v>
      </c>
      <c r="E27" s="45" t="s">
        <v>220</v>
      </c>
      <c r="F27" s="20" t="s">
        <v>27</v>
      </c>
      <c r="G27" s="38" t="s">
        <v>142</v>
      </c>
      <c r="H27" s="44" t="s">
        <v>29</v>
      </c>
      <c r="I27" s="38" t="s">
        <v>40</v>
      </c>
      <c r="J27" s="82">
        <v>44287</v>
      </c>
      <c r="K27" s="82">
        <v>44561</v>
      </c>
      <c r="L27" s="117" t="s">
        <v>47</v>
      </c>
      <c r="M27" s="40">
        <v>0</v>
      </c>
      <c r="N27" s="40">
        <v>0</v>
      </c>
      <c r="O27" s="41">
        <v>1206525.3600000001</v>
      </c>
    </row>
    <row r="28" spans="1:18" ht="60" x14ac:dyDescent="0.25">
      <c r="A28" s="19" t="s">
        <v>22</v>
      </c>
      <c r="B28" s="19" t="s">
        <v>23</v>
      </c>
      <c r="C28" s="20" t="s">
        <v>24</v>
      </c>
      <c r="D28" s="45" t="s">
        <v>219</v>
      </c>
      <c r="E28" s="45" t="s">
        <v>220</v>
      </c>
      <c r="F28" s="20" t="s">
        <v>27</v>
      </c>
      <c r="G28" s="38" t="s">
        <v>142</v>
      </c>
      <c r="H28" s="44" t="s">
        <v>29</v>
      </c>
      <c r="I28" s="38" t="s">
        <v>40</v>
      </c>
      <c r="J28" s="82">
        <v>44197</v>
      </c>
      <c r="K28" s="82">
        <v>44561</v>
      </c>
      <c r="L28" s="117" t="s">
        <v>48</v>
      </c>
      <c r="M28" s="40">
        <v>0</v>
      </c>
      <c r="N28" s="40">
        <v>0</v>
      </c>
      <c r="O28" s="41">
        <v>2000</v>
      </c>
    </row>
    <row r="29" spans="1:18" ht="60" x14ac:dyDescent="0.25">
      <c r="A29" s="19" t="s">
        <v>22</v>
      </c>
      <c r="B29" s="19" t="s">
        <v>23</v>
      </c>
      <c r="C29" s="20" t="s">
        <v>24</v>
      </c>
      <c r="D29" s="45" t="s">
        <v>219</v>
      </c>
      <c r="E29" s="45" t="s">
        <v>220</v>
      </c>
      <c r="F29" s="20" t="s">
        <v>27</v>
      </c>
      <c r="G29" s="38" t="s">
        <v>142</v>
      </c>
      <c r="H29" s="44" t="s">
        <v>29</v>
      </c>
      <c r="I29" s="42" t="s">
        <v>49</v>
      </c>
      <c r="J29" s="82">
        <v>44197</v>
      </c>
      <c r="K29" s="82">
        <v>44561</v>
      </c>
      <c r="L29" s="117" t="s">
        <v>50</v>
      </c>
      <c r="M29" s="40">
        <v>0</v>
      </c>
      <c r="N29" s="40">
        <v>0</v>
      </c>
      <c r="O29" s="41">
        <v>12.17</v>
      </c>
    </row>
    <row r="30" spans="1:18" ht="90" x14ac:dyDescent="0.25">
      <c r="A30" s="19" t="s">
        <v>22</v>
      </c>
      <c r="B30" s="19" t="s">
        <v>23</v>
      </c>
      <c r="C30" s="20" t="s">
        <v>24</v>
      </c>
      <c r="D30" s="45" t="s">
        <v>219</v>
      </c>
      <c r="E30" s="45" t="s">
        <v>220</v>
      </c>
      <c r="F30" s="20" t="s">
        <v>27</v>
      </c>
      <c r="G30" s="38" t="s">
        <v>142</v>
      </c>
      <c r="H30" s="44" t="s">
        <v>29</v>
      </c>
      <c r="I30" s="38" t="s">
        <v>49</v>
      </c>
      <c r="J30" s="82">
        <v>44197</v>
      </c>
      <c r="K30" s="82">
        <v>44561</v>
      </c>
      <c r="L30" s="117" t="s">
        <v>42</v>
      </c>
      <c r="M30" s="40">
        <v>0</v>
      </c>
      <c r="N30" s="40">
        <v>0</v>
      </c>
      <c r="O30" s="47">
        <v>1885.75</v>
      </c>
    </row>
    <row r="31" spans="1:18" ht="60" x14ac:dyDescent="0.25">
      <c r="A31" s="19" t="s">
        <v>22</v>
      </c>
      <c r="B31" s="19" t="s">
        <v>23</v>
      </c>
      <c r="C31" s="20" t="s">
        <v>24</v>
      </c>
      <c r="D31" s="45" t="s">
        <v>219</v>
      </c>
      <c r="E31" s="45" t="s">
        <v>220</v>
      </c>
      <c r="F31" s="20" t="s">
        <v>27</v>
      </c>
      <c r="G31" s="38" t="s">
        <v>142</v>
      </c>
      <c r="H31" s="44" t="s">
        <v>29</v>
      </c>
      <c r="I31" s="38" t="s">
        <v>49</v>
      </c>
      <c r="J31" s="82">
        <v>44228</v>
      </c>
      <c r="K31" s="82">
        <v>44255</v>
      </c>
      <c r="L31" s="117" t="s">
        <v>57</v>
      </c>
      <c r="M31" s="40">
        <v>0</v>
      </c>
      <c r="N31" s="40">
        <v>0</v>
      </c>
      <c r="O31" s="47">
        <v>20160</v>
      </c>
    </row>
    <row r="32" spans="1:18" ht="60" x14ac:dyDescent="0.25">
      <c r="A32" s="19" t="s">
        <v>22</v>
      </c>
      <c r="B32" s="19" t="s">
        <v>23</v>
      </c>
      <c r="C32" s="20" t="s">
        <v>24</v>
      </c>
      <c r="D32" s="45" t="s">
        <v>219</v>
      </c>
      <c r="E32" s="45" t="s">
        <v>220</v>
      </c>
      <c r="F32" s="20" t="s">
        <v>27</v>
      </c>
      <c r="G32" s="38" t="s">
        <v>142</v>
      </c>
      <c r="H32" s="44" t="s">
        <v>29</v>
      </c>
      <c r="I32" s="38" t="s">
        <v>49</v>
      </c>
      <c r="J32" s="82">
        <v>44197</v>
      </c>
      <c r="K32" s="82">
        <v>44561</v>
      </c>
      <c r="L32" s="117" t="s">
        <v>51</v>
      </c>
      <c r="M32" s="40">
        <v>0</v>
      </c>
      <c r="N32" s="40">
        <v>0</v>
      </c>
      <c r="O32" s="47">
        <v>540.96</v>
      </c>
    </row>
    <row r="33" spans="1:19" ht="60" x14ac:dyDescent="0.25">
      <c r="A33" s="19" t="s">
        <v>22</v>
      </c>
      <c r="B33" s="19" t="s">
        <v>23</v>
      </c>
      <c r="C33" s="20" t="s">
        <v>24</v>
      </c>
      <c r="D33" s="45" t="s">
        <v>219</v>
      </c>
      <c r="E33" s="45" t="s">
        <v>220</v>
      </c>
      <c r="F33" s="20" t="s">
        <v>27</v>
      </c>
      <c r="G33" s="38" t="s">
        <v>142</v>
      </c>
      <c r="H33" s="44" t="s">
        <v>29</v>
      </c>
      <c r="I33" s="38" t="s">
        <v>49</v>
      </c>
      <c r="J33" s="82">
        <v>44197</v>
      </c>
      <c r="K33" s="82">
        <v>44561</v>
      </c>
      <c r="L33" s="117" t="s">
        <v>52</v>
      </c>
      <c r="M33" s="40">
        <v>0</v>
      </c>
      <c r="N33" s="40">
        <v>0</v>
      </c>
      <c r="O33" s="47">
        <v>2600</v>
      </c>
    </row>
    <row r="34" spans="1:19" ht="60" x14ac:dyDescent="0.25">
      <c r="A34" s="19" t="s">
        <v>22</v>
      </c>
      <c r="B34" s="19" t="s">
        <v>23</v>
      </c>
      <c r="C34" s="20" t="s">
        <v>24</v>
      </c>
      <c r="D34" s="45" t="s">
        <v>219</v>
      </c>
      <c r="E34" s="45" t="s">
        <v>220</v>
      </c>
      <c r="F34" s="20" t="s">
        <v>27</v>
      </c>
      <c r="G34" s="38" t="s">
        <v>142</v>
      </c>
      <c r="H34" s="44" t="s">
        <v>29</v>
      </c>
      <c r="I34" s="38" t="s">
        <v>49</v>
      </c>
      <c r="J34" s="82">
        <v>44197</v>
      </c>
      <c r="K34" s="82">
        <v>44561</v>
      </c>
      <c r="L34" s="117" t="s">
        <v>36</v>
      </c>
      <c r="M34" s="40">
        <v>0</v>
      </c>
      <c r="N34" s="40">
        <v>0</v>
      </c>
      <c r="O34" s="47">
        <v>2840.01</v>
      </c>
    </row>
    <row r="35" spans="1:19" ht="60" x14ac:dyDescent="0.25">
      <c r="A35" s="19" t="s">
        <v>22</v>
      </c>
      <c r="B35" s="19" t="s">
        <v>23</v>
      </c>
      <c r="C35" s="20" t="s">
        <v>24</v>
      </c>
      <c r="D35" s="45" t="s">
        <v>219</v>
      </c>
      <c r="E35" s="45" t="s">
        <v>220</v>
      </c>
      <c r="F35" s="20" t="s">
        <v>27</v>
      </c>
      <c r="G35" s="38" t="s">
        <v>142</v>
      </c>
      <c r="H35" s="44" t="s">
        <v>29</v>
      </c>
      <c r="I35" s="38" t="s">
        <v>49</v>
      </c>
      <c r="J35" s="82">
        <v>44197</v>
      </c>
      <c r="K35" s="82">
        <v>44561</v>
      </c>
      <c r="L35" s="117" t="s">
        <v>53</v>
      </c>
      <c r="M35" s="40">
        <v>0</v>
      </c>
      <c r="N35" s="40">
        <v>0</v>
      </c>
      <c r="O35" s="47">
        <v>2000</v>
      </c>
    </row>
    <row r="36" spans="1:19" ht="60" x14ac:dyDescent="0.25">
      <c r="A36" s="19" t="s">
        <v>22</v>
      </c>
      <c r="B36" s="19" t="s">
        <v>23</v>
      </c>
      <c r="C36" s="20" t="s">
        <v>24</v>
      </c>
      <c r="D36" s="45" t="s">
        <v>219</v>
      </c>
      <c r="E36" s="45" t="s">
        <v>220</v>
      </c>
      <c r="F36" s="20" t="s">
        <v>27</v>
      </c>
      <c r="G36" s="38" t="s">
        <v>142</v>
      </c>
      <c r="H36" s="44" t="s">
        <v>29</v>
      </c>
      <c r="I36" s="38" t="s">
        <v>49</v>
      </c>
      <c r="J36" s="82">
        <v>44197</v>
      </c>
      <c r="K36" s="82">
        <v>44561</v>
      </c>
      <c r="L36" s="120" t="s">
        <v>54</v>
      </c>
      <c r="M36" s="40">
        <v>0</v>
      </c>
      <c r="N36" s="40">
        <v>0</v>
      </c>
      <c r="O36" s="47">
        <v>83473.13</v>
      </c>
    </row>
    <row r="37" spans="1:19" ht="60" x14ac:dyDescent="0.25">
      <c r="A37" s="19" t="s">
        <v>22</v>
      </c>
      <c r="B37" s="19" t="s">
        <v>23</v>
      </c>
      <c r="C37" s="20" t="s">
        <v>24</v>
      </c>
      <c r="D37" s="45" t="s">
        <v>219</v>
      </c>
      <c r="E37" s="45" t="s">
        <v>220</v>
      </c>
      <c r="F37" s="20" t="s">
        <v>27</v>
      </c>
      <c r="G37" s="38" t="s">
        <v>142</v>
      </c>
      <c r="H37" s="44" t="s">
        <v>29</v>
      </c>
      <c r="I37" s="42" t="s">
        <v>118</v>
      </c>
      <c r="J37" s="82">
        <v>44197</v>
      </c>
      <c r="K37" s="82">
        <v>44561</v>
      </c>
      <c r="L37" s="117" t="s">
        <v>143</v>
      </c>
      <c r="M37" s="40">
        <v>0</v>
      </c>
      <c r="N37" s="40">
        <v>0</v>
      </c>
      <c r="O37" s="47">
        <v>0</v>
      </c>
    </row>
    <row r="38" spans="1:19" ht="60" x14ac:dyDescent="0.25">
      <c r="A38" s="19" t="s">
        <v>22</v>
      </c>
      <c r="B38" s="19" t="s">
        <v>23</v>
      </c>
      <c r="C38" s="20" t="s">
        <v>24</v>
      </c>
      <c r="D38" s="45" t="s">
        <v>219</v>
      </c>
      <c r="E38" s="45" t="s">
        <v>220</v>
      </c>
      <c r="F38" s="20" t="s">
        <v>27</v>
      </c>
      <c r="G38" s="42" t="s">
        <v>144</v>
      </c>
      <c r="H38" s="44" t="s">
        <v>29</v>
      </c>
      <c r="I38" s="45" t="s">
        <v>56</v>
      </c>
      <c r="J38" s="82">
        <v>44228</v>
      </c>
      <c r="K38" s="82">
        <v>44255</v>
      </c>
      <c r="L38" s="120" t="s">
        <v>31</v>
      </c>
      <c r="M38" s="40">
        <v>0</v>
      </c>
      <c r="N38" s="40">
        <v>0</v>
      </c>
      <c r="O38" s="47">
        <v>199.66</v>
      </c>
      <c r="Q38" s="1" t="s">
        <v>31</v>
      </c>
      <c r="R38" s="1">
        <v>199.66</v>
      </c>
    </row>
    <row r="39" spans="1:19" ht="60" x14ac:dyDescent="0.25">
      <c r="A39" s="19" t="s">
        <v>22</v>
      </c>
      <c r="B39" s="19" t="s">
        <v>23</v>
      </c>
      <c r="C39" s="20" t="s">
        <v>24</v>
      </c>
      <c r="D39" s="45" t="s">
        <v>219</v>
      </c>
      <c r="E39" s="45" t="s">
        <v>220</v>
      </c>
      <c r="F39" s="20" t="s">
        <v>27</v>
      </c>
      <c r="G39" s="38" t="s">
        <v>144</v>
      </c>
      <c r="H39" s="44" t="s">
        <v>29</v>
      </c>
      <c r="I39" s="45" t="s">
        <v>56</v>
      </c>
      <c r="J39" s="82">
        <v>44409</v>
      </c>
      <c r="K39" s="82">
        <v>44438</v>
      </c>
      <c r="L39" s="117" t="s">
        <v>32</v>
      </c>
      <c r="M39" s="40">
        <v>0</v>
      </c>
      <c r="N39" s="40">
        <v>0</v>
      </c>
      <c r="O39" s="41">
        <v>560</v>
      </c>
      <c r="Q39" s="1" t="s">
        <v>32</v>
      </c>
      <c r="R39" s="1">
        <v>560</v>
      </c>
    </row>
    <row r="40" spans="1:19" ht="60" x14ac:dyDescent="0.25">
      <c r="A40" s="19" t="s">
        <v>22</v>
      </c>
      <c r="B40" s="19" t="s">
        <v>23</v>
      </c>
      <c r="C40" s="20" t="s">
        <v>24</v>
      </c>
      <c r="D40" s="45" t="s">
        <v>219</v>
      </c>
      <c r="E40" s="45" t="s">
        <v>220</v>
      </c>
      <c r="F40" s="20" t="s">
        <v>27</v>
      </c>
      <c r="G40" s="38" t="s">
        <v>144</v>
      </c>
      <c r="H40" s="44" t="s">
        <v>29</v>
      </c>
      <c r="I40" s="45" t="s">
        <v>56</v>
      </c>
      <c r="J40" s="82">
        <v>44256</v>
      </c>
      <c r="K40" s="82">
        <v>44286</v>
      </c>
      <c r="L40" s="117" t="s">
        <v>34</v>
      </c>
      <c r="M40" s="40">
        <v>0</v>
      </c>
      <c r="N40" s="40">
        <v>0</v>
      </c>
      <c r="O40" s="41">
        <v>3988.32</v>
      </c>
      <c r="Q40" s="1" t="s">
        <v>34</v>
      </c>
      <c r="R40" s="1">
        <v>3988.32</v>
      </c>
    </row>
    <row r="41" spans="1:19" ht="60" x14ac:dyDescent="0.25">
      <c r="A41" s="19" t="s">
        <v>22</v>
      </c>
      <c r="B41" s="19" t="s">
        <v>23</v>
      </c>
      <c r="C41" s="20" t="s">
        <v>24</v>
      </c>
      <c r="D41" s="45" t="s">
        <v>219</v>
      </c>
      <c r="E41" s="45" t="s">
        <v>220</v>
      </c>
      <c r="F41" s="20" t="s">
        <v>27</v>
      </c>
      <c r="G41" s="38" t="s">
        <v>144</v>
      </c>
      <c r="H41" s="44" t="s">
        <v>29</v>
      </c>
      <c r="I41" s="45" t="s">
        <v>56</v>
      </c>
      <c r="J41" s="82">
        <v>44228</v>
      </c>
      <c r="K41" s="82">
        <v>44255</v>
      </c>
      <c r="L41" s="117" t="s">
        <v>45</v>
      </c>
      <c r="M41" s="40">
        <v>0</v>
      </c>
      <c r="N41" s="40">
        <v>0</v>
      </c>
      <c r="O41" s="41">
        <v>201.6</v>
      </c>
    </row>
    <row r="42" spans="1:19" ht="60" x14ac:dyDescent="0.25">
      <c r="A42" s="19" t="s">
        <v>22</v>
      </c>
      <c r="B42" s="19" t="s">
        <v>23</v>
      </c>
      <c r="C42" s="20" t="s">
        <v>24</v>
      </c>
      <c r="D42" s="45" t="s">
        <v>219</v>
      </c>
      <c r="E42" s="45" t="s">
        <v>267</v>
      </c>
      <c r="F42" s="19" t="s">
        <v>147</v>
      </c>
      <c r="G42" s="42" t="s">
        <v>145</v>
      </c>
      <c r="H42" s="44" t="s">
        <v>29</v>
      </c>
      <c r="I42" s="42" t="s">
        <v>61</v>
      </c>
      <c r="J42" s="39">
        <v>44197</v>
      </c>
      <c r="K42" s="39">
        <v>44561</v>
      </c>
      <c r="L42" s="117" t="s">
        <v>62</v>
      </c>
      <c r="M42" s="40">
        <v>0</v>
      </c>
      <c r="N42" s="40">
        <v>0</v>
      </c>
      <c r="O42" s="41">
        <v>777145.25</v>
      </c>
      <c r="Q42" s="88">
        <f>SUM(O42:O63)</f>
        <v>3708249.4600000004</v>
      </c>
      <c r="R42" s="1">
        <v>3708249.4600000004</v>
      </c>
      <c r="S42" s="1" t="b">
        <f>Q42=R42</f>
        <v>1</v>
      </c>
    </row>
    <row r="43" spans="1:19" ht="60" x14ac:dyDescent="0.25">
      <c r="A43" s="19" t="s">
        <v>22</v>
      </c>
      <c r="B43" s="19" t="s">
        <v>23</v>
      </c>
      <c r="C43" s="20" t="s">
        <v>24</v>
      </c>
      <c r="D43" s="45" t="s">
        <v>219</v>
      </c>
      <c r="E43" s="45" t="s">
        <v>267</v>
      </c>
      <c r="F43" s="19" t="s">
        <v>147</v>
      </c>
      <c r="G43" s="38" t="s">
        <v>145</v>
      </c>
      <c r="H43" s="44" t="s">
        <v>29</v>
      </c>
      <c r="I43" s="38" t="s">
        <v>61</v>
      </c>
      <c r="J43" s="39">
        <v>44197</v>
      </c>
      <c r="K43" s="39">
        <v>44561</v>
      </c>
      <c r="L43" s="117" t="s">
        <v>63</v>
      </c>
      <c r="M43" s="40">
        <v>0</v>
      </c>
      <c r="N43" s="40">
        <v>0</v>
      </c>
      <c r="O43" s="41">
        <v>43333.33</v>
      </c>
    </row>
    <row r="44" spans="1:19" ht="90" x14ac:dyDescent="0.25">
      <c r="A44" s="19" t="s">
        <v>22</v>
      </c>
      <c r="B44" s="19" t="s">
        <v>23</v>
      </c>
      <c r="C44" s="20" t="s">
        <v>24</v>
      </c>
      <c r="D44" s="45" t="s">
        <v>219</v>
      </c>
      <c r="E44" s="45" t="s">
        <v>267</v>
      </c>
      <c r="F44" s="19" t="s">
        <v>147</v>
      </c>
      <c r="G44" s="38" t="s">
        <v>145</v>
      </c>
      <c r="H44" s="44" t="s">
        <v>29</v>
      </c>
      <c r="I44" s="42" t="s">
        <v>64</v>
      </c>
      <c r="J44" s="39">
        <v>44228</v>
      </c>
      <c r="K44" s="39">
        <v>44561</v>
      </c>
      <c r="L44" s="117" t="s">
        <v>43</v>
      </c>
      <c r="M44" s="40">
        <v>0</v>
      </c>
      <c r="N44" s="40">
        <v>0</v>
      </c>
      <c r="O44" s="41">
        <v>1680</v>
      </c>
    </row>
    <row r="45" spans="1:19" ht="60" x14ac:dyDescent="0.25">
      <c r="A45" s="19" t="s">
        <v>22</v>
      </c>
      <c r="B45" s="19" t="s">
        <v>23</v>
      </c>
      <c r="C45" s="20" t="s">
        <v>24</v>
      </c>
      <c r="D45" s="45" t="s">
        <v>219</v>
      </c>
      <c r="E45" s="45" t="s">
        <v>267</v>
      </c>
      <c r="F45" s="19" t="s">
        <v>147</v>
      </c>
      <c r="G45" s="38" t="s">
        <v>145</v>
      </c>
      <c r="H45" s="44" t="s">
        <v>29</v>
      </c>
      <c r="I45" s="42" t="s">
        <v>64</v>
      </c>
      <c r="J45" s="39">
        <v>44317</v>
      </c>
      <c r="K45" s="39">
        <v>44347</v>
      </c>
      <c r="L45" s="117" t="s">
        <v>66</v>
      </c>
      <c r="M45" s="40">
        <v>0</v>
      </c>
      <c r="N45" s="40">
        <v>0</v>
      </c>
      <c r="O45" s="47">
        <v>100200</v>
      </c>
    </row>
    <row r="46" spans="1:19" ht="60" x14ac:dyDescent="0.25">
      <c r="A46" s="19" t="s">
        <v>22</v>
      </c>
      <c r="B46" s="19" t="s">
        <v>23</v>
      </c>
      <c r="C46" s="20" t="s">
        <v>24</v>
      </c>
      <c r="D46" s="45" t="s">
        <v>219</v>
      </c>
      <c r="E46" s="45" t="s">
        <v>267</v>
      </c>
      <c r="F46" s="19" t="s">
        <v>147</v>
      </c>
      <c r="G46" s="38" t="s">
        <v>145</v>
      </c>
      <c r="H46" s="44" t="s">
        <v>29</v>
      </c>
      <c r="I46" s="42" t="s">
        <v>64</v>
      </c>
      <c r="J46" s="39">
        <v>44256</v>
      </c>
      <c r="K46" s="39">
        <v>44286</v>
      </c>
      <c r="L46" s="117" t="s">
        <v>67</v>
      </c>
      <c r="M46" s="40">
        <v>0</v>
      </c>
      <c r="N46" s="40">
        <v>0</v>
      </c>
      <c r="O46" s="47">
        <v>5000</v>
      </c>
    </row>
    <row r="47" spans="1:19" ht="60" x14ac:dyDescent="0.25">
      <c r="A47" s="19" t="s">
        <v>22</v>
      </c>
      <c r="B47" s="19" t="s">
        <v>23</v>
      </c>
      <c r="C47" s="20" t="s">
        <v>24</v>
      </c>
      <c r="D47" s="45" t="s">
        <v>219</v>
      </c>
      <c r="E47" s="45" t="s">
        <v>267</v>
      </c>
      <c r="F47" s="19" t="s">
        <v>147</v>
      </c>
      <c r="G47" s="38" t="s">
        <v>145</v>
      </c>
      <c r="H47" s="44" t="s">
        <v>29</v>
      </c>
      <c r="I47" s="42" t="s">
        <v>64</v>
      </c>
      <c r="J47" s="39">
        <v>44287</v>
      </c>
      <c r="K47" s="39">
        <v>44316</v>
      </c>
      <c r="L47" s="120" t="s">
        <v>68</v>
      </c>
      <c r="M47" s="40">
        <v>0</v>
      </c>
      <c r="N47" s="40">
        <v>0</v>
      </c>
      <c r="O47" s="47">
        <v>37800</v>
      </c>
    </row>
    <row r="48" spans="1:19" ht="60" x14ac:dyDescent="0.25">
      <c r="A48" s="19" t="s">
        <v>22</v>
      </c>
      <c r="B48" s="19" t="s">
        <v>23</v>
      </c>
      <c r="C48" s="20" t="s">
        <v>24</v>
      </c>
      <c r="D48" s="45" t="s">
        <v>219</v>
      </c>
      <c r="E48" s="45" t="s">
        <v>267</v>
      </c>
      <c r="F48" s="19" t="s">
        <v>147</v>
      </c>
      <c r="G48" s="38" t="s">
        <v>145</v>
      </c>
      <c r="H48" s="44" t="s">
        <v>29</v>
      </c>
      <c r="I48" s="42" t="s">
        <v>69</v>
      </c>
      <c r="J48" s="39">
        <v>44197</v>
      </c>
      <c r="K48" s="39">
        <v>44561</v>
      </c>
      <c r="L48" s="120" t="s">
        <v>62</v>
      </c>
      <c r="M48" s="40">
        <v>0</v>
      </c>
      <c r="N48" s="40">
        <v>0</v>
      </c>
      <c r="O48" s="47">
        <v>1114591.3799999999</v>
      </c>
      <c r="Q48" s="88"/>
    </row>
    <row r="49" spans="1:19" ht="60" x14ac:dyDescent="0.25">
      <c r="A49" s="19" t="s">
        <v>22</v>
      </c>
      <c r="B49" s="19" t="s">
        <v>23</v>
      </c>
      <c r="C49" s="20" t="s">
        <v>24</v>
      </c>
      <c r="D49" s="45" t="s">
        <v>219</v>
      </c>
      <c r="E49" s="45" t="s">
        <v>267</v>
      </c>
      <c r="F49" s="19" t="s">
        <v>147</v>
      </c>
      <c r="G49" s="38" t="s">
        <v>145</v>
      </c>
      <c r="H49" s="44" t="s">
        <v>29</v>
      </c>
      <c r="I49" s="38" t="s">
        <v>69</v>
      </c>
      <c r="J49" s="39">
        <v>44197</v>
      </c>
      <c r="K49" s="39">
        <v>44561</v>
      </c>
      <c r="L49" s="117" t="s">
        <v>70</v>
      </c>
      <c r="M49" s="40">
        <v>0</v>
      </c>
      <c r="N49" s="40">
        <v>0</v>
      </c>
      <c r="O49" s="47">
        <v>60829.85</v>
      </c>
      <c r="Q49" s="88"/>
    </row>
    <row r="50" spans="1:19" ht="60" x14ac:dyDescent="0.25">
      <c r="A50" s="19" t="s">
        <v>22</v>
      </c>
      <c r="B50" s="19" t="s">
        <v>23</v>
      </c>
      <c r="C50" s="20" t="s">
        <v>24</v>
      </c>
      <c r="D50" s="45" t="s">
        <v>219</v>
      </c>
      <c r="E50" s="45" t="s">
        <v>267</v>
      </c>
      <c r="F50" s="19" t="s">
        <v>147</v>
      </c>
      <c r="G50" s="38" t="s">
        <v>145</v>
      </c>
      <c r="H50" s="44" t="s">
        <v>29</v>
      </c>
      <c r="I50" s="38" t="s">
        <v>69</v>
      </c>
      <c r="J50" s="39">
        <v>44197</v>
      </c>
      <c r="K50" s="39">
        <v>44561</v>
      </c>
      <c r="L50" s="117" t="s">
        <v>71</v>
      </c>
      <c r="M50" s="40">
        <v>0</v>
      </c>
      <c r="N50" s="40">
        <v>0</v>
      </c>
      <c r="O50" s="47">
        <v>236100.64</v>
      </c>
      <c r="Q50" s="88"/>
    </row>
    <row r="51" spans="1:19" ht="60" x14ac:dyDescent="0.25">
      <c r="A51" s="19" t="s">
        <v>22</v>
      </c>
      <c r="B51" s="19" t="s">
        <v>23</v>
      </c>
      <c r="C51" s="20" t="s">
        <v>24</v>
      </c>
      <c r="D51" s="45" t="s">
        <v>219</v>
      </c>
      <c r="E51" s="45" t="s">
        <v>267</v>
      </c>
      <c r="F51" s="19" t="s">
        <v>147</v>
      </c>
      <c r="G51" s="38" t="s">
        <v>145</v>
      </c>
      <c r="H51" s="44" t="s">
        <v>29</v>
      </c>
      <c r="I51" s="38" t="s">
        <v>69</v>
      </c>
      <c r="J51" s="39">
        <v>44197</v>
      </c>
      <c r="K51" s="39">
        <v>44561</v>
      </c>
      <c r="L51" s="117" t="s">
        <v>72</v>
      </c>
      <c r="M51" s="40">
        <v>0</v>
      </c>
      <c r="N51" s="40">
        <v>0</v>
      </c>
      <c r="O51" s="47">
        <v>74704</v>
      </c>
      <c r="Q51" s="88"/>
    </row>
    <row r="52" spans="1:19" ht="60" x14ac:dyDescent="0.25">
      <c r="A52" s="19" t="s">
        <v>22</v>
      </c>
      <c r="B52" s="19" t="s">
        <v>23</v>
      </c>
      <c r="C52" s="20" t="s">
        <v>24</v>
      </c>
      <c r="D52" s="45" t="s">
        <v>219</v>
      </c>
      <c r="E52" s="45" t="s">
        <v>267</v>
      </c>
      <c r="F52" s="19" t="s">
        <v>147</v>
      </c>
      <c r="G52" s="38" t="s">
        <v>145</v>
      </c>
      <c r="H52" s="44" t="s">
        <v>29</v>
      </c>
      <c r="I52" s="38" t="s">
        <v>69</v>
      </c>
      <c r="J52" s="39">
        <v>44197</v>
      </c>
      <c r="K52" s="39">
        <v>44561</v>
      </c>
      <c r="L52" s="117" t="s">
        <v>73</v>
      </c>
      <c r="M52" s="40">
        <v>0</v>
      </c>
      <c r="N52" s="40">
        <v>0</v>
      </c>
      <c r="O52" s="47">
        <v>18960</v>
      </c>
      <c r="Q52" s="88"/>
    </row>
    <row r="53" spans="1:19" ht="60" x14ac:dyDescent="0.25">
      <c r="A53" s="19" t="s">
        <v>22</v>
      </c>
      <c r="B53" s="19" t="s">
        <v>23</v>
      </c>
      <c r="C53" s="20" t="s">
        <v>24</v>
      </c>
      <c r="D53" s="45" t="s">
        <v>219</v>
      </c>
      <c r="E53" s="45" t="s">
        <v>267</v>
      </c>
      <c r="F53" s="19" t="s">
        <v>147</v>
      </c>
      <c r="G53" s="38" t="s">
        <v>145</v>
      </c>
      <c r="H53" s="44" t="s">
        <v>29</v>
      </c>
      <c r="I53" s="38" t="s">
        <v>69</v>
      </c>
      <c r="J53" s="39">
        <v>44197</v>
      </c>
      <c r="K53" s="39">
        <v>44561</v>
      </c>
      <c r="L53" s="117" t="s">
        <v>74</v>
      </c>
      <c r="M53" s="40">
        <v>0</v>
      </c>
      <c r="N53" s="40">
        <v>0</v>
      </c>
      <c r="O53" s="47">
        <v>14182.36</v>
      </c>
      <c r="Q53" s="88"/>
    </row>
    <row r="54" spans="1:19" ht="60" x14ac:dyDescent="0.25">
      <c r="A54" s="19" t="s">
        <v>22</v>
      </c>
      <c r="B54" s="19" t="s">
        <v>23</v>
      </c>
      <c r="C54" s="20" t="s">
        <v>24</v>
      </c>
      <c r="D54" s="45" t="s">
        <v>219</v>
      </c>
      <c r="E54" s="45" t="s">
        <v>267</v>
      </c>
      <c r="F54" s="19" t="s">
        <v>147</v>
      </c>
      <c r="G54" s="38" t="s">
        <v>145</v>
      </c>
      <c r="H54" s="44" t="s">
        <v>29</v>
      </c>
      <c r="I54" s="38" t="s">
        <v>69</v>
      </c>
      <c r="J54" s="39">
        <v>44197</v>
      </c>
      <c r="K54" s="39">
        <v>44561</v>
      </c>
      <c r="L54" s="117" t="s">
        <v>75</v>
      </c>
      <c r="M54" s="40">
        <v>0</v>
      </c>
      <c r="N54" s="40">
        <v>0</v>
      </c>
      <c r="O54" s="47">
        <v>13333.33</v>
      </c>
      <c r="Q54" s="88"/>
    </row>
    <row r="55" spans="1:19" ht="60" x14ac:dyDescent="0.25">
      <c r="A55" s="19" t="s">
        <v>22</v>
      </c>
      <c r="B55" s="19" t="s">
        <v>23</v>
      </c>
      <c r="C55" s="20" t="s">
        <v>24</v>
      </c>
      <c r="D55" s="45" t="s">
        <v>219</v>
      </c>
      <c r="E55" s="45" t="s">
        <v>267</v>
      </c>
      <c r="F55" s="19" t="s">
        <v>147</v>
      </c>
      <c r="G55" s="38" t="s">
        <v>145</v>
      </c>
      <c r="H55" s="44" t="s">
        <v>29</v>
      </c>
      <c r="I55" s="38" t="s">
        <v>69</v>
      </c>
      <c r="J55" s="39">
        <v>44197</v>
      </c>
      <c r="K55" s="39">
        <v>44561</v>
      </c>
      <c r="L55" s="117" t="s">
        <v>76</v>
      </c>
      <c r="M55" s="40">
        <v>0</v>
      </c>
      <c r="N55" s="40">
        <v>0</v>
      </c>
      <c r="O55" s="47">
        <v>43333.33</v>
      </c>
      <c r="Q55" s="88"/>
    </row>
    <row r="56" spans="1:19" ht="60" x14ac:dyDescent="0.25">
      <c r="A56" s="19" t="s">
        <v>22</v>
      </c>
      <c r="B56" s="19" t="s">
        <v>23</v>
      </c>
      <c r="C56" s="20" t="s">
        <v>24</v>
      </c>
      <c r="D56" s="45" t="s">
        <v>219</v>
      </c>
      <c r="E56" s="45" t="s">
        <v>267</v>
      </c>
      <c r="F56" s="19" t="s">
        <v>147</v>
      </c>
      <c r="G56" s="38" t="s">
        <v>145</v>
      </c>
      <c r="H56" s="44" t="s">
        <v>29</v>
      </c>
      <c r="I56" s="38" t="s">
        <v>69</v>
      </c>
      <c r="J56" s="39">
        <v>44197</v>
      </c>
      <c r="K56" s="39">
        <v>44561</v>
      </c>
      <c r="L56" s="117" t="s">
        <v>77</v>
      </c>
      <c r="M56" s="40">
        <v>0</v>
      </c>
      <c r="N56" s="40">
        <v>0</v>
      </c>
      <c r="O56" s="47">
        <v>277638.43</v>
      </c>
      <c r="Q56" s="88"/>
    </row>
    <row r="57" spans="1:19" ht="60" x14ac:dyDescent="0.25">
      <c r="A57" s="19" t="s">
        <v>22</v>
      </c>
      <c r="B57" s="19" t="s">
        <v>23</v>
      </c>
      <c r="C57" s="20" t="s">
        <v>24</v>
      </c>
      <c r="D57" s="45" t="s">
        <v>219</v>
      </c>
      <c r="E57" s="45" t="s">
        <v>267</v>
      </c>
      <c r="F57" s="19" t="s">
        <v>147</v>
      </c>
      <c r="G57" s="38" t="s">
        <v>145</v>
      </c>
      <c r="H57" s="44" t="s">
        <v>29</v>
      </c>
      <c r="I57" s="38" t="s">
        <v>69</v>
      </c>
      <c r="J57" s="39">
        <v>44197</v>
      </c>
      <c r="K57" s="39">
        <v>44561</v>
      </c>
      <c r="L57" s="117" t="s">
        <v>78</v>
      </c>
      <c r="M57" s="40">
        <v>0</v>
      </c>
      <c r="N57" s="40">
        <v>0</v>
      </c>
      <c r="O57" s="47">
        <v>236006.2</v>
      </c>
      <c r="Q57" s="88"/>
    </row>
    <row r="58" spans="1:19" ht="60" x14ac:dyDescent="0.25">
      <c r="A58" s="19" t="s">
        <v>22</v>
      </c>
      <c r="B58" s="19" t="s">
        <v>23</v>
      </c>
      <c r="C58" s="20" t="s">
        <v>24</v>
      </c>
      <c r="D58" s="45" t="s">
        <v>219</v>
      </c>
      <c r="E58" s="45" t="s">
        <v>267</v>
      </c>
      <c r="F58" s="19" t="s">
        <v>147</v>
      </c>
      <c r="G58" s="38" t="s">
        <v>145</v>
      </c>
      <c r="H58" s="44" t="s">
        <v>29</v>
      </c>
      <c r="I58" s="42" t="s">
        <v>79</v>
      </c>
      <c r="J58" s="39">
        <v>44197</v>
      </c>
      <c r="K58" s="39">
        <v>44500</v>
      </c>
      <c r="L58" s="117" t="s">
        <v>80</v>
      </c>
      <c r="M58" s="40">
        <v>0</v>
      </c>
      <c r="N58" s="40">
        <v>0</v>
      </c>
      <c r="O58" s="47">
        <v>403200</v>
      </c>
      <c r="Q58" s="85"/>
      <c r="R58" s="86"/>
    </row>
    <row r="59" spans="1:19" ht="60" x14ac:dyDescent="0.25">
      <c r="A59" s="19" t="s">
        <v>22</v>
      </c>
      <c r="B59" s="19" t="s">
        <v>23</v>
      </c>
      <c r="C59" s="20" t="s">
        <v>24</v>
      </c>
      <c r="D59" s="45" t="s">
        <v>219</v>
      </c>
      <c r="E59" s="45" t="s">
        <v>267</v>
      </c>
      <c r="F59" s="19" t="s">
        <v>147</v>
      </c>
      <c r="G59" s="38" t="s">
        <v>145</v>
      </c>
      <c r="H59" s="44" t="s">
        <v>29</v>
      </c>
      <c r="I59" s="42" t="s">
        <v>81</v>
      </c>
      <c r="J59" s="39">
        <v>44317</v>
      </c>
      <c r="K59" s="39">
        <v>44530</v>
      </c>
      <c r="L59" s="117" t="s">
        <v>82</v>
      </c>
      <c r="M59" s="40">
        <v>0</v>
      </c>
      <c r="N59" s="40">
        <v>0</v>
      </c>
      <c r="O59" s="47">
        <v>16800</v>
      </c>
    </row>
    <row r="60" spans="1:19" ht="90" x14ac:dyDescent="0.25">
      <c r="A60" s="19" t="s">
        <v>22</v>
      </c>
      <c r="B60" s="19" t="s">
        <v>23</v>
      </c>
      <c r="C60" s="20" t="s">
        <v>24</v>
      </c>
      <c r="D60" s="45" t="s">
        <v>219</v>
      </c>
      <c r="E60" s="45" t="s">
        <v>267</v>
      </c>
      <c r="F60" s="19" t="s">
        <v>147</v>
      </c>
      <c r="G60" s="38" t="s">
        <v>145</v>
      </c>
      <c r="H60" s="44" t="s">
        <v>29</v>
      </c>
      <c r="I60" s="42" t="s">
        <v>81</v>
      </c>
      <c r="J60" s="39">
        <v>44256</v>
      </c>
      <c r="K60" s="39">
        <v>44561</v>
      </c>
      <c r="L60" s="117" t="s">
        <v>43</v>
      </c>
      <c r="M60" s="40">
        <v>0</v>
      </c>
      <c r="N60" s="40">
        <v>0</v>
      </c>
      <c r="O60" s="47">
        <v>35504</v>
      </c>
    </row>
    <row r="61" spans="1:19" ht="60" x14ac:dyDescent="0.25">
      <c r="A61" s="19" t="s">
        <v>22</v>
      </c>
      <c r="B61" s="19" t="s">
        <v>23</v>
      </c>
      <c r="C61" s="20" t="s">
        <v>24</v>
      </c>
      <c r="D61" s="45" t="s">
        <v>219</v>
      </c>
      <c r="E61" s="45" t="s">
        <v>267</v>
      </c>
      <c r="F61" s="19" t="s">
        <v>147</v>
      </c>
      <c r="G61" s="38" t="s">
        <v>145</v>
      </c>
      <c r="H61" s="44" t="s">
        <v>29</v>
      </c>
      <c r="I61" s="38" t="s">
        <v>81</v>
      </c>
      <c r="J61" s="39">
        <v>44348</v>
      </c>
      <c r="K61" s="39">
        <v>44500</v>
      </c>
      <c r="L61" s="117" t="s">
        <v>66</v>
      </c>
      <c r="M61" s="40">
        <v>0</v>
      </c>
      <c r="N61" s="40">
        <v>0</v>
      </c>
      <c r="O61" s="47">
        <v>141907.35999999999</v>
      </c>
    </row>
    <row r="62" spans="1:19" ht="60" x14ac:dyDescent="0.25">
      <c r="A62" s="19" t="s">
        <v>22</v>
      </c>
      <c r="B62" s="19" t="s">
        <v>23</v>
      </c>
      <c r="C62" s="20" t="s">
        <v>24</v>
      </c>
      <c r="D62" s="45" t="s">
        <v>219</v>
      </c>
      <c r="E62" s="45" t="s">
        <v>267</v>
      </c>
      <c r="F62" s="19" t="s">
        <v>147</v>
      </c>
      <c r="G62" s="38" t="s">
        <v>145</v>
      </c>
      <c r="H62" s="44" t="s">
        <v>29</v>
      </c>
      <c r="I62" s="42" t="s">
        <v>120</v>
      </c>
      <c r="J62" s="39">
        <v>44197</v>
      </c>
      <c r="K62" s="39">
        <v>44561</v>
      </c>
      <c r="L62" s="80" t="s">
        <v>121</v>
      </c>
      <c r="M62" s="40">
        <v>0</v>
      </c>
      <c r="N62" s="40">
        <v>0</v>
      </c>
      <c r="O62" s="47">
        <v>0</v>
      </c>
    </row>
    <row r="63" spans="1:19" ht="60" x14ac:dyDescent="0.25">
      <c r="A63" s="19" t="s">
        <v>22</v>
      </c>
      <c r="B63" s="19" t="s">
        <v>23</v>
      </c>
      <c r="C63" s="20" t="s">
        <v>24</v>
      </c>
      <c r="D63" s="45" t="s">
        <v>219</v>
      </c>
      <c r="E63" s="45" t="s">
        <v>267</v>
      </c>
      <c r="F63" s="19" t="s">
        <v>147</v>
      </c>
      <c r="G63" s="42" t="s">
        <v>144</v>
      </c>
      <c r="H63" s="44" t="s">
        <v>29</v>
      </c>
      <c r="I63" s="42" t="s">
        <v>56</v>
      </c>
      <c r="J63" s="39">
        <v>44228</v>
      </c>
      <c r="K63" s="39">
        <v>44255</v>
      </c>
      <c r="L63" s="117" t="s">
        <v>85</v>
      </c>
      <c r="M63" s="40">
        <v>0</v>
      </c>
      <c r="N63" s="40">
        <v>0</v>
      </c>
      <c r="O63" s="47">
        <v>56000</v>
      </c>
    </row>
    <row r="64" spans="1:19" ht="60" x14ac:dyDescent="0.25">
      <c r="A64" s="19" t="s">
        <v>22</v>
      </c>
      <c r="B64" s="19" t="s">
        <v>23</v>
      </c>
      <c r="C64" s="20" t="s">
        <v>24</v>
      </c>
      <c r="D64" s="45" t="s">
        <v>298</v>
      </c>
      <c r="E64" s="45" t="s">
        <v>299</v>
      </c>
      <c r="F64" s="45" t="s">
        <v>88</v>
      </c>
      <c r="G64" s="42" t="s">
        <v>123</v>
      </c>
      <c r="H64" s="44" t="s">
        <v>29</v>
      </c>
      <c r="I64" s="42" t="s">
        <v>124</v>
      </c>
      <c r="J64" s="39">
        <v>44348</v>
      </c>
      <c r="K64" s="39">
        <v>44500</v>
      </c>
      <c r="L64" s="117" t="s">
        <v>113</v>
      </c>
      <c r="M64" s="40">
        <v>0</v>
      </c>
      <c r="N64" s="40">
        <v>100800</v>
      </c>
      <c r="O64" s="47">
        <v>0</v>
      </c>
      <c r="R64" s="89"/>
      <c r="S64" s="89"/>
    </row>
    <row r="65" spans="1:15" ht="60" x14ac:dyDescent="0.25">
      <c r="A65" s="19" t="s">
        <v>22</v>
      </c>
      <c r="B65" s="19" t="s">
        <v>23</v>
      </c>
      <c r="C65" s="20" t="s">
        <v>24</v>
      </c>
      <c r="D65" s="45" t="s">
        <v>298</v>
      </c>
      <c r="E65" s="45" t="s">
        <v>299</v>
      </c>
      <c r="F65" s="45" t="s">
        <v>88</v>
      </c>
      <c r="G65" s="42" t="s">
        <v>151</v>
      </c>
      <c r="H65" s="44" t="s">
        <v>29</v>
      </c>
      <c r="I65" s="42" t="s">
        <v>90</v>
      </c>
      <c r="J65" s="39">
        <v>44197</v>
      </c>
      <c r="K65" s="39">
        <v>44561</v>
      </c>
      <c r="L65" s="117" t="s">
        <v>91</v>
      </c>
      <c r="M65" s="40">
        <v>0</v>
      </c>
      <c r="N65" s="40">
        <v>0</v>
      </c>
      <c r="O65" s="49">
        <v>1704433.98</v>
      </c>
    </row>
    <row r="66" spans="1:15" ht="60" x14ac:dyDescent="0.25">
      <c r="A66" s="19" t="s">
        <v>22</v>
      </c>
      <c r="B66" s="19" t="s">
        <v>23</v>
      </c>
      <c r="C66" s="20" t="s">
        <v>24</v>
      </c>
      <c r="D66" s="45" t="s">
        <v>298</v>
      </c>
      <c r="E66" s="45" t="s">
        <v>299</v>
      </c>
      <c r="F66" s="45" t="s">
        <v>88</v>
      </c>
      <c r="G66" s="38" t="s">
        <v>151</v>
      </c>
      <c r="H66" s="44" t="s">
        <v>29</v>
      </c>
      <c r="I66" s="38" t="s">
        <v>90</v>
      </c>
      <c r="J66" s="39">
        <v>44197</v>
      </c>
      <c r="K66" s="39">
        <v>44561</v>
      </c>
      <c r="L66" s="117" t="s">
        <v>150</v>
      </c>
      <c r="M66" s="40">
        <v>0</v>
      </c>
      <c r="N66" s="40">
        <v>0</v>
      </c>
      <c r="O66" s="41">
        <v>13830346.630000001</v>
      </c>
    </row>
    <row r="67" spans="1:15" ht="60" x14ac:dyDescent="0.25">
      <c r="A67" s="19" t="s">
        <v>22</v>
      </c>
      <c r="B67" s="19" t="s">
        <v>23</v>
      </c>
      <c r="C67" s="20" t="s">
        <v>24</v>
      </c>
      <c r="D67" s="45" t="s">
        <v>298</v>
      </c>
      <c r="E67" s="45" t="s">
        <v>299</v>
      </c>
      <c r="F67" s="45" t="s">
        <v>88</v>
      </c>
      <c r="G67" s="38" t="s">
        <v>151</v>
      </c>
      <c r="H67" s="44" t="s">
        <v>29</v>
      </c>
      <c r="I67" s="38" t="s">
        <v>90</v>
      </c>
      <c r="J67" s="39">
        <v>44197</v>
      </c>
      <c r="K67" s="39">
        <v>44561</v>
      </c>
      <c r="L67" s="118" t="s">
        <v>92</v>
      </c>
      <c r="M67" s="40">
        <v>0</v>
      </c>
      <c r="N67" s="40">
        <v>651045.46</v>
      </c>
      <c r="O67" s="48">
        <v>0</v>
      </c>
    </row>
    <row r="68" spans="1:15" ht="60" x14ac:dyDescent="0.25">
      <c r="A68" s="19" t="s">
        <v>22</v>
      </c>
      <c r="B68" s="19" t="s">
        <v>23</v>
      </c>
      <c r="C68" s="20" t="s">
        <v>24</v>
      </c>
      <c r="D68" s="45" t="s">
        <v>298</v>
      </c>
      <c r="E68" s="45" t="s">
        <v>299</v>
      </c>
      <c r="F68" s="45" t="s">
        <v>88</v>
      </c>
      <c r="G68" s="38" t="s">
        <v>151</v>
      </c>
      <c r="H68" s="44" t="s">
        <v>29</v>
      </c>
      <c r="I68" s="38" t="s">
        <v>90</v>
      </c>
      <c r="J68" s="39">
        <v>44197</v>
      </c>
      <c r="K68" s="39">
        <v>44561</v>
      </c>
      <c r="L68" s="117" t="s">
        <v>93</v>
      </c>
      <c r="M68" s="40">
        <v>0</v>
      </c>
      <c r="N68" s="40">
        <v>0</v>
      </c>
      <c r="O68" s="41">
        <v>647164</v>
      </c>
    </row>
    <row r="69" spans="1:15" ht="60" x14ac:dyDescent="0.25">
      <c r="A69" s="19" t="s">
        <v>22</v>
      </c>
      <c r="B69" s="19" t="s">
        <v>23</v>
      </c>
      <c r="C69" s="20" t="s">
        <v>24</v>
      </c>
      <c r="D69" s="45" t="s">
        <v>298</v>
      </c>
      <c r="E69" s="45" t="s">
        <v>299</v>
      </c>
      <c r="F69" s="45" t="s">
        <v>88</v>
      </c>
      <c r="G69" s="38" t="s">
        <v>151</v>
      </c>
      <c r="H69" s="44" t="s">
        <v>29</v>
      </c>
      <c r="I69" s="38" t="s">
        <v>90</v>
      </c>
      <c r="J69" s="39">
        <v>44197</v>
      </c>
      <c r="K69" s="39">
        <v>44561</v>
      </c>
      <c r="L69" s="119" t="s">
        <v>94</v>
      </c>
      <c r="M69" s="40">
        <v>0</v>
      </c>
      <c r="N69" s="40">
        <v>94980</v>
      </c>
      <c r="O69" s="41">
        <v>0</v>
      </c>
    </row>
    <row r="70" spans="1:15" ht="60" x14ac:dyDescent="0.25">
      <c r="A70" s="19" t="s">
        <v>22</v>
      </c>
      <c r="B70" s="19" t="s">
        <v>23</v>
      </c>
      <c r="C70" s="20" t="s">
        <v>24</v>
      </c>
      <c r="D70" s="45" t="s">
        <v>298</v>
      </c>
      <c r="E70" s="45" t="s">
        <v>299</v>
      </c>
      <c r="F70" s="45" t="s">
        <v>88</v>
      </c>
      <c r="G70" s="38" t="s">
        <v>151</v>
      </c>
      <c r="H70" s="44" t="s">
        <v>29</v>
      </c>
      <c r="I70" s="38" t="s">
        <v>90</v>
      </c>
      <c r="J70" s="39">
        <v>44197</v>
      </c>
      <c r="K70" s="39">
        <v>44561</v>
      </c>
      <c r="L70" s="119" t="s">
        <v>95</v>
      </c>
      <c r="M70" s="40">
        <v>0</v>
      </c>
      <c r="N70" s="40">
        <v>720000</v>
      </c>
      <c r="O70" s="41">
        <v>0</v>
      </c>
    </row>
    <row r="71" spans="1:15" ht="60" x14ac:dyDescent="0.25">
      <c r="A71" s="19" t="s">
        <v>22</v>
      </c>
      <c r="B71" s="19" t="s">
        <v>23</v>
      </c>
      <c r="C71" s="20" t="s">
        <v>24</v>
      </c>
      <c r="D71" s="45" t="s">
        <v>298</v>
      </c>
      <c r="E71" s="45" t="s">
        <v>299</v>
      </c>
      <c r="F71" s="45" t="s">
        <v>88</v>
      </c>
      <c r="G71" s="38" t="s">
        <v>151</v>
      </c>
      <c r="H71" s="44" t="s">
        <v>29</v>
      </c>
      <c r="I71" s="38" t="s">
        <v>90</v>
      </c>
      <c r="J71" s="39">
        <v>44197</v>
      </c>
      <c r="K71" s="39">
        <v>44561</v>
      </c>
      <c r="L71" s="119" t="s">
        <v>96</v>
      </c>
      <c r="M71" s="40">
        <v>0</v>
      </c>
      <c r="N71" s="40">
        <v>17880.240000000002</v>
      </c>
      <c r="O71" s="41">
        <v>0</v>
      </c>
    </row>
    <row r="72" spans="1:15" ht="60" x14ac:dyDescent="0.25">
      <c r="A72" s="19" t="s">
        <v>22</v>
      </c>
      <c r="B72" s="19" t="s">
        <v>23</v>
      </c>
      <c r="C72" s="20" t="s">
        <v>24</v>
      </c>
      <c r="D72" s="45" t="s">
        <v>298</v>
      </c>
      <c r="E72" s="45" t="s">
        <v>299</v>
      </c>
      <c r="F72" s="45" t="s">
        <v>88</v>
      </c>
      <c r="G72" s="38" t="s">
        <v>151</v>
      </c>
      <c r="H72" s="44" t="s">
        <v>29</v>
      </c>
      <c r="I72" s="38" t="s">
        <v>90</v>
      </c>
      <c r="J72" s="39">
        <v>44197</v>
      </c>
      <c r="K72" s="39">
        <v>44561</v>
      </c>
      <c r="L72" s="119" t="s">
        <v>97</v>
      </c>
      <c r="M72" s="40">
        <v>0</v>
      </c>
      <c r="N72" s="40">
        <v>142335.26</v>
      </c>
      <c r="O72" s="41">
        <v>0</v>
      </c>
    </row>
    <row r="73" spans="1:15" ht="60" x14ac:dyDescent="0.25">
      <c r="A73" s="19" t="s">
        <v>22</v>
      </c>
      <c r="B73" s="19" t="s">
        <v>23</v>
      </c>
      <c r="C73" s="20" t="s">
        <v>24</v>
      </c>
      <c r="D73" s="45" t="s">
        <v>298</v>
      </c>
      <c r="E73" s="45" t="s">
        <v>299</v>
      </c>
      <c r="F73" s="45" t="s">
        <v>88</v>
      </c>
      <c r="G73" s="38" t="s">
        <v>151</v>
      </c>
      <c r="H73" s="44" t="s">
        <v>29</v>
      </c>
      <c r="I73" s="38" t="s">
        <v>90</v>
      </c>
      <c r="J73" s="39">
        <v>44197</v>
      </c>
      <c r="K73" s="39">
        <v>44561</v>
      </c>
      <c r="L73" s="119" t="s">
        <v>98</v>
      </c>
      <c r="M73" s="40">
        <v>0</v>
      </c>
      <c r="N73" s="40">
        <v>866957.25</v>
      </c>
      <c r="O73" s="41">
        <v>0</v>
      </c>
    </row>
    <row r="74" spans="1:15" ht="60" x14ac:dyDescent="0.25">
      <c r="A74" s="19" t="s">
        <v>22</v>
      </c>
      <c r="B74" s="19" t="s">
        <v>23</v>
      </c>
      <c r="C74" s="20" t="s">
        <v>24</v>
      </c>
      <c r="D74" s="45" t="s">
        <v>298</v>
      </c>
      <c r="E74" s="45" t="s">
        <v>299</v>
      </c>
      <c r="F74" s="45" t="s">
        <v>88</v>
      </c>
      <c r="G74" s="38" t="s">
        <v>151</v>
      </c>
      <c r="H74" s="44" t="s">
        <v>29</v>
      </c>
      <c r="I74" s="38" t="s">
        <v>90</v>
      </c>
      <c r="J74" s="39">
        <v>44197</v>
      </c>
      <c r="K74" s="39">
        <v>44561</v>
      </c>
      <c r="L74" s="119" t="s">
        <v>99</v>
      </c>
      <c r="M74" s="40">
        <v>0</v>
      </c>
      <c r="N74" s="40">
        <v>0</v>
      </c>
      <c r="O74" s="41">
        <v>1860526.37</v>
      </c>
    </row>
    <row r="75" spans="1:15" ht="60" x14ac:dyDescent="0.25">
      <c r="A75" s="19" t="s">
        <v>22</v>
      </c>
      <c r="B75" s="19" t="s">
        <v>23</v>
      </c>
      <c r="C75" s="20" t="s">
        <v>24</v>
      </c>
      <c r="D75" s="45" t="s">
        <v>298</v>
      </c>
      <c r="E75" s="45" t="s">
        <v>299</v>
      </c>
      <c r="F75" s="45" t="s">
        <v>88</v>
      </c>
      <c r="G75" s="38" t="s">
        <v>151</v>
      </c>
      <c r="H75" s="44" t="s">
        <v>29</v>
      </c>
      <c r="I75" s="38" t="s">
        <v>90</v>
      </c>
      <c r="J75" s="39">
        <v>44197</v>
      </c>
      <c r="K75" s="39">
        <v>44561</v>
      </c>
      <c r="L75" s="119" t="s">
        <v>100</v>
      </c>
      <c r="M75" s="40">
        <v>0</v>
      </c>
      <c r="N75" s="40">
        <v>0</v>
      </c>
      <c r="O75" s="41">
        <v>1301570.08</v>
      </c>
    </row>
    <row r="76" spans="1:15" ht="60" x14ac:dyDescent="0.25">
      <c r="A76" s="19" t="s">
        <v>22</v>
      </c>
      <c r="B76" s="19" t="s">
        <v>23</v>
      </c>
      <c r="C76" s="20" t="s">
        <v>24</v>
      </c>
      <c r="D76" s="45" t="s">
        <v>298</v>
      </c>
      <c r="E76" s="45" t="s">
        <v>299</v>
      </c>
      <c r="F76" s="45" t="s">
        <v>88</v>
      </c>
      <c r="G76" s="38" t="s">
        <v>151</v>
      </c>
      <c r="H76" s="44" t="s">
        <v>29</v>
      </c>
      <c r="I76" s="42" t="s">
        <v>122</v>
      </c>
      <c r="J76" s="39">
        <v>44228</v>
      </c>
      <c r="K76" s="39">
        <v>44561</v>
      </c>
      <c r="L76" s="119" t="s">
        <v>117</v>
      </c>
      <c r="M76" s="40">
        <v>0</v>
      </c>
      <c r="N76" s="40">
        <v>10350942.560000001</v>
      </c>
      <c r="O76" s="41">
        <v>0</v>
      </c>
    </row>
    <row r="77" spans="1:15" ht="60" x14ac:dyDescent="0.25">
      <c r="A77" s="19" t="s">
        <v>22</v>
      </c>
      <c r="B77" s="19" t="s">
        <v>23</v>
      </c>
      <c r="C77" s="20" t="s">
        <v>24</v>
      </c>
      <c r="D77" s="45" t="s">
        <v>298</v>
      </c>
      <c r="E77" s="45" t="s">
        <v>299</v>
      </c>
      <c r="F77" s="45" t="s">
        <v>88</v>
      </c>
      <c r="G77" s="38" t="s">
        <v>151</v>
      </c>
      <c r="H77" s="44" t="s">
        <v>29</v>
      </c>
      <c r="I77" s="42" t="s">
        <v>101</v>
      </c>
      <c r="J77" s="39">
        <v>44197</v>
      </c>
      <c r="K77" s="39">
        <v>44561</v>
      </c>
      <c r="L77" s="119" t="s">
        <v>103</v>
      </c>
      <c r="M77" s="40">
        <v>0</v>
      </c>
      <c r="N77" s="40">
        <v>93754</v>
      </c>
      <c r="O77" s="41">
        <v>231588.53945470238</v>
      </c>
    </row>
    <row r="78" spans="1:15" ht="60" x14ac:dyDescent="0.25">
      <c r="A78" s="19" t="s">
        <v>22</v>
      </c>
      <c r="B78" s="19" t="s">
        <v>23</v>
      </c>
      <c r="C78" s="20" t="s">
        <v>24</v>
      </c>
      <c r="D78" s="45" t="s">
        <v>298</v>
      </c>
      <c r="E78" s="45" t="s">
        <v>299</v>
      </c>
      <c r="F78" s="45" t="s">
        <v>88</v>
      </c>
      <c r="G78" s="38" t="s">
        <v>151</v>
      </c>
      <c r="H78" s="44" t="s">
        <v>29</v>
      </c>
      <c r="I78" s="38" t="s">
        <v>101</v>
      </c>
      <c r="J78" s="39">
        <v>44228</v>
      </c>
      <c r="K78" s="39">
        <v>44561</v>
      </c>
      <c r="L78" s="119" t="s">
        <v>104</v>
      </c>
      <c r="M78" s="40">
        <v>0</v>
      </c>
      <c r="N78" s="40">
        <v>15052.23</v>
      </c>
      <c r="O78" s="41">
        <v>0</v>
      </c>
    </row>
    <row r="79" spans="1:15" ht="60" x14ac:dyDescent="0.25">
      <c r="A79" s="19" t="s">
        <v>22</v>
      </c>
      <c r="B79" s="19" t="s">
        <v>23</v>
      </c>
      <c r="C79" s="20" t="s">
        <v>24</v>
      </c>
      <c r="D79" s="45" t="s">
        <v>298</v>
      </c>
      <c r="E79" s="45" t="s">
        <v>299</v>
      </c>
      <c r="F79" s="45" t="s">
        <v>88</v>
      </c>
      <c r="G79" s="38" t="s">
        <v>151</v>
      </c>
      <c r="H79" s="44" t="s">
        <v>29</v>
      </c>
      <c r="I79" s="38" t="s">
        <v>101</v>
      </c>
      <c r="J79" s="39">
        <v>44378</v>
      </c>
      <c r="K79" s="39">
        <v>44408</v>
      </c>
      <c r="L79" s="119" t="s">
        <v>105</v>
      </c>
      <c r="M79" s="40">
        <v>0</v>
      </c>
      <c r="N79" s="40">
        <v>20000</v>
      </c>
      <c r="O79" s="41">
        <v>0</v>
      </c>
    </row>
    <row r="80" spans="1:15" ht="60" x14ac:dyDescent="0.25">
      <c r="A80" s="19" t="s">
        <v>22</v>
      </c>
      <c r="B80" s="19" t="s">
        <v>23</v>
      </c>
      <c r="C80" s="20" t="s">
        <v>24</v>
      </c>
      <c r="D80" s="45" t="s">
        <v>298</v>
      </c>
      <c r="E80" s="45" t="s">
        <v>299</v>
      </c>
      <c r="F80" s="45" t="s">
        <v>88</v>
      </c>
      <c r="G80" s="38" t="s">
        <v>151</v>
      </c>
      <c r="H80" s="44" t="s">
        <v>29</v>
      </c>
      <c r="I80" s="38" t="s">
        <v>101</v>
      </c>
      <c r="J80" s="39">
        <v>44197</v>
      </c>
      <c r="K80" s="39">
        <v>44561</v>
      </c>
      <c r="L80" s="119" t="s">
        <v>107</v>
      </c>
      <c r="M80" s="40">
        <v>0</v>
      </c>
      <c r="N80" s="41">
        <v>6554147.2000000002</v>
      </c>
      <c r="O80" s="41">
        <v>0</v>
      </c>
    </row>
    <row r="81" spans="1:15" ht="90" x14ac:dyDescent="0.25">
      <c r="A81" s="19" t="s">
        <v>22</v>
      </c>
      <c r="B81" s="19" t="s">
        <v>23</v>
      </c>
      <c r="C81" s="20" t="s">
        <v>24</v>
      </c>
      <c r="D81" s="45" t="s">
        <v>298</v>
      </c>
      <c r="E81" s="45" t="s">
        <v>299</v>
      </c>
      <c r="F81" s="45" t="s">
        <v>88</v>
      </c>
      <c r="G81" s="38" t="s">
        <v>151</v>
      </c>
      <c r="H81" s="44" t="s">
        <v>29</v>
      </c>
      <c r="I81" s="38" t="s">
        <v>101</v>
      </c>
      <c r="J81" s="39">
        <v>44197</v>
      </c>
      <c r="K81" s="39">
        <v>44561</v>
      </c>
      <c r="L81" s="119" t="s">
        <v>108</v>
      </c>
      <c r="M81" s="40">
        <v>0</v>
      </c>
      <c r="N81" s="41">
        <v>0</v>
      </c>
      <c r="O81" s="41">
        <v>2035051.42</v>
      </c>
    </row>
    <row r="82" spans="1:15" ht="60" x14ac:dyDescent="0.25">
      <c r="A82" s="19" t="s">
        <v>22</v>
      </c>
      <c r="B82" s="19" t="s">
        <v>23</v>
      </c>
      <c r="C82" s="20" t="s">
        <v>24</v>
      </c>
      <c r="D82" s="45" t="s">
        <v>298</v>
      </c>
      <c r="E82" s="45" t="s">
        <v>299</v>
      </c>
      <c r="F82" s="45" t="s">
        <v>88</v>
      </c>
      <c r="G82" s="38" t="s">
        <v>151</v>
      </c>
      <c r="H82" s="44" t="s">
        <v>29</v>
      </c>
      <c r="I82" s="38" t="s">
        <v>101</v>
      </c>
      <c r="J82" s="39">
        <v>44197</v>
      </c>
      <c r="K82" s="39">
        <v>44561</v>
      </c>
      <c r="L82" s="119" t="s">
        <v>109</v>
      </c>
      <c r="M82" s="40">
        <v>0</v>
      </c>
      <c r="N82" s="41">
        <v>1954.4</v>
      </c>
      <c r="O82" s="41">
        <v>0</v>
      </c>
    </row>
    <row r="83" spans="1:15" ht="60" x14ac:dyDescent="0.25">
      <c r="A83" s="19" t="s">
        <v>22</v>
      </c>
      <c r="B83" s="19" t="s">
        <v>23</v>
      </c>
      <c r="C83" s="20" t="s">
        <v>24</v>
      </c>
      <c r="D83" s="45" t="s">
        <v>298</v>
      </c>
      <c r="E83" s="45" t="s">
        <v>299</v>
      </c>
      <c r="F83" s="45" t="s">
        <v>88</v>
      </c>
      <c r="G83" s="38" t="s">
        <v>151</v>
      </c>
      <c r="H83" s="44" t="s">
        <v>29</v>
      </c>
      <c r="I83" s="38" t="s">
        <v>101</v>
      </c>
      <c r="J83" s="39">
        <v>44256</v>
      </c>
      <c r="K83" s="39">
        <v>44561</v>
      </c>
      <c r="L83" s="119" t="s">
        <v>116</v>
      </c>
      <c r="M83" s="40">
        <v>0</v>
      </c>
      <c r="N83" s="41">
        <v>66739.47</v>
      </c>
      <c r="O83" s="41">
        <v>0</v>
      </c>
    </row>
    <row r="84" spans="1:15" ht="60" x14ac:dyDescent="0.25">
      <c r="A84" s="19" t="s">
        <v>22</v>
      </c>
      <c r="B84" s="19" t="s">
        <v>23</v>
      </c>
      <c r="C84" s="20" t="s">
        <v>24</v>
      </c>
      <c r="D84" s="45" t="s">
        <v>298</v>
      </c>
      <c r="E84" s="45" t="s">
        <v>299</v>
      </c>
      <c r="F84" s="45" t="s">
        <v>88</v>
      </c>
      <c r="G84" s="38" t="s">
        <v>151</v>
      </c>
      <c r="H84" s="44" t="s">
        <v>29</v>
      </c>
      <c r="I84" s="38" t="s">
        <v>101</v>
      </c>
      <c r="J84" s="39">
        <v>44501</v>
      </c>
      <c r="K84" s="39">
        <v>44530</v>
      </c>
      <c r="L84" s="119" t="s">
        <v>111</v>
      </c>
      <c r="M84" s="40">
        <v>0</v>
      </c>
      <c r="N84" s="41">
        <v>5000</v>
      </c>
      <c r="O84" s="41">
        <v>0</v>
      </c>
    </row>
    <row r="85" spans="1:15" ht="60" x14ac:dyDescent="0.25">
      <c r="A85" s="19" t="s">
        <v>22</v>
      </c>
      <c r="B85" s="19" t="s">
        <v>23</v>
      </c>
      <c r="C85" s="20" t="s">
        <v>24</v>
      </c>
      <c r="D85" s="45" t="s">
        <v>298</v>
      </c>
      <c r="E85" s="45" t="s">
        <v>299</v>
      </c>
      <c r="F85" s="45" t="s">
        <v>88</v>
      </c>
      <c r="G85" s="38" t="s">
        <v>151</v>
      </c>
      <c r="H85" s="44" t="s">
        <v>29</v>
      </c>
      <c r="I85" s="38" t="s">
        <v>101</v>
      </c>
      <c r="J85" s="39">
        <v>44287</v>
      </c>
      <c r="K85" s="39">
        <v>44561</v>
      </c>
      <c r="L85" s="119" t="s">
        <v>112</v>
      </c>
      <c r="M85" s="40">
        <v>0</v>
      </c>
      <c r="N85" s="41">
        <v>1882409.06</v>
      </c>
      <c r="O85" s="41">
        <v>0</v>
      </c>
    </row>
    <row r="86" spans="1:15" ht="60" x14ac:dyDescent="0.25">
      <c r="A86" s="19" t="s">
        <v>22</v>
      </c>
      <c r="B86" s="19" t="s">
        <v>23</v>
      </c>
      <c r="C86" s="20" t="s">
        <v>24</v>
      </c>
      <c r="D86" s="45" t="s">
        <v>298</v>
      </c>
      <c r="E86" s="45" t="s">
        <v>299</v>
      </c>
      <c r="F86" s="45" t="s">
        <v>88</v>
      </c>
      <c r="G86" s="38" t="s">
        <v>151</v>
      </c>
      <c r="H86" s="44" t="s">
        <v>29</v>
      </c>
      <c r="I86" s="42" t="s">
        <v>517</v>
      </c>
      <c r="J86" s="39">
        <v>44228</v>
      </c>
      <c r="K86" s="39">
        <v>44561</v>
      </c>
      <c r="L86" s="119" t="s">
        <v>109</v>
      </c>
      <c r="M86" s="40">
        <v>0</v>
      </c>
      <c r="N86" s="41">
        <v>97794.35</v>
      </c>
      <c r="O86" s="41">
        <v>0</v>
      </c>
    </row>
    <row r="87" spans="1:15" ht="60" x14ac:dyDescent="0.25">
      <c r="A87" s="19" t="s">
        <v>22</v>
      </c>
      <c r="B87" s="19" t="s">
        <v>23</v>
      </c>
      <c r="C87" s="20" t="s">
        <v>24</v>
      </c>
      <c r="D87" s="45" t="s">
        <v>298</v>
      </c>
      <c r="E87" s="45" t="s">
        <v>299</v>
      </c>
      <c r="F87" s="45" t="s">
        <v>88</v>
      </c>
      <c r="G87" s="38" t="s">
        <v>151</v>
      </c>
      <c r="H87" s="44" t="s">
        <v>29</v>
      </c>
      <c r="I87" s="38" t="s">
        <v>517</v>
      </c>
      <c r="J87" s="39">
        <v>44287</v>
      </c>
      <c r="K87" s="39">
        <v>44561</v>
      </c>
      <c r="L87" s="119" t="s">
        <v>110</v>
      </c>
      <c r="M87" s="40">
        <v>0</v>
      </c>
      <c r="N87" s="41">
        <v>358640</v>
      </c>
      <c r="O87" s="41">
        <v>0</v>
      </c>
    </row>
    <row r="88" spans="1:15" ht="60" x14ac:dyDescent="0.25">
      <c r="A88" s="19" t="s">
        <v>22</v>
      </c>
      <c r="B88" s="19" t="s">
        <v>23</v>
      </c>
      <c r="C88" s="20" t="s">
        <v>24</v>
      </c>
      <c r="D88" s="45" t="s">
        <v>298</v>
      </c>
      <c r="E88" s="45" t="s">
        <v>299</v>
      </c>
      <c r="F88" s="45" t="s">
        <v>88</v>
      </c>
      <c r="G88" s="38" t="s">
        <v>151</v>
      </c>
      <c r="H88" s="44" t="s">
        <v>29</v>
      </c>
      <c r="I88" s="38" t="s">
        <v>517</v>
      </c>
      <c r="J88" s="39">
        <v>44287</v>
      </c>
      <c r="K88" s="39">
        <v>44561</v>
      </c>
      <c r="L88" s="119" t="s">
        <v>112</v>
      </c>
      <c r="M88" s="40">
        <v>0</v>
      </c>
      <c r="N88" s="41">
        <v>296818.38</v>
      </c>
      <c r="O88" s="41">
        <v>0</v>
      </c>
    </row>
    <row r="89" spans="1:15" ht="60" x14ac:dyDescent="0.25">
      <c r="A89" s="19" t="s">
        <v>22</v>
      </c>
      <c r="B89" s="19" t="s">
        <v>23</v>
      </c>
      <c r="C89" s="20" t="s">
        <v>24</v>
      </c>
      <c r="D89" s="45" t="s">
        <v>298</v>
      </c>
      <c r="E89" s="45" t="s">
        <v>299</v>
      </c>
      <c r="F89" s="45" t="s">
        <v>88</v>
      </c>
      <c r="G89" s="38" t="s">
        <v>151</v>
      </c>
      <c r="H89" s="44" t="s">
        <v>29</v>
      </c>
      <c r="I89" s="38" t="s">
        <v>517</v>
      </c>
      <c r="J89" s="39">
        <v>44531</v>
      </c>
      <c r="K89" s="39">
        <v>44561</v>
      </c>
      <c r="L89" s="119" t="s">
        <v>102</v>
      </c>
      <c r="M89" s="40">
        <v>0</v>
      </c>
      <c r="N89" s="41">
        <v>504</v>
      </c>
      <c r="O89" s="41">
        <v>0</v>
      </c>
    </row>
    <row r="90" spans="1:15" ht="60" x14ac:dyDescent="0.25">
      <c r="A90" s="19" t="s">
        <v>22</v>
      </c>
      <c r="B90" s="19" t="s">
        <v>23</v>
      </c>
      <c r="C90" s="20" t="s">
        <v>24</v>
      </c>
      <c r="D90" s="45" t="s">
        <v>298</v>
      </c>
      <c r="E90" s="45" t="s">
        <v>299</v>
      </c>
      <c r="F90" s="45" t="s">
        <v>88</v>
      </c>
      <c r="G90" s="38" t="s">
        <v>151</v>
      </c>
      <c r="H90" s="44" t="s">
        <v>29</v>
      </c>
      <c r="I90" s="38" t="s">
        <v>517</v>
      </c>
      <c r="J90" s="39">
        <v>44287</v>
      </c>
      <c r="K90" s="39">
        <v>44500</v>
      </c>
      <c r="L90" s="119" t="s">
        <v>113</v>
      </c>
      <c r="M90" s="40">
        <v>0</v>
      </c>
      <c r="N90" s="41">
        <v>89477.599999999991</v>
      </c>
      <c r="O90" s="41">
        <v>0</v>
      </c>
    </row>
    <row r="91" spans="1:15" ht="60" x14ac:dyDescent="0.25">
      <c r="A91" s="19" t="s">
        <v>22</v>
      </c>
      <c r="B91" s="19" t="s">
        <v>23</v>
      </c>
      <c r="C91" s="20" t="s">
        <v>24</v>
      </c>
      <c r="D91" s="45" t="s">
        <v>298</v>
      </c>
      <c r="E91" s="45" t="s">
        <v>299</v>
      </c>
      <c r="F91" s="45" t="s">
        <v>88</v>
      </c>
      <c r="G91" s="38" t="s">
        <v>151</v>
      </c>
      <c r="H91" s="44" t="s">
        <v>29</v>
      </c>
      <c r="I91" s="38" t="s">
        <v>517</v>
      </c>
      <c r="J91" s="39">
        <v>44287</v>
      </c>
      <c r="K91" s="39">
        <v>44530</v>
      </c>
      <c r="L91" s="119" t="s">
        <v>114</v>
      </c>
      <c r="M91" s="40">
        <v>0</v>
      </c>
      <c r="N91" s="41">
        <v>3291150.1099999994</v>
      </c>
      <c r="O91" s="41">
        <v>0</v>
      </c>
    </row>
    <row r="92" spans="1:15" ht="60" x14ac:dyDescent="0.25">
      <c r="A92" s="19" t="s">
        <v>22</v>
      </c>
      <c r="B92" s="19" t="s">
        <v>23</v>
      </c>
      <c r="C92" s="20" t="s">
        <v>24</v>
      </c>
      <c r="D92" s="45" t="s">
        <v>298</v>
      </c>
      <c r="E92" s="45" t="s">
        <v>299</v>
      </c>
      <c r="F92" s="45" t="s">
        <v>88</v>
      </c>
      <c r="G92" s="42" t="s">
        <v>144</v>
      </c>
      <c r="H92" s="44" t="s">
        <v>29</v>
      </c>
      <c r="I92" s="42" t="s">
        <v>56</v>
      </c>
      <c r="J92" s="39">
        <v>44197</v>
      </c>
      <c r="K92" s="39">
        <v>44227</v>
      </c>
      <c r="L92" s="119" t="s">
        <v>105</v>
      </c>
      <c r="M92" s="40">
        <v>0</v>
      </c>
      <c r="N92" s="41">
        <v>43067.61</v>
      </c>
      <c r="O92" s="41">
        <v>0</v>
      </c>
    </row>
    <row r="93" spans="1:15" ht="60" x14ac:dyDescent="0.25">
      <c r="A93" s="19" t="s">
        <v>22</v>
      </c>
      <c r="B93" s="19" t="s">
        <v>23</v>
      </c>
      <c r="C93" s="20" t="s">
        <v>24</v>
      </c>
      <c r="D93" s="45" t="s">
        <v>298</v>
      </c>
      <c r="E93" s="45" t="s">
        <v>299</v>
      </c>
      <c r="F93" s="45" t="s">
        <v>88</v>
      </c>
      <c r="G93" s="38" t="s">
        <v>144</v>
      </c>
      <c r="H93" s="44" t="s">
        <v>29</v>
      </c>
      <c r="I93" s="38" t="s">
        <v>56</v>
      </c>
      <c r="J93" s="39">
        <v>44348</v>
      </c>
      <c r="K93" s="39">
        <v>44377</v>
      </c>
      <c r="L93" s="119" t="s">
        <v>106</v>
      </c>
      <c r="M93" s="40">
        <v>0</v>
      </c>
      <c r="N93" s="41">
        <v>404686.8</v>
      </c>
      <c r="O93" s="41">
        <v>0</v>
      </c>
    </row>
    <row r="94" spans="1:15" ht="60" x14ac:dyDescent="0.25">
      <c r="A94" s="19" t="s">
        <v>22</v>
      </c>
      <c r="B94" s="19" t="s">
        <v>23</v>
      </c>
      <c r="C94" s="20" t="s">
        <v>24</v>
      </c>
      <c r="D94" s="45" t="s">
        <v>298</v>
      </c>
      <c r="E94" s="45" t="s">
        <v>299</v>
      </c>
      <c r="F94" s="45" t="s">
        <v>88</v>
      </c>
      <c r="G94" s="38" t="s">
        <v>144</v>
      </c>
      <c r="H94" s="44" t="s">
        <v>29</v>
      </c>
      <c r="I94" s="38" t="s">
        <v>56</v>
      </c>
      <c r="J94" s="39">
        <v>44256</v>
      </c>
      <c r="K94" s="39">
        <v>44286</v>
      </c>
      <c r="L94" s="119" t="s">
        <v>117</v>
      </c>
      <c r="M94" s="40">
        <v>0</v>
      </c>
      <c r="N94" s="41">
        <v>960118.83999999973</v>
      </c>
      <c r="O94" s="41">
        <v>0</v>
      </c>
    </row>
    <row r="95" spans="1:15" ht="60" x14ac:dyDescent="0.25">
      <c r="A95" s="19" t="s">
        <v>22</v>
      </c>
      <c r="B95" s="19" t="s">
        <v>23</v>
      </c>
      <c r="C95" s="20" t="s">
        <v>24</v>
      </c>
      <c r="D95" s="45" t="s">
        <v>298</v>
      </c>
      <c r="E95" s="45" t="s">
        <v>299</v>
      </c>
      <c r="F95" s="45" t="s">
        <v>88</v>
      </c>
      <c r="G95" s="38" t="s">
        <v>144</v>
      </c>
      <c r="H95" s="44" t="s">
        <v>29</v>
      </c>
      <c r="I95" s="38" t="s">
        <v>56</v>
      </c>
      <c r="J95" s="39">
        <v>44197</v>
      </c>
      <c r="K95" s="39">
        <v>44316</v>
      </c>
      <c r="L95" s="119" t="s">
        <v>112</v>
      </c>
      <c r="M95" s="40">
        <v>0</v>
      </c>
      <c r="N95" s="40">
        <v>873745.18</v>
      </c>
      <c r="O95" s="41">
        <v>0</v>
      </c>
    </row>
    <row r="96" spans="1:15" ht="60" x14ac:dyDescent="0.25">
      <c r="A96" s="19" t="s">
        <v>22</v>
      </c>
      <c r="B96" s="19" t="s">
        <v>23</v>
      </c>
      <c r="C96" s="20" t="s">
        <v>24</v>
      </c>
      <c r="D96" s="45" t="s">
        <v>298</v>
      </c>
      <c r="E96" s="45" t="s">
        <v>495</v>
      </c>
      <c r="F96" s="45" t="s">
        <v>497</v>
      </c>
      <c r="G96" s="42" t="s">
        <v>525</v>
      </c>
      <c r="H96" s="44" t="s">
        <v>29</v>
      </c>
      <c r="I96" s="120" t="s">
        <v>521</v>
      </c>
      <c r="J96" s="39">
        <v>44531</v>
      </c>
      <c r="K96" s="39">
        <v>44561</v>
      </c>
      <c r="L96" s="81" t="s">
        <v>129</v>
      </c>
      <c r="M96" s="40">
        <v>0</v>
      </c>
      <c r="N96" s="40">
        <v>0</v>
      </c>
      <c r="O96" s="41">
        <v>0</v>
      </c>
    </row>
    <row r="97" spans="1:15" ht="60" x14ac:dyDescent="0.25">
      <c r="A97" s="19" t="s">
        <v>22</v>
      </c>
      <c r="B97" s="19" t="s">
        <v>23</v>
      </c>
      <c r="C97" s="20" t="s">
        <v>24</v>
      </c>
      <c r="D97" s="45" t="s">
        <v>298</v>
      </c>
      <c r="E97" s="45" t="s">
        <v>495</v>
      </c>
      <c r="F97" s="45" t="s">
        <v>497</v>
      </c>
      <c r="G97" s="42" t="s">
        <v>525</v>
      </c>
      <c r="H97" s="44" t="s">
        <v>29</v>
      </c>
      <c r="I97" s="120" t="s">
        <v>522</v>
      </c>
      <c r="J97" s="39">
        <v>44531</v>
      </c>
      <c r="K97" s="39">
        <v>44561</v>
      </c>
      <c r="L97" s="81" t="s">
        <v>131</v>
      </c>
      <c r="M97" s="40">
        <v>0</v>
      </c>
      <c r="N97" s="40">
        <v>0</v>
      </c>
      <c r="O97" s="41">
        <v>0</v>
      </c>
    </row>
    <row r="98" spans="1:15" ht="60" x14ac:dyDescent="0.25">
      <c r="A98" s="19" t="s">
        <v>22</v>
      </c>
      <c r="B98" s="19" t="s">
        <v>23</v>
      </c>
      <c r="C98" s="20" t="s">
        <v>24</v>
      </c>
      <c r="D98" s="45" t="s">
        <v>298</v>
      </c>
      <c r="E98" s="45" t="s">
        <v>495</v>
      </c>
      <c r="F98" s="45" t="s">
        <v>497</v>
      </c>
      <c r="G98" s="42" t="s">
        <v>524</v>
      </c>
      <c r="H98" s="44" t="s">
        <v>29</v>
      </c>
      <c r="I98" s="120" t="s">
        <v>520</v>
      </c>
      <c r="J98" s="39">
        <v>44531</v>
      </c>
      <c r="K98" s="39">
        <v>44561</v>
      </c>
      <c r="L98" s="81" t="s">
        <v>135</v>
      </c>
      <c r="M98" s="40">
        <v>0</v>
      </c>
      <c r="N98" s="40">
        <v>0</v>
      </c>
      <c r="O98" s="41">
        <v>0</v>
      </c>
    </row>
    <row r="99" spans="1:15" ht="15.75" thickBot="1" x14ac:dyDescent="0.3">
      <c r="M99" s="30">
        <f>SUM(M10:M98)</f>
        <v>0</v>
      </c>
      <c r="N99" s="30">
        <f t="shared" ref="N99:O99" si="0">SUM(N10:N98)</f>
        <v>27999999.999999996</v>
      </c>
      <c r="O99" s="30">
        <f t="shared" si="0"/>
        <v>27359777.479454704</v>
      </c>
    </row>
    <row r="100" spans="1:15" x14ac:dyDescent="0.25">
      <c r="O100" s="99">
        <f>N99+O99</f>
        <v>55359777.479454696</v>
      </c>
    </row>
    <row r="101" spans="1:15" x14ac:dyDescent="0.25">
      <c r="N101" s="51"/>
      <c r="O101" s="32"/>
    </row>
    <row r="104" spans="1:15" x14ac:dyDescent="0.25">
      <c r="J104" s="87"/>
    </row>
    <row r="105" spans="1:15" x14ac:dyDescent="0.25">
      <c r="J105" s="87"/>
      <c r="N105" s="32"/>
      <c r="O105" s="32"/>
    </row>
    <row r="106" spans="1:15" x14ac:dyDescent="0.25">
      <c r="J106" s="87"/>
    </row>
  </sheetData>
  <autoFilter ref="A7:O100">
    <filterColumn colId="12" showButton="0"/>
    <filterColumn colId="13" showButton="0"/>
  </autoFilter>
  <mergeCells count="15">
    <mergeCell ref="A1:O1"/>
    <mergeCell ref="D2:O2"/>
    <mergeCell ref="A7:A9"/>
    <mergeCell ref="B7:B9"/>
    <mergeCell ref="C7:C9"/>
    <mergeCell ref="D7:D9"/>
    <mergeCell ref="E7:E9"/>
    <mergeCell ref="F7:F9"/>
    <mergeCell ref="G7:G9"/>
    <mergeCell ref="H7:H9"/>
    <mergeCell ref="I7:I9"/>
    <mergeCell ref="J7:J9"/>
    <mergeCell ref="K7:K9"/>
    <mergeCell ref="L7:L9"/>
    <mergeCell ref="M7:O7"/>
  </mergeCells>
  <pageMargins left="0.35433070866141736" right="0.31496062992125984" top="0.31496062992125984" bottom="0.31496062992125984" header="0.31496062992125984" footer="0.31496062992125984"/>
  <pageSetup paperSize="9" scale="3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6</vt:i4>
      </vt:variant>
    </vt:vector>
  </HeadingPairs>
  <TitlesOfParts>
    <vt:vector size="15" baseType="lpstr">
      <vt:lpstr>Formato SGP EPMTPQ (4)</vt:lpstr>
      <vt:lpstr>Formato SGP EPMTPQ 40</vt:lpstr>
      <vt:lpstr>Hoja1</vt:lpstr>
      <vt:lpstr>Hoja2</vt:lpstr>
      <vt:lpstr>Hoja3</vt:lpstr>
      <vt:lpstr>tabla partida</vt:lpstr>
      <vt:lpstr>Hoja4</vt:lpstr>
      <vt:lpstr>POA EPMTPQ 2021 </vt:lpstr>
      <vt:lpstr>SGP EPMTPQ 23 DIC</vt:lpstr>
      <vt:lpstr>'Formato SGP EPMTPQ (4)'!Área_de_impresión</vt:lpstr>
      <vt:lpstr>'Formato SGP EPMTPQ 40'!Área_de_impresión</vt:lpstr>
      <vt:lpstr>'SGP EPMTPQ 23 DIC'!Área_de_impresión</vt:lpstr>
      <vt:lpstr>'Formato SGP EPMTPQ (4)'!Títulos_a_imprimir</vt:lpstr>
      <vt:lpstr>'Formato SGP EPMTPQ 40'!Títulos_a_imprimir</vt:lpstr>
      <vt:lpstr>'SGP EPMTPQ 23 DIC'!Títulos_a_imprimir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Marcelo Pazmiño Rubio</dc:creator>
  <cp:lastModifiedBy>Carlos Mauricio Tayupanta Noroña</cp:lastModifiedBy>
  <dcterms:created xsi:type="dcterms:W3CDTF">2020-10-15T00:15:26Z</dcterms:created>
  <dcterms:modified xsi:type="dcterms:W3CDTF">2021-09-07T15:10:14Z</dcterms:modified>
</cp:coreProperties>
</file>