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mheredia\Desktop\"/>
    </mc:Choice>
  </mc:AlternateContent>
  <bookViews>
    <workbookView xWindow="0" yWindow="0" windowWidth="20370" windowHeight="7620" firstSheet="2" activeTab="2"/>
  </bookViews>
  <sheets>
    <sheet name="POA 2021 - INCREMENTO" sheetId="2" state="hidden" r:id="rId1"/>
    <sheet name="TABLA" sheetId="3" state="hidden" r:id="rId2"/>
    <sheet name="REFORA POA 2021" sheetId="1" r:id="rId3"/>
  </sheets>
  <externalReferences>
    <externalReference r:id="rId4"/>
  </externalReferences>
  <definedNames>
    <definedName name="_xlnm._FilterDatabase" localSheetId="0" hidden="1">'POA 2021 - INCREMENTO'!$A$1:$BT$477</definedName>
    <definedName name="numcertificacion">'[1]Matriz de CERTIFIC'!$B:$B</definedName>
    <definedName name="ordenpoa">'[1]Matriz de CERTIFIC'!$C:$C</definedName>
    <definedName name="_xlnm.Print_Titles" localSheetId="2">'REFORA POA 2021'!$1:$3</definedName>
  </definedNames>
  <calcPr calcId="162913"/>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70" i="1" l="1"/>
  <c r="O169" i="1"/>
  <c r="O168" i="1"/>
  <c r="Q173" i="1"/>
  <c r="R173" i="1"/>
  <c r="P173" i="1"/>
  <c r="Q172" i="1"/>
  <c r="R172" i="1"/>
  <c r="P172" i="1"/>
  <c r="Q171" i="1"/>
  <c r="R171" i="1"/>
  <c r="P171" i="1"/>
  <c r="R170" i="1"/>
  <c r="R169" i="1"/>
  <c r="R168" i="1"/>
  <c r="Q166" i="1"/>
  <c r="P166" i="1"/>
  <c r="Q165" i="1"/>
  <c r="P165" i="1"/>
  <c r="R153" i="1"/>
  <c r="R154" i="1"/>
  <c r="R155" i="1"/>
  <c r="R165" i="1" s="1"/>
  <c r="R166" i="1" s="1"/>
  <c r="R156" i="1"/>
  <c r="R157" i="1"/>
  <c r="R158" i="1"/>
  <c r="R159" i="1"/>
  <c r="R160" i="1"/>
  <c r="R161" i="1"/>
  <c r="R162" i="1"/>
  <c r="R163" i="1"/>
  <c r="R164" i="1"/>
  <c r="R152" i="1"/>
  <c r="O164" i="1"/>
  <c r="O153" i="1"/>
  <c r="O154" i="1"/>
  <c r="O155" i="1"/>
  <c r="O156" i="1"/>
  <c r="O157" i="1"/>
  <c r="O158" i="1"/>
  <c r="O159" i="1"/>
  <c r="O160" i="1"/>
  <c r="O161" i="1"/>
  <c r="O162" i="1"/>
  <c r="O163" i="1"/>
  <c r="O152" i="1"/>
  <c r="Q150" i="1"/>
  <c r="R150" i="1"/>
  <c r="R151" i="1" s="1"/>
  <c r="P150" i="1"/>
  <c r="R149" i="1"/>
  <c r="O149" i="1"/>
  <c r="Q148" i="1"/>
  <c r="Q151" i="1" s="1"/>
  <c r="P148" i="1"/>
  <c r="P151" i="1" s="1"/>
  <c r="P167" i="1" s="1"/>
  <c r="R135" i="1"/>
  <c r="R136" i="1"/>
  <c r="R137" i="1"/>
  <c r="R138" i="1"/>
  <c r="R139" i="1"/>
  <c r="R140" i="1"/>
  <c r="R141" i="1"/>
  <c r="R142" i="1"/>
  <c r="R143" i="1"/>
  <c r="R144" i="1"/>
  <c r="R145" i="1"/>
  <c r="R146" i="1"/>
  <c r="R147" i="1"/>
  <c r="R134" i="1"/>
  <c r="R148" i="1" s="1"/>
  <c r="O135" i="1"/>
  <c r="O136" i="1"/>
  <c r="O137" i="1"/>
  <c r="O138" i="1"/>
  <c r="O139" i="1"/>
  <c r="O140" i="1"/>
  <c r="O141" i="1"/>
  <c r="O142" i="1"/>
  <c r="O143" i="1"/>
  <c r="O144" i="1"/>
  <c r="O145" i="1"/>
  <c r="O146" i="1"/>
  <c r="O147" i="1"/>
  <c r="O134" i="1"/>
  <c r="Q133" i="1"/>
  <c r="P133" i="1"/>
  <c r="R119" i="1"/>
  <c r="R120" i="1"/>
  <c r="R121" i="1"/>
  <c r="R122" i="1"/>
  <c r="R123" i="1"/>
  <c r="R124" i="1"/>
  <c r="R125" i="1"/>
  <c r="R126" i="1"/>
  <c r="R127" i="1"/>
  <c r="R128" i="1"/>
  <c r="R129" i="1"/>
  <c r="R130" i="1"/>
  <c r="R131" i="1"/>
  <c r="R132" i="1"/>
  <c r="R118" i="1"/>
  <c r="R133" i="1" s="1"/>
  <c r="O132" i="1"/>
  <c r="O131" i="1"/>
  <c r="O130" i="1"/>
  <c r="O129" i="1"/>
  <c r="O128" i="1"/>
  <c r="O127" i="1"/>
  <c r="O126" i="1"/>
  <c r="O125" i="1"/>
  <c r="O124" i="1"/>
  <c r="O123" i="1"/>
  <c r="O122" i="1"/>
  <c r="O121" i="1"/>
  <c r="O120" i="1"/>
  <c r="O119" i="1"/>
  <c r="O118" i="1"/>
  <c r="Q117" i="1"/>
  <c r="P117" i="1"/>
  <c r="R111" i="1"/>
  <c r="R112" i="1"/>
  <c r="R113" i="1"/>
  <c r="R114" i="1"/>
  <c r="R115" i="1"/>
  <c r="R116" i="1"/>
  <c r="R110" i="1"/>
  <c r="R117" i="1" s="1"/>
  <c r="O111" i="1"/>
  <c r="O112" i="1"/>
  <c r="O113" i="1"/>
  <c r="O114" i="1"/>
  <c r="O115" i="1"/>
  <c r="O116" i="1"/>
  <c r="O110" i="1"/>
  <c r="P109" i="1"/>
  <c r="Q108" i="1"/>
  <c r="Q109" i="1" s="1"/>
  <c r="P108" i="1"/>
  <c r="R107" i="1"/>
  <c r="R106" i="1"/>
  <c r="R108" i="1" s="1"/>
  <c r="R109" i="1" s="1"/>
  <c r="O107" i="1"/>
  <c r="O106" i="1"/>
  <c r="Q103" i="1"/>
  <c r="P103" i="1"/>
  <c r="Q102" i="1"/>
  <c r="P102" i="1"/>
  <c r="R94" i="1"/>
  <c r="R95" i="1"/>
  <c r="R96" i="1"/>
  <c r="R102" i="1" s="1"/>
  <c r="R103" i="1" s="1"/>
  <c r="R97" i="1"/>
  <c r="R98" i="1"/>
  <c r="R99" i="1"/>
  <c r="R100" i="1"/>
  <c r="R101" i="1"/>
  <c r="R93" i="1"/>
  <c r="O94" i="1"/>
  <c r="O95" i="1"/>
  <c r="O96" i="1"/>
  <c r="O97" i="1"/>
  <c r="O98" i="1"/>
  <c r="O99" i="1"/>
  <c r="O100" i="1"/>
  <c r="O101" i="1"/>
  <c r="O93" i="1"/>
  <c r="R89" i="1"/>
  <c r="R90" i="1"/>
  <c r="R88" i="1"/>
  <c r="P91" i="1"/>
  <c r="R91" i="1" s="1"/>
  <c r="O90" i="1"/>
  <c r="O89" i="1"/>
  <c r="O88" i="1"/>
  <c r="Q87" i="1"/>
  <c r="R87" i="1"/>
  <c r="P87" i="1"/>
  <c r="R86" i="1"/>
  <c r="O86" i="1"/>
  <c r="R84" i="1"/>
  <c r="R83" i="1"/>
  <c r="R82" i="1"/>
  <c r="R81" i="1"/>
  <c r="R80" i="1"/>
  <c r="R79" i="1"/>
  <c r="R78" i="1"/>
  <c r="R77" i="1"/>
  <c r="R76" i="1"/>
  <c r="R75" i="1"/>
  <c r="R74" i="1"/>
  <c r="R73" i="1"/>
  <c r="R72" i="1"/>
  <c r="R70" i="1"/>
  <c r="R69" i="1"/>
  <c r="R68" i="1"/>
  <c r="R67" i="1"/>
  <c r="R66" i="1"/>
  <c r="R64" i="1"/>
  <c r="R65" i="1" s="1"/>
  <c r="Q85" i="1"/>
  <c r="R85" i="1"/>
  <c r="P85" i="1"/>
  <c r="O73" i="1"/>
  <c r="O74" i="1"/>
  <c r="O75" i="1"/>
  <c r="O76" i="1"/>
  <c r="O77" i="1"/>
  <c r="O78" i="1"/>
  <c r="O79" i="1"/>
  <c r="O80" i="1"/>
  <c r="O81" i="1"/>
  <c r="O82" i="1"/>
  <c r="O83" i="1"/>
  <c r="O84" i="1"/>
  <c r="O72" i="1"/>
  <c r="Q71" i="1"/>
  <c r="R71" i="1"/>
  <c r="P71" i="1"/>
  <c r="O67" i="1"/>
  <c r="O68" i="1"/>
  <c r="O69" i="1"/>
  <c r="O70" i="1"/>
  <c r="O66" i="1"/>
  <c r="Q65" i="1"/>
  <c r="P65" i="1"/>
  <c r="R167" i="1" l="1"/>
  <c r="Q167" i="1"/>
  <c r="O64" i="1" l="1"/>
  <c r="Q63" i="1"/>
  <c r="Q92" i="1" s="1"/>
  <c r="Q104" i="1" s="1"/>
  <c r="P63" i="1"/>
  <c r="P92" i="1" s="1"/>
  <c r="P104" i="1" s="1"/>
  <c r="R61" i="1"/>
  <c r="R62" i="1"/>
  <c r="R60" i="1"/>
  <c r="R63" i="1" s="1"/>
  <c r="R92" i="1" s="1"/>
  <c r="R104" i="1" s="1"/>
  <c r="O61" i="1"/>
  <c r="O62" i="1"/>
  <c r="O60" i="1"/>
  <c r="P58" i="1"/>
  <c r="Q57" i="1"/>
  <c r="Q58" i="1" s="1"/>
  <c r="P57" i="1"/>
  <c r="R48" i="1"/>
  <c r="R49" i="1"/>
  <c r="R50" i="1"/>
  <c r="R51" i="1"/>
  <c r="R52" i="1"/>
  <c r="R53" i="1"/>
  <c r="R54" i="1"/>
  <c r="R55" i="1"/>
  <c r="R56" i="1"/>
  <c r="R47" i="1"/>
  <c r="R57" i="1" s="1"/>
  <c r="R58" i="1" s="1"/>
  <c r="O48" i="1"/>
  <c r="O49" i="1"/>
  <c r="O50" i="1"/>
  <c r="O51" i="1"/>
  <c r="O52" i="1"/>
  <c r="O53" i="1"/>
  <c r="O54" i="1"/>
  <c r="O55" i="1"/>
  <c r="O56" i="1"/>
  <c r="O47" i="1"/>
  <c r="Q45" i="1"/>
  <c r="Q46" i="1" s="1"/>
  <c r="P45" i="1"/>
  <c r="P46" i="1" s="1"/>
  <c r="P59" i="1" s="1"/>
  <c r="R36" i="1"/>
  <c r="R37" i="1"/>
  <c r="R38" i="1"/>
  <c r="R39" i="1"/>
  <c r="R40" i="1"/>
  <c r="R41" i="1"/>
  <c r="R42" i="1"/>
  <c r="R43" i="1"/>
  <c r="R44" i="1"/>
  <c r="R35" i="1"/>
  <c r="R45" i="1" s="1"/>
  <c r="O36" i="1"/>
  <c r="O37" i="1"/>
  <c r="O38" i="1"/>
  <c r="O39" i="1"/>
  <c r="O40" i="1"/>
  <c r="O41" i="1"/>
  <c r="O42" i="1"/>
  <c r="O43" i="1"/>
  <c r="O44" i="1"/>
  <c r="O35" i="1"/>
  <c r="Q34" i="1"/>
  <c r="P34" i="1"/>
  <c r="R33" i="1"/>
  <c r="R32" i="1"/>
  <c r="R34" i="1" s="1"/>
  <c r="O33" i="1"/>
  <c r="O32" i="1"/>
  <c r="Q31" i="1"/>
  <c r="P31" i="1"/>
  <c r="R18" i="1"/>
  <c r="R19" i="1"/>
  <c r="R20" i="1"/>
  <c r="R21" i="1"/>
  <c r="R22" i="1"/>
  <c r="R23" i="1"/>
  <c r="R24" i="1"/>
  <c r="R25" i="1"/>
  <c r="R26" i="1"/>
  <c r="R27" i="1"/>
  <c r="R28" i="1"/>
  <c r="R29" i="1"/>
  <c r="R30" i="1"/>
  <c r="R17" i="1"/>
  <c r="R31" i="1" s="1"/>
  <c r="O18" i="1"/>
  <c r="O19" i="1"/>
  <c r="O20" i="1"/>
  <c r="O21" i="1"/>
  <c r="O22" i="1"/>
  <c r="O23" i="1"/>
  <c r="O24" i="1"/>
  <c r="O25" i="1"/>
  <c r="O26" i="1"/>
  <c r="O27" i="1"/>
  <c r="O28" i="1"/>
  <c r="O29" i="1"/>
  <c r="O30" i="1"/>
  <c r="O17" i="1"/>
  <c r="Q15" i="1"/>
  <c r="Q16" i="1" s="1"/>
  <c r="P15" i="1"/>
  <c r="P16" i="1" s="1"/>
  <c r="R5" i="1"/>
  <c r="R6" i="1"/>
  <c r="R7" i="1"/>
  <c r="R8" i="1"/>
  <c r="R9" i="1"/>
  <c r="R10" i="1"/>
  <c r="R11" i="1"/>
  <c r="R12" i="1"/>
  <c r="R13" i="1"/>
  <c r="R14" i="1"/>
  <c r="O5" i="1"/>
  <c r="O6" i="1"/>
  <c r="O7" i="1"/>
  <c r="O8" i="1"/>
  <c r="O9" i="1"/>
  <c r="O10" i="1"/>
  <c r="O11" i="1"/>
  <c r="O12" i="1"/>
  <c r="O13" i="1"/>
  <c r="O14" i="1"/>
  <c r="BN478" i="2"/>
  <c r="BM478" i="2"/>
  <c r="BL478" i="2"/>
  <c r="BK478" i="2"/>
  <c r="BJ478" i="2"/>
  <c r="BI478" i="2"/>
  <c r="BH478" i="2"/>
  <c r="BG478" i="2"/>
  <c r="BF478" i="2"/>
  <c r="BE478" i="2"/>
  <c r="BD478" i="2"/>
  <c r="V478" i="2"/>
  <c r="BO478" i="2" s="1"/>
  <c r="BO477" i="2"/>
  <c r="BN477" i="2"/>
  <c r="BM477" i="2"/>
  <c r="BL477" i="2"/>
  <c r="BK477" i="2"/>
  <c r="BJ477" i="2"/>
  <c r="BI477" i="2"/>
  <c r="BH477" i="2"/>
  <c r="BG477" i="2"/>
  <c r="BF477" i="2"/>
  <c r="BE477" i="2"/>
  <c r="BD477" i="2"/>
  <c r="V477" i="2"/>
  <c r="BO476" i="2"/>
  <c r="BN476" i="2"/>
  <c r="BM476" i="2"/>
  <c r="BL476" i="2"/>
  <c r="BK476" i="2"/>
  <c r="BJ476" i="2"/>
  <c r="BI476" i="2"/>
  <c r="BH476" i="2"/>
  <c r="BG476" i="2"/>
  <c r="BF476" i="2"/>
  <c r="BE476" i="2"/>
  <c r="BD476" i="2"/>
  <c r="BO475" i="2"/>
  <c r="BN475" i="2"/>
  <c r="BM475" i="2"/>
  <c r="BL475" i="2"/>
  <c r="BK475" i="2"/>
  <c r="BJ475" i="2"/>
  <c r="BI475" i="2"/>
  <c r="BH475" i="2"/>
  <c r="BG475" i="2"/>
  <c r="BF475" i="2"/>
  <c r="BE475" i="2"/>
  <c r="BD475" i="2"/>
  <c r="V475" i="2"/>
  <c r="BO474" i="2"/>
  <c r="BN474" i="2"/>
  <c r="BM474" i="2"/>
  <c r="BL474" i="2"/>
  <c r="BK474" i="2"/>
  <c r="BJ474" i="2"/>
  <c r="BI474" i="2"/>
  <c r="BH474" i="2"/>
  <c r="BG474" i="2"/>
  <c r="BF474" i="2"/>
  <c r="BE474" i="2"/>
  <c r="BD474" i="2"/>
  <c r="V474" i="2"/>
  <c r="BO473" i="2"/>
  <c r="BN473" i="2"/>
  <c r="BM473" i="2"/>
  <c r="BL473" i="2"/>
  <c r="BK473" i="2"/>
  <c r="BJ473" i="2"/>
  <c r="BI473" i="2"/>
  <c r="BH473" i="2"/>
  <c r="BG473" i="2"/>
  <c r="BF473" i="2"/>
  <c r="BE473" i="2"/>
  <c r="BD473" i="2"/>
  <c r="V473" i="2"/>
  <c r="BN472" i="2"/>
  <c r="BM472" i="2"/>
  <c r="BL472" i="2"/>
  <c r="BK472" i="2"/>
  <c r="BJ472" i="2"/>
  <c r="BI472" i="2"/>
  <c r="BH472" i="2"/>
  <c r="BG472" i="2"/>
  <c r="BF472" i="2"/>
  <c r="BE472" i="2"/>
  <c r="BD472" i="2"/>
  <c r="V472" i="2"/>
  <c r="BN471" i="2"/>
  <c r="BM471" i="2"/>
  <c r="BL471" i="2"/>
  <c r="BK471" i="2"/>
  <c r="BJ471" i="2"/>
  <c r="BI471" i="2"/>
  <c r="BH471" i="2"/>
  <c r="BG471" i="2"/>
  <c r="BF471" i="2"/>
  <c r="BE471" i="2"/>
  <c r="BD471" i="2"/>
  <c r="V471" i="2"/>
  <c r="BN470" i="2"/>
  <c r="BM470" i="2"/>
  <c r="BL470" i="2"/>
  <c r="BK470" i="2"/>
  <c r="BJ470" i="2"/>
  <c r="BI470" i="2"/>
  <c r="BH470" i="2"/>
  <c r="BG470" i="2"/>
  <c r="BF470" i="2"/>
  <c r="BE470" i="2"/>
  <c r="BD470" i="2"/>
  <c r="V470" i="2"/>
  <c r="BN469" i="2"/>
  <c r="BM469" i="2"/>
  <c r="BL469" i="2"/>
  <c r="BK469" i="2"/>
  <c r="BJ469" i="2"/>
  <c r="BI469" i="2"/>
  <c r="BH469" i="2"/>
  <c r="BG469" i="2"/>
  <c r="BF469" i="2"/>
  <c r="BE469" i="2"/>
  <c r="BD469" i="2"/>
  <c r="V469" i="2"/>
  <c r="V468" i="2"/>
  <c r="V467" i="2"/>
  <c r="BN466" i="2"/>
  <c r="BM466" i="2"/>
  <c r="BL466" i="2"/>
  <c r="BK466" i="2"/>
  <c r="BJ466" i="2"/>
  <c r="BI466" i="2"/>
  <c r="BH466" i="2"/>
  <c r="BG466" i="2"/>
  <c r="BF466" i="2"/>
  <c r="BE466" i="2"/>
  <c r="BD466" i="2"/>
  <c r="V466" i="2"/>
  <c r="V465" i="2"/>
  <c r="V464" i="2"/>
  <c r="V463" i="2"/>
  <c r="V462" i="2"/>
  <c r="V461" i="2"/>
  <c r="V460" i="2"/>
  <c r="V459" i="2"/>
  <c r="V458" i="2"/>
  <c r="V457" i="2"/>
  <c r="V456" i="2"/>
  <c r="V455" i="2"/>
  <c r="V454" i="2"/>
  <c r="V453" i="2"/>
  <c r="V452" i="2"/>
  <c r="V451" i="2"/>
  <c r="V450" i="2"/>
  <c r="V449" i="2"/>
  <c r="V448" i="2"/>
  <c r="V447" i="2"/>
  <c r="V446" i="2"/>
  <c r="V445" i="2"/>
  <c r="V444" i="2"/>
  <c r="V443" i="2"/>
  <c r="V442" i="2"/>
  <c r="V441" i="2"/>
  <c r="V440" i="2"/>
  <c r="V439" i="2"/>
  <c r="V438" i="2"/>
  <c r="V437" i="2"/>
  <c r="V436" i="2"/>
  <c r="V435" i="2"/>
  <c r="V434" i="2"/>
  <c r="V433" i="2"/>
  <c r="V432" i="2"/>
  <c r="V431" i="2"/>
  <c r="V430" i="2"/>
  <c r="V429" i="2"/>
  <c r="V428" i="2"/>
  <c r="V427" i="2"/>
  <c r="V426" i="2"/>
  <c r="V425" i="2"/>
  <c r="V424" i="2"/>
  <c r="V423" i="2"/>
  <c r="V422" i="2"/>
  <c r="V421" i="2"/>
  <c r="V420" i="2"/>
  <c r="V419" i="2"/>
  <c r="V418" i="2"/>
  <c r="V417" i="2"/>
  <c r="V416" i="2"/>
  <c r="V415" i="2"/>
  <c r="BP414" i="2"/>
  <c r="BO414" i="2"/>
  <c r="BM414" i="2"/>
  <c r="BL414" i="2"/>
  <c r="BK414" i="2"/>
  <c r="BJ414" i="2"/>
  <c r="BI414" i="2"/>
  <c r="BH414" i="2"/>
  <c r="BG414" i="2"/>
  <c r="BF414" i="2"/>
  <c r="BE414" i="2"/>
  <c r="BD414" i="2"/>
  <c r="V414" i="2"/>
  <c r="V413" i="2"/>
  <c r="V412" i="2"/>
  <c r="V411" i="2"/>
  <c r="V410" i="2"/>
  <c r="V409" i="2"/>
  <c r="V408" i="2"/>
  <c r="V407" i="2"/>
  <c r="V406" i="2"/>
  <c r="V405" i="2"/>
  <c r="V404" i="2"/>
  <c r="V403" i="2"/>
  <c r="V402" i="2"/>
  <c r="V401" i="2"/>
  <c r="V400" i="2"/>
  <c r="V399" i="2"/>
  <c r="V398" i="2"/>
  <c r="V397" i="2"/>
  <c r="V396" i="2"/>
  <c r="V395" i="2"/>
  <c r="V394" i="2"/>
  <c r="V393" i="2"/>
  <c r="V392" i="2"/>
  <c r="V391" i="2"/>
  <c r="V390" i="2"/>
  <c r="V389" i="2"/>
  <c r="V388" i="2"/>
  <c r="V387" i="2"/>
  <c r="V386" i="2"/>
  <c r="V385" i="2"/>
  <c r="V384" i="2"/>
  <c r="V383" i="2"/>
  <c r="V382" i="2"/>
  <c r="V381" i="2"/>
  <c r="V380" i="2"/>
  <c r="V379" i="2"/>
  <c r="V378" i="2"/>
  <c r="V377" i="2"/>
  <c r="V376" i="2"/>
  <c r="V375" i="2"/>
  <c r="V374" i="2"/>
  <c r="V373" i="2"/>
  <c r="V372" i="2"/>
  <c r="V371" i="2"/>
  <c r="V370" i="2"/>
  <c r="V369" i="2"/>
  <c r="V368" i="2"/>
  <c r="V367" i="2"/>
  <c r="V366" i="2"/>
  <c r="V365" i="2"/>
  <c r="V364" i="2"/>
  <c r="V363" i="2"/>
  <c r="V362" i="2"/>
  <c r="V361" i="2"/>
  <c r="V360" i="2"/>
  <c r="V359" i="2"/>
  <c r="V358" i="2"/>
  <c r="V357" i="2"/>
  <c r="V356" i="2"/>
  <c r="V355" i="2"/>
  <c r="V354" i="2"/>
  <c r="V353" i="2"/>
  <c r="V352" i="2"/>
  <c r="V351" i="2"/>
  <c r="V350" i="2"/>
  <c r="V349" i="2"/>
  <c r="V348" i="2"/>
  <c r="V347" i="2"/>
  <c r="V346" i="2"/>
  <c r="V345" i="2"/>
  <c r="V344" i="2"/>
  <c r="V343" i="2"/>
  <c r="V342" i="2"/>
  <c r="V341" i="2"/>
  <c r="V340" i="2"/>
  <c r="V339" i="2"/>
  <c r="V338" i="2"/>
  <c r="V337" i="2"/>
  <c r="V336" i="2"/>
  <c r="V335" i="2"/>
  <c r="V334" i="2"/>
  <c r="V333" i="2"/>
  <c r="V332" i="2"/>
  <c r="V331" i="2"/>
  <c r="V330" i="2"/>
  <c r="V329" i="2"/>
  <c r="V328" i="2"/>
  <c r="V327" i="2"/>
  <c r="V326" i="2"/>
  <c r="V325" i="2"/>
  <c r="V324" i="2"/>
  <c r="V323" i="2"/>
  <c r="V322" i="2"/>
  <c r="V321" i="2"/>
  <c r="V320" i="2"/>
  <c r="V319" i="2"/>
  <c r="V318" i="2"/>
  <c r="V317" i="2"/>
  <c r="V316" i="2"/>
  <c r="V315" i="2"/>
  <c r="V314" i="2"/>
  <c r="V313" i="2"/>
  <c r="V312" i="2"/>
  <c r="V311" i="2"/>
  <c r="V310" i="2"/>
  <c r="V309" i="2"/>
  <c r="V308" i="2"/>
  <c r="V307" i="2"/>
  <c r="V306" i="2"/>
  <c r="V305" i="2"/>
  <c r="V304" i="2"/>
  <c r="V303" i="2"/>
  <c r="V302" i="2"/>
  <c r="V301" i="2"/>
  <c r="BE300" i="2"/>
  <c r="BD300" i="2"/>
  <c r="V300" i="2"/>
  <c r="BE299" i="2"/>
  <c r="BD299" i="2"/>
  <c r="V299" i="2"/>
  <c r="BE298" i="2"/>
  <c r="BD298" i="2"/>
  <c r="V298" i="2"/>
  <c r="BE297" i="2"/>
  <c r="BD297" i="2"/>
  <c r="V297" i="2"/>
  <c r="BE296" i="2"/>
  <c r="BD296" i="2"/>
  <c r="V296" i="2"/>
  <c r="BE295" i="2"/>
  <c r="BD295" i="2"/>
  <c r="V295" i="2"/>
  <c r="BE294" i="2"/>
  <c r="BD294" i="2"/>
  <c r="V294" i="2"/>
  <c r="BE293" i="2"/>
  <c r="BD293" i="2"/>
  <c r="V293" i="2"/>
  <c r="BE292" i="2"/>
  <c r="BD292" i="2"/>
  <c r="V292" i="2"/>
  <c r="BE291" i="2"/>
  <c r="BD291" i="2"/>
  <c r="V291" i="2"/>
  <c r="BE290" i="2"/>
  <c r="BD290" i="2"/>
  <c r="V290" i="2"/>
  <c r="BE289" i="2"/>
  <c r="BD289" i="2"/>
  <c r="V289" i="2"/>
  <c r="BE288" i="2"/>
  <c r="BD288" i="2"/>
  <c r="V288" i="2"/>
  <c r="BE287" i="2"/>
  <c r="BD287" i="2"/>
  <c r="V287" i="2"/>
  <c r="BE286" i="2"/>
  <c r="BD286" i="2"/>
  <c r="V286" i="2"/>
  <c r="BE285" i="2"/>
  <c r="BD285" i="2"/>
  <c r="V285" i="2"/>
  <c r="BE284" i="2"/>
  <c r="BD284" i="2"/>
  <c r="V284" i="2"/>
  <c r="BE283" i="2"/>
  <c r="BD283" i="2"/>
  <c r="V283" i="2"/>
  <c r="BE282" i="2"/>
  <c r="BD282" i="2"/>
  <c r="V282" i="2"/>
  <c r="BE281" i="2"/>
  <c r="BD281" i="2"/>
  <c r="V281" i="2"/>
  <c r="BE280" i="2"/>
  <c r="BD280" i="2"/>
  <c r="V280" i="2"/>
  <c r="BE279" i="2"/>
  <c r="BD279" i="2"/>
  <c r="V279" i="2"/>
  <c r="BE278" i="2"/>
  <c r="BD278" i="2"/>
  <c r="V278" i="2"/>
  <c r="BE277" i="2"/>
  <c r="BD277" i="2"/>
  <c r="V277" i="2"/>
  <c r="BE276" i="2"/>
  <c r="BD276" i="2"/>
  <c r="V276" i="2"/>
  <c r="BE275" i="2"/>
  <c r="BD275" i="2"/>
  <c r="V275" i="2"/>
  <c r="BE274" i="2"/>
  <c r="BD274" i="2"/>
  <c r="V274" i="2"/>
  <c r="BE273" i="2"/>
  <c r="BD273" i="2"/>
  <c r="V273" i="2"/>
  <c r="BE272" i="2"/>
  <c r="BD272" i="2"/>
  <c r="V272" i="2"/>
  <c r="BE271" i="2"/>
  <c r="BD271" i="2"/>
  <c r="V271" i="2"/>
  <c r="BE270" i="2"/>
  <c r="BD270" i="2"/>
  <c r="V270" i="2"/>
  <c r="BE269" i="2"/>
  <c r="BD269" i="2"/>
  <c r="V269" i="2"/>
  <c r="BE268" i="2"/>
  <c r="BD268" i="2"/>
  <c r="V268" i="2"/>
  <c r="BE267" i="2"/>
  <c r="BD267" i="2"/>
  <c r="V267" i="2"/>
  <c r="BE266" i="2"/>
  <c r="BD266" i="2"/>
  <c r="V266" i="2"/>
  <c r="BE265" i="2"/>
  <c r="BD265" i="2"/>
  <c r="V265" i="2"/>
  <c r="BE264" i="2"/>
  <c r="BD264" i="2"/>
  <c r="V264" i="2"/>
  <c r="BE263" i="2"/>
  <c r="BD263" i="2"/>
  <c r="V263" i="2"/>
  <c r="BE262" i="2"/>
  <c r="BD262" i="2"/>
  <c r="V262" i="2"/>
  <c r="BE261" i="2"/>
  <c r="BD261" i="2"/>
  <c r="V261" i="2"/>
  <c r="BE260" i="2"/>
  <c r="BD260" i="2"/>
  <c r="V260" i="2"/>
  <c r="BE259" i="2"/>
  <c r="BD259" i="2"/>
  <c r="V259" i="2"/>
  <c r="BE258" i="2"/>
  <c r="BD258" i="2"/>
  <c r="V258" i="2"/>
  <c r="BE257" i="2"/>
  <c r="BD257" i="2"/>
  <c r="V257" i="2"/>
  <c r="BE256" i="2"/>
  <c r="BD256" i="2"/>
  <c r="V256" i="2"/>
  <c r="BE255" i="2"/>
  <c r="BD255" i="2"/>
  <c r="V255" i="2"/>
  <c r="BE254" i="2"/>
  <c r="BD254" i="2"/>
  <c r="V254" i="2"/>
  <c r="BE253" i="2"/>
  <c r="BD253" i="2"/>
  <c r="V253" i="2"/>
  <c r="V252" i="2"/>
  <c r="BP251" i="2"/>
  <c r="BO251" i="2"/>
  <c r="BN251" i="2"/>
  <c r="BM251" i="2"/>
  <c r="BL251" i="2"/>
  <c r="BK251" i="2"/>
  <c r="BJ251" i="2"/>
  <c r="BI251" i="2"/>
  <c r="BH251" i="2"/>
  <c r="BD251" i="2"/>
  <c r="V251" i="2"/>
  <c r="V250" i="2"/>
  <c r="V249" i="2"/>
  <c r="V248" i="2"/>
  <c r="V247" i="2"/>
  <c r="V246" i="2"/>
  <c r="V245" i="2"/>
  <c r="V244" i="2"/>
  <c r="V243" i="2"/>
  <c r="V242" i="2"/>
  <c r="V241" i="2"/>
  <c r="V240" i="2"/>
  <c r="V239" i="2"/>
  <c r="V238" i="2"/>
  <c r="V237" i="2"/>
  <c r="V236" i="2"/>
  <c r="V235" i="2"/>
  <c r="V234" i="2"/>
  <c r="V233" i="2"/>
  <c r="V232" i="2"/>
  <c r="V231" i="2"/>
  <c r="V230" i="2"/>
  <c r="V229" i="2"/>
  <c r="V228" i="2"/>
  <c r="V227" i="2"/>
  <c r="V226" i="2"/>
  <c r="V225" i="2"/>
  <c r="V224" i="2"/>
  <c r="V223" i="2"/>
  <c r="V222" i="2"/>
  <c r="V221" i="2"/>
  <c r="V220" i="2"/>
  <c r="V219" i="2"/>
  <c r="V218" i="2"/>
  <c r="V217" i="2"/>
  <c r="V216" i="2"/>
  <c r="V215" i="2"/>
  <c r="V214" i="2"/>
  <c r="V213" i="2"/>
  <c r="V212" i="2"/>
  <c r="V211" i="2"/>
  <c r="V210" i="2"/>
  <c r="V209" i="2"/>
  <c r="V208" i="2"/>
  <c r="V207" i="2"/>
  <c r="V206" i="2"/>
  <c r="V205" i="2"/>
  <c r="V204" i="2"/>
  <c r="V203" i="2"/>
  <c r="V202" i="2"/>
  <c r="V201" i="2"/>
  <c r="V200" i="2"/>
  <c r="V199" i="2"/>
  <c r="V198" i="2"/>
  <c r="V197" i="2"/>
  <c r="V196" i="2"/>
  <c r="V195" i="2"/>
  <c r="V194" i="2"/>
  <c r="V193" i="2"/>
  <c r="V192" i="2"/>
  <c r="V191" i="2"/>
  <c r="V190" i="2"/>
  <c r="V189" i="2"/>
  <c r="V188" i="2"/>
  <c r="V187" i="2"/>
  <c r="V186" i="2"/>
  <c r="V185" i="2"/>
  <c r="V184" i="2"/>
  <c r="V183" i="2"/>
  <c r="V182" i="2"/>
  <c r="V181" i="2"/>
  <c r="V180" i="2"/>
  <c r="V179" i="2"/>
  <c r="V178" i="2"/>
  <c r="V177" i="2"/>
  <c r="V176" i="2"/>
  <c r="V175" i="2"/>
  <c r="V174" i="2"/>
  <c r="V173" i="2"/>
  <c r="V172" i="2"/>
  <c r="V171" i="2"/>
  <c r="V170" i="2"/>
  <c r="V169" i="2"/>
  <c r="V168" i="2"/>
  <c r="V167" i="2"/>
  <c r="V166" i="2"/>
  <c r="V165" i="2"/>
  <c r="V164" i="2"/>
  <c r="V163" i="2"/>
  <c r="V162" i="2"/>
  <c r="V161" i="2"/>
  <c r="V160" i="2"/>
  <c r="V159" i="2"/>
  <c r="V158" i="2"/>
  <c r="V157" i="2"/>
  <c r="V156" i="2"/>
  <c r="V155" i="2"/>
  <c r="V154" i="2"/>
  <c r="V153" i="2"/>
  <c r="V152" i="2"/>
  <c r="V151" i="2"/>
  <c r="V150" i="2"/>
  <c r="V149" i="2"/>
  <c r="V148" i="2"/>
  <c r="V147" i="2"/>
  <c r="V146" i="2"/>
  <c r="V145" i="2"/>
  <c r="V144" i="2"/>
  <c r="V143" i="2"/>
  <c r="V142" i="2"/>
  <c r="V141" i="2"/>
  <c r="V140" i="2"/>
  <c r="V139" i="2"/>
  <c r="V138" i="2"/>
  <c r="V137" i="2"/>
  <c r="V136" i="2"/>
  <c r="V135" i="2"/>
  <c r="V134" i="2"/>
  <c r="V133" i="2"/>
  <c r="V132" i="2"/>
  <c r="V131" i="2"/>
  <c r="V130" i="2"/>
  <c r="BP129" i="2"/>
  <c r="BO129" i="2"/>
  <c r="BK129" i="2"/>
  <c r="BJ129" i="2"/>
  <c r="BI129" i="2"/>
  <c r="BH129" i="2"/>
  <c r="BG129" i="2"/>
  <c r="BF129" i="2"/>
  <c r="BE129" i="2"/>
  <c r="BD129" i="2"/>
  <c r="V129" i="2"/>
  <c r="V128" i="2"/>
  <c r="V127" i="2"/>
  <c r="V126" i="2"/>
  <c r="V125" i="2"/>
  <c r="V124" i="2"/>
  <c r="V123" i="2"/>
  <c r="V122" i="2"/>
  <c r="V121" i="2"/>
  <c r="V120" i="2"/>
  <c r="V119" i="2"/>
  <c r="V118" i="2"/>
  <c r="V117" i="2"/>
  <c r="V116" i="2"/>
  <c r="V115" i="2"/>
  <c r="V114" i="2"/>
  <c r="V113" i="2"/>
  <c r="V112" i="2"/>
  <c r="V111" i="2"/>
  <c r="V110" i="2"/>
  <c r="V109" i="2"/>
  <c r="V108" i="2"/>
  <c r="V107" i="2"/>
  <c r="V106" i="2"/>
  <c r="V105" i="2"/>
  <c r="V104" i="2"/>
  <c r="V103" i="2"/>
  <c r="V102" i="2"/>
  <c r="V101" i="2"/>
  <c r="V100" i="2"/>
  <c r="V99" i="2"/>
  <c r="V98" i="2"/>
  <c r="V97" i="2"/>
  <c r="V96" i="2"/>
  <c r="V95" i="2"/>
  <c r="V94" i="2"/>
  <c r="V93" i="2"/>
  <c r="V92" i="2"/>
  <c r="V91" i="2"/>
  <c r="V90" i="2"/>
  <c r="V89" i="2"/>
  <c r="V88" i="2"/>
  <c r="V87" i="2"/>
  <c r="V86" i="2"/>
  <c r="V85" i="2"/>
  <c r="V84" i="2"/>
  <c r="V83" i="2"/>
  <c r="V82" i="2"/>
  <c r="V81" i="2"/>
  <c r="V80" i="2"/>
  <c r="V79" i="2"/>
  <c r="V78" i="2"/>
  <c r="V77" i="2"/>
  <c r="V76" i="2"/>
  <c r="V75" i="2"/>
  <c r="V74" i="2"/>
  <c r="V73" i="2"/>
  <c r="V72" i="2"/>
  <c r="V71" i="2"/>
  <c r="V70" i="2"/>
  <c r="V69" i="2"/>
  <c r="V68" i="2"/>
  <c r="V67" i="2"/>
  <c r="V66" i="2"/>
  <c r="V65" i="2"/>
  <c r="V64" i="2"/>
  <c r="V63" i="2"/>
  <c r="V62" i="2"/>
  <c r="V61" i="2"/>
  <c r="V60" i="2"/>
  <c r="V59" i="2"/>
  <c r="V58" i="2"/>
  <c r="V57" i="2"/>
  <c r="V56" i="2"/>
  <c r="V55" i="2"/>
  <c r="V54" i="2"/>
  <c r="V53" i="2"/>
  <c r="V52" i="2"/>
  <c r="V51" i="2"/>
  <c r="V50" i="2"/>
  <c r="V49" i="2"/>
  <c r="V48" i="2"/>
  <c r="V47" i="2"/>
  <c r="V46" i="2"/>
  <c r="V45" i="2"/>
  <c r="V44" i="2"/>
  <c r="V43" i="2"/>
  <c r="V42" i="2"/>
  <c r="V41" i="2"/>
  <c r="V40" i="2"/>
  <c r="V39" i="2"/>
  <c r="V38" i="2"/>
  <c r="V37" i="2"/>
  <c r="V36" i="2"/>
  <c r="V35" i="2"/>
  <c r="V34" i="2"/>
  <c r="V33" i="2"/>
  <c r="V32" i="2"/>
  <c r="V31" i="2"/>
  <c r="V30" i="2"/>
  <c r="V29" i="2"/>
  <c r="V28" i="2"/>
  <c r="V27" i="2"/>
  <c r="V26" i="2"/>
  <c r="V25" i="2"/>
  <c r="V24" i="2"/>
  <c r="V23" i="2"/>
  <c r="V22" i="2"/>
  <c r="V21" i="2"/>
  <c r="V20" i="2"/>
  <c r="V19" i="2"/>
  <c r="V18" i="2"/>
  <c r="V17" i="2"/>
  <c r="V16" i="2"/>
  <c r="V15" i="2"/>
  <c r="V14" i="2"/>
  <c r="V13" i="2"/>
  <c r="V12" i="2"/>
  <c r="V11" i="2"/>
  <c r="V10" i="2"/>
  <c r="V9" i="2"/>
  <c r="V8" i="2"/>
  <c r="V7" i="2"/>
  <c r="V6" i="2"/>
  <c r="V5" i="2"/>
  <c r="V4" i="2"/>
  <c r="V3" i="2"/>
  <c r="V2" i="2"/>
  <c r="Q59" i="1" l="1"/>
  <c r="R46" i="1"/>
  <c r="Q105" i="1"/>
  <c r="P105" i="1"/>
  <c r="BP477" i="2"/>
  <c r="BP478" i="2"/>
  <c r="BQ478" i="2" s="1"/>
  <c r="BR478" i="2" s="1"/>
  <c r="BP475" i="2"/>
  <c r="BN259" i="2"/>
  <c r="BN267" i="2"/>
  <c r="BN271" i="2"/>
  <c r="BF279" i="2"/>
  <c r="BF283" i="2"/>
  <c r="BL291" i="2"/>
  <c r="BL295" i="2"/>
  <c r="BL299" i="2"/>
  <c r="BQ477" i="2"/>
  <c r="BR477" i="2" s="1"/>
  <c r="BL286" i="2"/>
  <c r="BL298" i="2"/>
  <c r="BP469" i="2"/>
  <c r="BP470" i="2"/>
  <c r="BP471" i="2"/>
  <c r="BP472" i="2"/>
  <c r="BP473" i="2"/>
  <c r="BQ473" i="2" s="1"/>
  <c r="BR473" i="2" s="1"/>
  <c r="BN129" i="2"/>
  <c r="BG257" i="2"/>
  <c r="BP474" i="2"/>
  <c r="BQ474" i="2" s="1"/>
  <c r="BR474" i="2" s="1"/>
  <c r="BN254" i="2"/>
  <c r="BM272" i="2"/>
  <c r="BF276" i="2"/>
  <c r="BH280" i="2"/>
  <c r="BP288" i="2"/>
  <c r="BO292" i="2"/>
  <c r="BH284" i="2"/>
  <c r="BN300" i="2"/>
  <c r="BP466" i="2"/>
  <c r="BN274" i="2"/>
  <c r="BH278" i="2"/>
  <c r="BO282" i="2"/>
  <c r="BH286" i="2"/>
  <c r="BP287" i="2"/>
  <c r="BO290" i="2"/>
  <c r="BN256" i="2"/>
  <c r="BJ273" i="2"/>
  <c r="BI281" i="2"/>
  <c r="BG251" i="2"/>
  <c r="BN253" i="2"/>
  <c r="BN257" i="2"/>
  <c r="BN258" i="2"/>
  <c r="BL287" i="2"/>
  <c r="BN288" i="2"/>
  <c r="BP290" i="2"/>
  <c r="BF291" i="2"/>
  <c r="BP292" i="2"/>
  <c r="BO294" i="2"/>
  <c r="BP295" i="2"/>
  <c r="BP298" i="2"/>
  <c r="BN261" i="2"/>
  <c r="BN265" i="2"/>
  <c r="BN269" i="2"/>
  <c r="BF274" i="2"/>
  <c r="BO278" i="2"/>
  <c r="BP278" i="2"/>
  <c r="BN260" i="2"/>
  <c r="BN264" i="2"/>
  <c r="BN268" i="2"/>
  <c r="BG271" i="2"/>
  <c r="BL273" i="2"/>
  <c r="BJ276" i="2"/>
  <c r="BL279" i="2"/>
  <c r="BO280" i="2"/>
  <c r="BP280" i="2"/>
  <c r="BH282" i="2"/>
  <c r="BO284" i="2"/>
  <c r="BI289" i="2"/>
  <c r="BP291" i="2"/>
  <c r="BI293" i="2"/>
  <c r="BO296" i="2"/>
  <c r="BN297" i="2"/>
  <c r="BP300" i="2"/>
  <c r="BP286" i="2"/>
  <c r="BF287" i="2"/>
  <c r="BH290" i="2"/>
  <c r="BH292" i="2"/>
  <c r="BL294" i="2"/>
  <c r="BM294" i="2"/>
  <c r="BN296" i="2"/>
  <c r="BM296" i="2"/>
  <c r="BF299" i="2"/>
  <c r="BO469" i="2"/>
  <c r="BM129" i="2"/>
  <c r="BL283" i="2"/>
  <c r="BM286" i="2"/>
  <c r="BM288" i="2"/>
  <c r="BJ294" i="2"/>
  <c r="BM298" i="2"/>
  <c r="BM300" i="2"/>
  <c r="BP283" i="2"/>
  <c r="BJ284" i="2"/>
  <c r="BE251" i="2"/>
  <c r="BN263" i="2"/>
  <c r="BL274" i="2"/>
  <c r="BM276" i="2"/>
  <c r="BP276" i="2"/>
  <c r="BJ278" i="2"/>
  <c r="BP279" i="2"/>
  <c r="BJ280" i="2"/>
  <c r="BN281" i="2"/>
  <c r="BL282" i="2"/>
  <c r="BM282" i="2"/>
  <c r="BN284" i="2"/>
  <c r="BM284" i="2"/>
  <c r="BH288" i="2"/>
  <c r="BJ290" i="2"/>
  <c r="BJ292" i="2"/>
  <c r="BP294" i="2"/>
  <c r="BF295" i="2"/>
  <c r="BP296" i="2"/>
  <c r="BI297" i="2"/>
  <c r="BH298" i="2"/>
  <c r="BH300" i="2"/>
  <c r="BJ296" i="2"/>
  <c r="BJ282" i="2"/>
  <c r="BL129" i="2"/>
  <c r="BN255" i="2"/>
  <c r="BG259" i="2"/>
  <c r="BG260" i="2"/>
  <c r="BN262" i="2"/>
  <c r="BN266" i="2"/>
  <c r="BN270" i="2"/>
  <c r="BP275" i="2"/>
  <c r="BL278" i="2"/>
  <c r="BM278" i="2"/>
  <c r="BN280" i="2"/>
  <c r="BM280" i="2"/>
  <c r="BP282" i="2"/>
  <c r="BP284" i="2"/>
  <c r="BO286" i="2"/>
  <c r="BJ286" i="2"/>
  <c r="BO288" i="2"/>
  <c r="BJ288" i="2"/>
  <c r="BN289" i="2"/>
  <c r="BL290" i="2"/>
  <c r="BM290" i="2"/>
  <c r="BN292" i="2"/>
  <c r="BM292" i="2"/>
  <c r="BH294" i="2"/>
  <c r="BH296" i="2"/>
  <c r="BO298" i="2"/>
  <c r="BJ298" i="2"/>
  <c r="BP299" i="2"/>
  <c r="BO300" i="2"/>
  <c r="BJ300" i="2"/>
  <c r="BN414" i="2"/>
  <c r="BQ414" i="2" s="1"/>
  <c r="BR414" i="2" s="1"/>
  <c r="BO466" i="2"/>
  <c r="BK253" i="2"/>
  <c r="BK254" i="2"/>
  <c r="BG255" i="2"/>
  <c r="BO256" i="2"/>
  <c r="BO257" i="2"/>
  <c r="BK258" i="2"/>
  <c r="BO259" i="2"/>
  <c r="BO260" i="2"/>
  <c r="BK261" i="2"/>
  <c r="BG262" i="2"/>
  <c r="BK263" i="2"/>
  <c r="BG264" i="2"/>
  <c r="BK265" i="2"/>
  <c r="BO266" i="2"/>
  <c r="BK267" i="2"/>
  <c r="BO268" i="2"/>
  <c r="BK269" i="2"/>
  <c r="BO270" i="2"/>
  <c r="BK271" i="2"/>
  <c r="BO271" i="2"/>
  <c r="BG272" i="2"/>
  <c r="BP272" i="2"/>
  <c r="BM277" i="2"/>
  <c r="BH277" i="2"/>
  <c r="BL277" i="2"/>
  <c r="BF277" i="2"/>
  <c r="BP277" i="2"/>
  <c r="BJ277" i="2"/>
  <c r="BL253" i="2"/>
  <c r="BH254" i="2"/>
  <c r="BH255" i="2"/>
  <c r="BL255" i="2"/>
  <c r="BP255" i="2"/>
  <c r="BH256" i="2"/>
  <c r="BL256" i="2"/>
  <c r="BP256" i="2"/>
  <c r="BH257" i="2"/>
  <c r="BL257" i="2"/>
  <c r="BP257" i="2"/>
  <c r="BH258" i="2"/>
  <c r="BL258" i="2"/>
  <c r="BP258" i="2"/>
  <c r="BH259" i="2"/>
  <c r="BL259" i="2"/>
  <c r="BP259" i="2"/>
  <c r="BH260" i="2"/>
  <c r="BL260" i="2"/>
  <c r="BP260" i="2"/>
  <c r="BH261" i="2"/>
  <c r="BL261" i="2"/>
  <c r="BP261" i="2"/>
  <c r="BH262" i="2"/>
  <c r="BL262" i="2"/>
  <c r="BP262" i="2"/>
  <c r="BH263" i="2"/>
  <c r="BL263" i="2"/>
  <c r="BP263" i="2"/>
  <c r="BH264" i="2"/>
  <c r="BL264" i="2"/>
  <c r="BP264" i="2"/>
  <c r="BH265" i="2"/>
  <c r="BL265" i="2"/>
  <c r="BP265" i="2"/>
  <c r="BH266" i="2"/>
  <c r="BL266" i="2"/>
  <c r="BP266" i="2"/>
  <c r="BH267" i="2"/>
  <c r="BL267" i="2"/>
  <c r="BP267" i="2"/>
  <c r="BH268" i="2"/>
  <c r="BL268" i="2"/>
  <c r="BP268" i="2"/>
  <c r="BH269" i="2"/>
  <c r="BL269" i="2"/>
  <c r="BP269" i="2"/>
  <c r="BH270" i="2"/>
  <c r="BL270" i="2"/>
  <c r="BP270" i="2"/>
  <c r="BH271" i="2"/>
  <c r="BL271" i="2"/>
  <c r="BP271" i="2"/>
  <c r="BH272" i="2"/>
  <c r="BL272" i="2"/>
  <c r="BF273" i="2"/>
  <c r="BM274" i="2"/>
  <c r="BH274" i="2"/>
  <c r="BP274" i="2"/>
  <c r="BL275" i="2"/>
  <c r="BO253" i="2"/>
  <c r="BG254" i="2"/>
  <c r="BO255" i="2"/>
  <c r="BK256" i="2"/>
  <c r="BK257" i="2"/>
  <c r="BO258" i="2"/>
  <c r="BK259" i="2"/>
  <c r="BK260" i="2"/>
  <c r="BG261" i="2"/>
  <c r="BK262" i="2"/>
  <c r="BG263" i="2"/>
  <c r="BO264" i="2"/>
  <c r="BG265" i="2"/>
  <c r="BG266" i="2"/>
  <c r="BO267" i="2"/>
  <c r="BK268" i="2"/>
  <c r="BO269" i="2"/>
  <c r="BK270" i="2"/>
  <c r="BK272" i="2"/>
  <c r="BM285" i="2"/>
  <c r="BH285" i="2"/>
  <c r="BL285" i="2"/>
  <c r="BF285" i="2"/>
  <c r="BP285" i="2"/>
  <c r="BJ285" i="2"/>
  <c r="BQ475" i="2"/>
  <c r="BR475" i="2" s="1"/>
  <c r="BH253" i="2"/>
  <c r="BP253" i="2"/>
  <c r="BL254" i="2"/>
  <c r="BP254" i="2"/>
  <c r="BF251" i="2"/>
  <c r="BI253" i="2"/>
  <c r="BM253" i="2"/>
  <c r="BI254" i="2"/>
  <c r="BM254" i="2"/>
  <c r="BI255" i="2"/>
  <c r="BM255" i="2"/>
  <c r="BI256" i="2"/>
  <c r="BM256" i="2"/>
  <c r="BI257" i="2"/>
  <c r="BM257" i="2"/>
  <c r="BI258" i="2"/>
  <c r="BM258" i="2"/>
  <c r="BI259" i="2"/>
  <c r="BM259" i="2"/>
  <c r="BI260" i="2"/>
  <c r="BM260" i="2"/>
  <c r="BI261" i="2"/>
  <c r="BM261" i="2"/>
  <c r="BI262" i="2"/>
  <c r="BM262" i="2"/>
  <c r="BI263" i="2"/>
  <c r="BM263" i="2"/>
  <c r="BI264" i="2"/>
  <c r="BM264" i="2"/>
  <c r="BI265" i="2"/>
  <c r="BM265" i="2"/>
  <c r="BI266" i="2"/>
  <c r="BM266" i="2"/>
  <c r="BI267" i="2"/>
  <c r="BM267" i="2"/>
  <c r="BI268" i="2"/>
  <c r="BM268" i="2"/>
  <c r="BI269" i="2"/>
  <c r="BM269" i="2"/>
  <c r="BI270" i="2"/>
  <c r="BM270" i="2"/>
  <c r="BI271" i="2"/>
  <c r="BM271" i="2"/>
  <c r="BI272" i="2"/>
  <c r="BN272" i="2"/>
  <c r="BM273" i="2"/>
  <c r="BI273" i="2"/>
  <c r="BO273" i="2"/>
  <c r="BK273" i="2"/>
  <c r="BG273" i="2"/>
  <c r="BN273" i="2"/>
  <c r="BJ274" i="2"/>
  <c r="BF275" i="2"/>
  <c r="BN275" i="2"/>
  <c r="BI277" i="2"/>
  <c r="BM281" i="2"/>
  <c r="BH281" i="2"/>
  <c r="BL281" i="2"/>
  <c r="BF281" i="2"/>
  <c r="BP281" i="2"/>
  <c r="BJ281" i="2"/>
  <c r="BI285" i="2"/>
  <c r="BM289" i="2"/>
  <c r="BH289" i="2"/>
  <c r="BL289" i="2"/>
  <c r="BF289" i="2"/>
  <c r="BP289" i="2"/>
  <c r="BJ289" i="2"/>
  <c r="BM297" i="2"/>
  <c r="BH297" i="2"/>
  <c r="BL297" i="2"/>
  <c r="BF297" i="2"/>
  <c r="BP297" i="2"/>
  <c r="BJ297" i="2"/>
  <c r="BO470" i="2"/>
  <c r="BG253" i="2"/>
  <c r="BO254" i="2"/>
  <c r="BK255" i="2"/>
  <c r="BG256" i="2"/>
  <c r="BG258" i="2"/>
  <c r="BO261" i="2"/>
  <c r="BO262" i="2"/>
  <c r="BO263" i="2"/>
  <c r="BK264" i="2"/>
  <c r="BO265" i="2"/>
  <c r="BK266" i="2"/>
  <c r="BG267" i="2"/>
  <c r="BG268" i="2"/>
  <c r="BG269" i="2"/>
  <c r="BG270" i="2"/>
  <c r="BJ275" i="2"/>
  <c r="BM293" i="2"/>
  <c r="BH293" i="2"/>
  <c r="BL293" i="2"/>
  <c r="BF293" i="2"/>
  <c r="BP293" i="2"/>
  <c r="BJ293" i="2"/>
  <c r="BF253" i="2"/>
  <c r="BJ253" i="2"/>
  <c r="BF254" i="2"/>
  <c r="BJ254" i="2"/>
  <c r="BF255" i="2"/>
  <c r="BJ255" i="2"/>
  <c r="BF256" i="2"/>
  <c r="BJ256" i="2"/>
  <c r="BF257" i="2"/>
  <c r="BJ257" i="2"/>
  <c r="BF258" i="2"/>
  <c r="BJ258" i="2"/>
  <c r="BF259" i="2"/>
  <c r="BJ259" i="2"/>
  <c r="BF260" i="2"/>
  <c r="BJ260" i="2"/>
  <c r="BF261" i="2"/>
  <c r="BJ261" i="2"/>
  <c r="BF262" i="2"/>
  <c r="BJ262" i="2"/>
  <c r="BF263" i="2"/>
  <c r="BJ263" i="2"/>
  <c r="BF264" i="2"/>
  <c r="BJ264" i="2"/>
  <c r="BF265" i="2"/>
  <c r="BJ265" i="2"/>
  <c r="BF266" i="2"/>
  <c r="BJ266" i="2"/>
  <c r="BF267" i="2"/>
  <c r="BJ267" i="2"/>
  <c r="BF268" i="2"/>
  <c r="BJ268" i="2"/>
  <c r="BF269" i="2"/>
  <c r="BJ269" i="2"/>
  <c r="BF270" i="2"/>
  <c r="BJ270" i="2"/>
  <c r="BF271" i="2"/>
  <c r="BJ271" i="2"/>
  <c r="BF272" i="2"/>
  <c r="BJ272" i="2"/>
  <c r="BO272" i="2"/>
  <c r="BH273" i="2"/>
  <c r="BP273" i="2"/>
  <c r="BM275" i="2"/>
  <c r="BH275" i="2"/>
  <c r="BN277" i="2"/>
  <c r="BN285" i="2"/>
  <c r="BN293" i="2"/>
  <c r="BG274" i="2"/>
  <c r="BK274" i="2"/>
  <c r="BO274" i="2"/>
  <c r="BG275" i="2"/>
  <c r="BK275" i="2"/>
  <c r="BO275" i="2"/>
  <c r="BO276" i="2"/>
  <c r="BK276" i="2"/>
  <c r="BG276" i="2"/>
  <c r="BL276" i="2"/>
  <c r="BI278" i="2"/>
  <c r="BN278" i="2"/>
  <c r="BO279" i="2"/>
  <c r="BH279" i="2"/>
  <c r="BM279" i="2"/>
  <c r="BF280" i="2"/>
  <c r="BL280" i="2"/>
  <c r="BI282" i="2"/>
  <c r="BN282" i="2"/>
  <c r="BO283" i="2"/>
  <c r="BH283" i="2"/>
  <c r="BM283" i="2"/>
  <c r="BF284" i="2"/>
  <c r="BL284" i="2"/>
  <c r="BI286" i="2"/>
  <c r="BN286" i="2"/>
  <c r="BO287" i="2"/>
  <c r="BH287" i="2"/>
  <c r="BM287" i="2"/>
  <c r="BF288" i="2"/>
  <c r="BL288" i="2"/>
  <c r="BI290" i="2"/>
  <c r="BN290" i="2"/>
  <c r="BO291" i="2"/>
  <c r="BH291" i="2"/>
  <c r="BM291" i="2"/>
  <c r="BF292" i="2"/>
  <c r="BL292" i="2"/>
  <c r="BI294" i="2"/>
  <c r="BN294" i="2"/>
  <c r="BO295" i="2"/>
  <c r="BH295" i="2"/>
  <c r="BM295" i="2"/>
  <c r="BF296" i="2"/>
  <c r="BL296" i="2"/>
  <c r="BI298" i="2"/>
  <c r="BN298" i="2"/>
  <c r="BO299" i="2"/>
  <c r="BH299" i="2"/>
  <c r="BM299" i="2"/>
  <c r="BF300" i="2"/>
  <c r="BL300" i="2"/>
  <c r="BO471" i="2"/>
  <c r="BH276" i="2"/>
  <c r="BI279" i="2"/>
  <c r="BN279" i="2"/>
  <c r="BI283" i="2"/>
  <c r="BN283" i="2"/>
  <c r="BI287" i="2"/>
  <c r="BN287" i="2"/>
  <c r="BI291" i="2"/>
  <c r="BN291" i="2"/>
  <c r="BI295" i="2"/>
  <c r="BN295" i="2"/>
  <c r="BI299" i="2"/>
  <c r="BN299" i="2"/>
  <c r="BI274" i="2"/>
  <c r="BI275" i="2"/>
  <c r="BI276" i="2"/>
  <c r="BN276" i="2"/>
  <c r="BO277" i="2"/>
  <c r="BF278" i="2"/>
  <c r="BJ279" i="2"/>
  <c r="BI280" i="2"/>
  <c r="BO281" i="2"/>
  <c r="BF282" i="2"/>
  <c r="BJ283" i="2"/>
  <c r="BI284" i="2"/>
  <c r="BO285" i="2"/>
  <c r="BF286" i="2"/>
  <c r="BJ287" i="2"/>
  <c r="BI288" i="2"/>
  <c r="BO289" i="2"/>
  <c r="BF290" i="2"/>
  <c r="BJ291" i="2"/>
  <c r="BI292" i="2"/>
  <c r="BO293" i="2"/>
  <c r="BF294" i="2"/>
  <c r="BJ295" i="2"/>
  <c r="BI296" i="2"/>
  <c r="BO297" i="2"/>
  <c r="BF298" i="2"/>
  <c r="BJ299" i="2"/>
  <c r="BI300" i="2"/>
  <c r="BO472" i="2"/>
  <c r="BG277" i="2"/>
  <c r="BK277" i="2"/>
  <c r="BG278" i="2"/>
  <c r="BK278" i="2"/>
  <c r="BG279" i="2"/>
  <c r="BK279" i="2"/>
  <c r="BG280" i="2"/>
  <c r="BK280" i="2"/>
  <c r="BG281" i="2"/>
  <c r="BK281" i="2"/>
  <c r="BG282" i="2"/>
  <c r="BK282" i="2"/>
  <c r="BG283" i="2"/>
  <c r="BK283" i="2"/>
  <c r="BG284" i="2"/>
  <c r="BK284" i="2"/>
  <c r="BG285" i="2"/>
  <c r="BK285" i="2"/>
  <c r="BG286" i="2"/>
  <c r="BK286" i="2"/>
  <c r="BG287" i="2"/>
  <c r="BK287" i="2"/>
  <c r="BG288" i="2"/>
  <c r="BK288" i="2"/>
  <c r="BG289" i="2"/>
  <c r="BK289" i="2"/>
  <c r="BG290" i="2"/>
  <c r="BK290" i="2"/>
  <c r="BG291" i="2"/>
  <c r="BK291" i="2"/>
  <c r="BG292" i="2"/>
  <c r="BK292" i="2"/>
  <c r="BG293" i="2"/>
  <c r="BK293" i="2"/>
  <c r="BG294" i="2"/>
  <c r="BK294" i="2"/>
  <c r="BG295" i="2"/>
  <c r="BK295" i="2"/>
  <c r="BG296" i="2"/>
  <c r="BK296" i="2"/>
  <c r="BG297" i="2"/>
  <c r="BK297" i="2"/>
  <c r="BG298" i="2"/>
  <c r="BK298" i="2"/>
  <c r="BG299" i="2"/>
  <c r="BK299" i="2"/>
  <c r="BG300" i="2"/>
  <c r="BK300" i="2"/>
  <c r="BQ471" i="2" l="1"/>
  <c r="BR471" i="2" s="1"/>
  <c r="BQ466" i="2"/>
  <c r="BR466" i="2" s="1"/>
  <c r="BQ472" i="2"/>
  <c r="BR472" i="2" s="1"/>
  <c r="BQ469" i="2"/>
  <c r="BR469" i="2" s="1"/>
  <c r="BQ470" i="2"/>
  <c r="BQ251" i="2"/>
  <c r="BR251" i="2" s="1"/>
  <c r="BQ129" i="2"/>
  <c r="BR129" i="2" s="1"/>
  <c r="BQ280" i="2"/>
  <c r="BR280" i="2" s="1"/>
  <c r="BQ272" i="2"/>
  <c r="BR272" i="2" s="1"/>
  <c r="BQ268" i="2"/>
  <c r="BR268" i="2" s="1"/>
  <c r="BQ264" i="2"/>
  <c r="BR264" i="2" s="1"/>
  <c r="BQ260" i="2"/>
  <c r="BR260" i="2" s="1"/>
  <c r="BQ256" i="2"/>
  <c r="BR256" i="2" s="1"/>
  <c r="BQ291" i="2"/>
  <c r="BR291" i="2" s="1"/>
  <c r="BQ279" i="2"/>
  <c r="BR279" i="2" s="1"/>
  <c r="BQ298" i="2"/>
  <c r="BR298" i="2" s="1"/>
  <c r="BQ288" i="2"/>
  <c r="BR288" i="2" s="1"/>
  <c r="BQ273" i="2"/>
  <c r="BR273" i="2" s="1"/>
  <c r="BQ296" i="2"/>
  <c r="BR296" i="2" s="1"/>
  <c r="BQ300" i="2"/>
  <c r="BR300" i="2" s="1"/>
  <c r="BQ284" i="2"/>
  <c r="BR284" i="2" s="1"/>
  <c r="BQ270" i="2"/>
  <c r="BR270" i="2" s="1"/>
  <c r="BQ266" i="2"/>
  <c r="BR266" i="2" s="1"/>
  <c r="BQ262" i="2"/>
  <c r="BR262" i="2" s="1"/>
  <c r="BQ258" i="2"/>
  <c r="BR258" i="2" s="1"/>
  <c r="BQ254" i="2"/>
  <c r="BR254" i="2" s="1"/>
  <c r="BQ261" i="2"/>
  <c r="BR261" i="2" s="1"/>
  <c r="BQ299" i="2"/>
  <c r="BR299" i="2" s="1"/>
  <c r="BQ295" i="2"/>
  <c r="BR295" i="2" s="1"/>
  <c r="BQ287" i="2"/>
  <c r="BR287" i="2" s="1"/>
  <c r="BQ283" i="2"/>
  <c r="BR283" i="2" s="1"/>
  <c r="BQ294" i="2"/>
  <c r="BR294" i="2" s="1"/>
  <c r="BQ290" i="2"/>
  <c r="BR290" i="2" s="1"/>
  <c r="BQ286" i="2"/>
  <c r="BR286" i="2" s="1"/>
  <c r="BQ282" i="2"/>
  <c r="BR282" i="2" s="1"/>
  <c r="BQ278" i="2"/>
  <c r="BR278" i="2" s="1"/>
  <c r="BQ292" i="2"/>
  <c r="BR292" i="2" s="1"/>
  <c r="BQ276" i="2"/>
  <c r="BR276" i="2" s="1"/>
  <c r="BQ274" i="2"/>
  <c r="BR274" i="2" s="1"/>
  <c r="BQ271" i="2"/>
  <c r="BR271" i="2" s="1"/>
  <c r="BQ269" i="2"/>
  <c r="BR269" i="2" s="1"/>
  <c r="BQ267" i="2"/>
  <c r="BR267" i="2" s="1"/>
  <c r="BQ265" i="2"/>
  <c r="BR265" i="2" s="1"/>
  <c r="BQ263" i="2"/>
  <c r="BR263" i="2" s="1"/>
  <c r="BQ259" i="2"/>
  <c r="BR259" i="2" s="1"/>
  <c r="BQ257" i="2"/>
  <c r="BR257" i="2" s="1"/>
  <c r="BQ253" i="2"/>
  <c r="BR253" i="2" s="1"/>
  <c r="BQ275" i="2"/>
  <c r="BR275" i="2" s="1"/>
  <c r="BQ255" i="2"/>
  <c r="BR255" i="2" s="1"/>
  <c r="BQ293" i="2"/>
  <c r="BR293" i="2" s="1"/>
  <c r="BQ297" i="2"/>
  <c r="BR297" i="2" s="1"/>
  <c r="BQ289" i="2"/>
  <c r="BR289" i="2" s="1"/>
  <c r="BQ285" i="2"/>
  <c r="BR285" i="2" s="1"/>
  <c r="BQ277" i="2"/>
  <c r="BR277" i="2" s="1"/>
  <c r="BQ281" i="2"/>
  <c r="BR281" i="2" s="1"/>
  <c r="O4" i="1" l="1"/>
  <c r="R4" i="1"/>
  <c r="R15" i="1" s="1"/>
  <c r="R16" i="1" s="1"/>
  <c r="R59" i="1" s="1"/>
  <c r="R105" i="1" s="1"/>
  <c r="Q476" i="2"/>
  <c r="V476" i="2"/>
  <c r="BP476" i="2"/>
  <c r="BQ476" i="2"/>
  <c r="BR476" i="2"/>
</calcChain>
</file>

<file path=xl/comments1.xml><?xml version="1.0" encoding="utf-8"?>
<comments xmlns="http://schemas.openxmlformats.org/spreadsheetml/2006/main">
  <authors>
    <author>Oscar Leica Yansapanta</author>
    <author>Wilson Javier Montenegro López</author>
    <author>Christian Suárez Correa</author>
  </authors>
  <commentList>
    <comment ref="AG80" authorId="0" shapeId="0">
      <text>
        <r>
          <rPr>
            <b/>
            <sz val="9"/>
            <color indexed="81"/>
            <rFont val="Tahoma"/>
            <family val="2"/>
          </rPr>
          <t>Oscar Leica Yansapanta:</t>
        </r>
        <r>
          <rPr>
            <sz val="9"/>
            <color indexed="81"/>
            <rFont val="Tahoma"/>
            <family val="2"/>
          </rPr>
          <t xml:space="preserve">
</t>
        </r>
        <r>
          <rPr>
            <sz val="11"/>
            <color indexed="81"/>
            <rFont val="Tahoma"/>
            <family val="2"/>
          </rPr>
          <t>Pago de ultimo control de contrato No. 14</t>
        </r>
      </text>
    </comment>
    <comment ref="M81" authorId="1" shapeId="0">
      <text>
        <r>
          <rPr>
            <b/>
            <sz val="11"/>
            <color indexed="81"/>
            <rFont val="Tahoma"/>
            <family val="2"/>
          </rPr>
          <t>Wilson Javier Montenegro López:</t>
        </r>
        <r>
          <rPr>
            <sz val="11"/>
            <color indexed="81"/>
            <rFont val="Tahoma"/>
            <family val="2"/>
          </rPr>
          <t xml:space="preserve">
certificación futura 2021</t>
        </r>
      </text>
    </comment>
    <comment ref="AK81" authorId="0" shapeId="0">
      <text>
        <r>
          <rPr>
            <b/>
            <sz val="9"/>
            <color indexed="81"/>
            <rFont val="Tahoma"/>
            <family val="2"/>
          </rPr>
          <t>Oscar Leica Yansapanta:</t>
        </r>
        <r>
          <rPr>
            <sz val="9"/>
            <color indexed="81"/>
            <rFont val="Tahoma"/>
            <family val="2"/>
          </rPr>
          <t xml:space="preserve">
</t>
        </r>
        <r>
          <rPr>
            <sz val="11"/>
            <color indexed="81"/>
            <rFont val="Tahoma"/>
            <family val="2"/>
          </rPr>
          <t>Se estima que se firmará contrato en marzo</t>
        </r>
      </text>
    </comment>
    <comment ref="M82" authorId="1" shapeId="0">
      <text>
        <r>
          <rPr>
            <b/>
            <sz val="11"/>
            <color indexed="81"/>
            <rFont val="Tahoma"/>
            <family val="2"/>
          </rPr>
          <t>Wilson Javier Montenegro López:</t>
        </r>
        <r>
          <rPr>
            <sz val="11"/>
            <color indexed="81"/>
            <rFont val="Tahoma"/>
            <family val="2"/>
          </rPr>
          <t xml:space="preserve">
certificación futura 2021</t>
        </r>
      </text>
    </comment>
    <comment ref="AJ82" authorId="0" shapeId="0">
      <text>
        <r>
          <rPr>
            <b/>
            <sz val="9"/>
            <color indexed="81"/>
            <rFont val="Tahoma"/>
            <family val="2"/>
          </rPr>
          <t>Oscar Leica Yansapanta:</t>
        </r>
        <r>
          <rPr>
            <sz val="9"/>
            <color indexed="81"/>
            <rFont val="Tahoma"/>
            <family val="2"/>
          </rPr>
          <t xml:space="preserve">
</t>
        </r>
        <r>
          <rPr>
            <sz val="11"/>
            <color indexed="81"/>
            <rFont val="Tahoma"/>
            <family val="2"/>
          </rPr>
          <t>Se estima que contrato se firmará en marzo</t>
        </r>
      </text>
    </comment>
    <comment ref="M84" authorId="1" shapeId="0">
      <text>
        <r>
          <rPr>
            <b/>
            <sz val="11"/>
            <color indexed="81"/>
            <rFont val="Tahoma"/>
            <family val="2"/>
          </rPr>
          <t>Wilson Javier Montenegro López:</t>
        </r>
        <r>
          <rPr>
            <sz val="11"/>
            <color indexed="81"/>
            <rFont val="Tahoma"/>
            <family val="2"/>
          </rPr>
          <t xml:space="preserve">
 (Valor para Certificación futura 2021)</t>
        </r>
      </text>
    </comment>
    <comment ref="AJ84" authorId="0" shapeId="0">
      <text>
        <r>
          <rPr>
            <b/>
            <sz val="9"/>
            <color indexed="81"/>
            <rFont val="Tahoma"/>
            <family val="2"/>
          </rPr>
          <t>Oscar Leica Yansapanta:</t>
        </r>
        <r>
          <rPr>
            <sz val="9"/>
            <color indexed="81"/>
            <rFont val="Tahoma"/>
            <family val="2"/>
          </rPr>
          <t xml:space="preserve">
</t>
        </r>
        <r>
          <rPr>
            <sz val="11"/>
            <color indexed="81"/>
            <rFont val="Tahoma"/>
            <family val="2"/>
          </rPr>
          <t>Se estima que contrato se firmará en marzo</t>
        </r>
      </text>
    </comment>
    <comment ref="AI85" authorId="0" shapeId="0">
      <text>
        <r>
          <rPr>
            <b/>
            <sz val="9"/>
            <color indexed="81"/>
            <rFont val="Tahoma"/>
            <family val="2"/>
          </rPr>
          <t>Oscar Leica Yansapanta:</t>
        </r>
        <r>
          <rPr>
            <sz val="9"/>
            <color indexed="81"/>
            <rFont val="Tahoma"/>
            <family val="2"/>
          </rPr>
          <t xml:space="preserve">
</t>
        </r>
        <r>
          <rPr>
            <sz val="11"/>
            <color indexed="81"/>
            <rFont val="Tahoma"/>
            <family val="2"/>
          </rPr>
          <t>Se estima que el nuevo contrato se firmará en febrero</t>
        </r>
      </text>
    </comment>
    <comment ref="BC247" authorId="1" shapeId="0">
      <text>
        <r>
          <rPr>
            <b/>
            <sz val="11"/>
            <color indexed="81"/>
            <rFont val="Tahoma"/>
            <family val="2"/>
          </rPr>
          <t>Wilson Javier Montenegro López:</t>
        </r>
        <r>
          <rPr>
            <sz val="11"/>
            <color indexed="81"/>
            <rFont val="Tahoma"/>
            <family val="2"/>
          </rPr>
          <t xml:space="preserve">
</t>
        </r>
      </text>
    </comment>
    <comment ref="Y328" authorId="2" shapeId="0">
      <text>
        <r>
          <rPr>
            <b/>
            <sz val="9"/>
            <color indexed="81"/>
            <rFont val="Tahoma"/>
            <family val="2"/>
          </rPr>
          <t>Christian Suárez Correa:</t>
        </r>
        <r>
          <rPr>
            <sz val="9"/>
            <color indexed="81"/>
            <rFont val="Tahoma"/>
            <family val="2"/>
          </rPr>
          <t xml:space="preserve">
liberado</t>
        </r>
      </text>
    </comment>
    <comment ref="Y380" authorId="2" shapeId="0">
      <text>
        <r>
          <rPr>
            <b/>
            <sz val="9"/>
            <color indexed="81"/>
            <rFont val="Tahoma"/>
            <family val="2"/>
          </rPr>
          <t>Christian Suárez Correa:</t>
        </r>
        <r>
          <rPr>
            <sz val="9"/>
            <color indexed="81"/>
            <rFont val="Tahoma"/>
            <family val="2"/>
          </rPr>
          <t xml:space="preserve">
Liberado</t>
        </r>
      </text>
    </comment>
    <comment ref="Y382" authorId="2" shapeId="0">
      <text>
        <r>
          <rPr>
            <b/>
            <sz val="9"/>
            <color indexed="81"/>
            <rFont val="Tahoma"/>
            <family val="2"/>
          </rPr>
          <t>Christian Suárez Correa:</t>
        </r>
        <r>
          <rPr>
            <sz val="9"/>
            <color indexed="81"/>
            <rFont val="Tahoma"/>
            <family val="2"/>
          </rPr>
          <t xml:space="preserve">
Liberado</t>
        </r>
      </text>
    </comment>
    <comment ref="AJ411" authorId="0" shapeId="0">
      <text>
        <r>
          <rPr>
            <b/>
            <sz val="9"/>
            <color indexed="81"/>
            <rFont val="Tahoma"/>
            <family val="2"/>
          </rPr>
          <t>Oscar Leica Yansapanta:</t>
        </r>
        <r>
          <rPr>
            <sz val="9"/>
            <color indexed="81"/>
            <rFont val="Tahoma"/>
            <family val="2"/>
          </rPr>
          <t xml:space="preserve">
</t>
        </r>
        <r>
          <rPr>
            <sz val="11"/>
            <color indexed="81"/>
            <rFont val="Tahoma"/>
            <family val="2"/>
          </rPr>
          <t>Se estima que contrato se firmará en marzo</t>
        </r>
      </text>
    </comment>
  </commentList>
</comments>
</file>

<file path=xl/sharedStrings.xml><?xml version="1.0" encoding="utf-8"?>
<sst xmlns="http://schemas.openxmlformats.org/spreadsheetml/2006/main" count="12019" uniqueCount="835">
  <si>
    <t>OBJETIVOS OPERATIVOS</t>
  </si>
  <si>
    <t>INDICADOR DE GESTIÓN</t>
  </si>
  <si>
    <t>FINANCIAMIENTO</t>
  </si>
  <si>
    <t>META</t>
  </si>
  <si>
    <t>PROGRAMA</t>
  </si>
  <si>
    <t>PROYECTO</t>
  </si>
  <si>
    <t>PRODUCTO</t>
  </si>
  <si>
    <t>ACTIVIDAD</t>
  </si>
  <si>
    <t>REFORMA PROGRAMÁTICA</t>
  </si>
  <si>
    <t>JUSTIFICACIÓN TÉCNICA</t>
  </si>
  <si>
    <t>ÍTEM PRESUPUESTARIO</t>
  </si>
  <si>
    <t>AUTOGESTIÓN</t>
  </si>
  <si>
    <t>MDMQ</t>
  </si>
  <si>
    <t>Total general</t>
  </si>
  <si>
    <t>SE MANTIENE</t>
  </si>
  <si>
    <t>NUEVA</t>
  </si>
  <si>
    <t>ELIMINA</t>
  </si>
  <si>
    <t>OTROS</t>
  </si>
  <si>
    <t>PARTIDA</t>
  </si>
  <si>
    <t>730811 INSUMOS, MATERIALES Y SUMINISTROS PARA CONSTRUCCIÓN , ELECTRICIDAD ,PLOMERÍA ,CARPINTERÍA ,SEÑALIZACIÓN VIAL ,NAVEGACIÓN , CONTRA INCENDIOS Y PLACAS</t>
  </si>
  <si>
    <t>NÚMERO</t>
  </si>
  <si>
    <t>Nº CERTIFICACIÓN POA</t>
  </si>
  <si>
    <t>GERENCIA</t>
  </si>
  <si>
    <t>COORDINACIÓN</t>
  </si>
  <si>
    <t>EJE DEL PLAN DE DESARROLLO Y ORDENAMIENTO TERRITORIAL DEL DMQ</t>
  </si>
  <si>
    <t>OBJETIVOS DEL PLAN DE DESARROLLO Y ORDENAMIENTO TERRITORIAL DEL DMQ</t>
  </si>
  <si>
    <t>INDICADOR</t>
  </si>
  <si>
    <t>TAREA</t>
  </si>
  <si>
    <t>PRIORIDAD
(Recurrente/Proceso)</t>
  </si>
  <si>
    <t>GRUPO DE GASTO</t>
  </si>
  <si>
    <t>CODIFICADO INICIAL</t>
  </si>
  <si>
    <t>Disminución</t>
  </si>
  <si>
    <t>Incremento</t>
  </si>
  <si>
    <t>REFORMA SEGUNDO SEMESTRE</t>
  </si>
  <si>
    <t>CALENDARIZACIÓN</t>
  </si>
  <si>
    <t>CODIFICADO</t>
  </si>
  <si>
    <t>COMPROMETIDO</t>
  </si>
  <si>
    <t>DEVENGADO</t>
  </si>
  <si>
    <t>DIFERENCIA COMPROMISO</t>
  </si>
  <si>
    <t>DIFERENCIA DEVENGO</t>
  </si>
  <si>
    <t>PAC</t>
  </si>
  <si>
    <t>CUATRIMESTRE</t>
  </si>
  <si>
    <t>PAGO PREVISTO ANTICIPO
($)</t>
  </si>
  <si>
    <t>MES DE PAGO</t>
  </si>
  <si>
    <t>ENE</t>
  </si>
  <si>
    <t>FEB</t>
  </si>
  <si>
    <t>MAR</t>
  </si>
  <si>
    <t>ABR</t>
  </si>
  <si>
    <t>MAY</t>
  </si>
  <si>
    <t>JUN</t>
  </si>
  <si>
    <t>JUL</t>
  </si>
  <si>
    <t>AGO</t>
  </si>
  <si>
    <t>SEP</t>
  </si>
  <si>
    <t>OCT</t>
  </si>
  <si>
    <t>NOV</t>
  </si>
  <si>
    <t>DIC</t>
  </si>
  <si>
    <t>ENERO</t>
  </si>
  <si>
    <t>FEBRERO</t>
  </si>
  <si>
    <t>MARZO</t>
  </si>
  <si>
    <t>ABRIL</t>
  </si>
  <si>
    <t>MAYO</t>
  </si>
  <si>
    <t>JUNIO</t>
  </si>
  <si>
    <t>JULIO</t>
  </si>
  <si>
    <t>AGOSTO</t>
  </si>
  <si>
    <t>SEPTIEMBRE</t>
  </si>
  <si>
    <t>OCTUBRE</t>
  </si>
  <si>
    <t>NOVIEMBRE</t>
  </si>
  <si>
    <t>DICIEMBRE</t>
  </si>
  <si>
    <t>CONTADOR</t>
  </si>
  <si>
    <t>MES 1</t>
  </si>
  <si>
    <t>MES 2</t>
  </si>
  <si>
    <t>MES 3</t>
  </si>
  <si>
    <t>MES 4</t>
  </si>
  <si>
    <t>MES 5</t>
  </si>
  <si>
    <t>MES 6</t>
  </si>
  <si>
    <t>MES 7</t>
  </si>
  <si>
    <t>MES 8</t>
  </si>
  <si>
    <t>MES 9</t>
  </si>
  <si>
    <t>MES 10</t>
  </si>
  <si>
    <t>MES 11</t>
  </si>
  <si>
    <t>MES 12</t>
  </si>
  <si>
    <t>SUMA</t>
  </si>
  <si>
    <t>VERIFICAR</t>
  </si>
  <si>
    <t xml:space="preserve">aux </t>
  </si>
  <si>
    <t>Nº REFORMA</t>
  </si>
  <si>
    <t>GERENCIA ADMINISTRATIVO FINANCIERA</t>
  </si>
  <si>
    <t>COORDINACIÓN FINANCIERA</t>
  </si>
  <si>
    <t>3. Económico – Ambiental
Un DMQ productivo, sostenible y con seguridad alimentaria.</t>
  </si>
  <si>
    <t>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t>
  </si>
  <si>
    <t>PROGRAMA 1 FORTALECIMIENTO EMPRESARIAL</t>
  </si>
  <si>
    <t>PROYECTO 1 GESTION ADMINISTRATIVA</t>
  </si>
  <si>
    <t>PORCENTAJE DE EJECUCIÓN PRESUPUESTARIA DE GESTIÓN ADMINISTRATIVA</t>
  </si>
  <si>
    <t>EJECUTAR EL 100% DEL PRESUPUESTO DE GESTIÓN ADMINISTRATIVA</t>
  </si>
  <si>
    <t>OPERACIÓN Y FUNCIONAMIENTO ADMINISTRATIVO DE LA EMPRESA</t>
  </si>
  <si>
    <t>GESTIÓN DEL ÁREA FINANCIERA</t>
  </si>
  <si>
    <t>Comisiones bancarias</t>
  </si>
  <si>
    <t xml:space="preserve"> 57 OTROS GASTOS CORRIENTES</t>
  </si>
  <si>
    <t>570203 COMISIONES BANCARIAS</t>
  </si>
  <si>
    <t>C1 C2 C3</t>
  </si>
  <si>
    <t>PROPIOS</t>
  </si>
  <si>
    <t>NO</t>
  </si>
  <si>
    <t>NO APLICA</t>
  </si>
  <si>
    <t>X</t>
  </si>
  <si>
    <t>Contribución del 5 por mil</t>
  </si>
  <si>
    <t xml:space="preserve"> 58 TRANSFERENCIAS CORRIENTES AL SECTOR PÚBLICA</t>
  </si>
  <si>
    <t>580101 A ENTIDADES DEL PRESUPUESTO GENERAL DEL ESTADO</t>
  </si>
  <si>
    <t>Reforma 86</t>
  </si>
  <si>
    <t>Caja chica</t>
  </si>
  <si>
    <t xml:space="preserve"> 53 BIENES Y SERVICIOS DE CONSUMO</t>
  </si>
  <si>
    <t>530202 FLETES Y MANIOBRAS</t>
  </si>
  <si>
    <t>530204 EDICIÓN, IMPRESIÓN, REPRODUCCIÓN, PUBLICACIONES, SUSCRIPCIONES, FOTOCOPIADO, TRADUCCIÓN, EMPASTADO,
ENMARCACIÓN, SERIGRAFÍA, FOTOGRAFÍA, CARNETIZACIÓN, FILMACIÓN E IMÁGENES SATELITALES</t>
  </si>
  <si>
    <t xml:space="preserve">  </t>
  </si>
  <si>
    <t>Reforma 76
Reforma 104
Reforma 127</t>
  </si>
  <si>
    <t>530801 ALIMENTOS Y BEBIDAS</t>
  </si>
  <si>
    <t>Reforma 104</t>
  </si>
  <si>
    <t>530811 INSUMOS, MATERIALES Y SUMINISTROS PARA CONSTRUCCIÓN , ELECTRICIDAD ,PLOMERÍA ,CARPINTERÍA ,SEÑALIZACIÓN VIAL ,NAVEGACIÓN , CONTRA INCENDIOS Y PLACAS</t>
  </si>
  <si>
    <t>Reforma 65
Reforma 127</t>
  </si>
  <si>
    <t xml:space="preserve">530813 REPUESTOS Y ACCESORIOS </t>
  </si>
  <si>
    <t>Reforma 11</t>
  </si>
  <si>
    <t>Servicio de auditoria a los estados financieros de la EPMTPQ correspondiente al año 2018 - 2019</t>
  </si>
  <si>
    <t>530602 SERVICIO DE AUDITORÍA</t>
  </si>
  <si>
    <t xml:space="preserve">C1  </t>
  </si>
  <si>
    <t>GERENCIA DE TECNOLOGÍAS DE LA INFORMACIÓN</t>
  </si>
  <si>
    <t>COORDINACIÓN DE PROYECTOS INFORMÁTICOS</t>
  </si>
  <si>
    <t>INFRAESTRUCTURA TECNOLÓGICA OPERANDO Y EN FUNCIONAMIENTO</t>
  </si>
  <si>
    <t>BRINDAR UN SERVICIO TECNOLÓGICO INFORMÁTICO OPORTUNO</t>
  </si>
  <si>
    <t>Contratación del servicio de Mantenimiento Wifi 317 AP y Video Streaming 80 Buses biarticulados</t>
  </si>
  <si>
    <t>530704 MANTENIMIENTO Y REPARACIÓN DE EQUIPOS Y SISTEMAS INFORMÁTICOS</t>
  </si>
  <si>
    <t xml:space="preserve">  C3</t>
  </si>
  <si>
    <t>SI</t>
  </si>
  <si>
    <t>CUATRIMESTRE 2</t>
  </si>
  <si>
    <t>Reforma 1
Reforma 18
Reforma 32
Reforma 78
Reforma 89
Reforma 91
Reforma 107
Reforma 145</t>
  </si>
  <si>
    <t>Soporte de fábrica para la plataforma hiperconvergente NUTANIX</t>
  </si>
  <si>
    <t xml:space="preserve"> C2 </t>
  </si>
  <si>
    <t>CUATRIMESTRE 1</t>
  </si>
  <si>
    <t>Reforma 1
Reforma 3
Reforma 91
Reforma 107</t>
  </si>
  <si>
    <t>Contratación del servicio de mantenimiento y repuestos para equipos UPS</t>
  </si>
  <si>
    <t>Reforma 91
Reforma 107</t>
  </si>
  <si>
    <t>530404 MAQUINARIAS Y EQUIPOS (INSTALACIÓN, MANTENIMIENTO Y REPARACIÓN)</t>
  </si>
  <si>
    <t>Adquisición de repuestos y accesorios para gestión TI</t>
  </si>
  <si>
    <t>531407 Equipos, Sistemas y Paquetes Informáticos</t>
  </si>
  <si>
    <t>Reforma 107
Reforma 145</t>
  </si>
  <si>
    <t>Optimización y mantenimiento de la infraestructura tecnológica</t>
  </si>
  <si>
    <t>530402 EDIFICIOS, LOCALES, RESIDENCIAS Y CABLEADO ESTRUCTURADO (MANTENIMIENTO, REPARACIÓN E INSTALACIÓN)</t>
  </si>
  <si>
    <t>Reforma 1</t>
  </si>
  <si>
    <t xml:space="preserve">Contratación del servicio de mantenimiento para equipos de aire acondicionado  </t>
  </si>
  <si>
    <t xml:space="preserve"> C2 C3</t>
  </si>
  <si>
    <t>Reforma 1
Reforma 32</t>
  </si>
  <si>
    <t>Contratación del servicio de Mantenimiento firewalls</t>
  </si>
  <si>
    <t>C1  C3</t>
  </si>
  <si>
    <t>Reforma 25
Reforma 91</t>
  </si>
  <si>
    <t>530702 ARRENDAMIENTO Y LICENCIAS DE USO DE PAQUETES INFORMÁTICOS</t>
  </si>
  <si>
    <t>Reforma 25</t>
  </si>
  <si>
    <t>Contratación del servicio de consultas legales</t>
  </si>
  <si>
    <t>Reforma 1
Reforma 91</t>
  </si>
  <si>
    <t>PROCESOS POR LIQUIDAR AÑOS ANTERIORES</t>
  </si>
  <si>
    <t>FINALIZAR LAS ACTIVIDADES PENDIENTES (ARRASTRES 2020)</t>
  </si>
  <si>
    <t>Adquisición de impresora de credenciales</t>
  </si>
  <si>
    <t>530804 MATERIALES DE OFICINA</t>
  </si>
  <si>
    <t>x</t>
  </si>
  <si>
    <t>531407 EQUIPOS, SISTEMAS Y PAQUETES INFORMÁTICOS</t>
  </si>
  <si>
    <t>Reforma 74</t>
  </si>
  <si>
    <t>GERENCIA JURÍDICA</t>
  </si>
  <si>
    <t>COORDINACIÓN LEGAL Y PATROCINIO</t>
  </si>
  <si>
    <t>GESTIÓN DEL ÁREA ADMINISTRATIVA</t>
  </si>
  <si>
    <t>Costas y gastos procesales</t>
  </si>
  <si>
    <t>530502 EDIFICIOS, LOCALES Y RESIDENCIAS, PARQUEADEROS, CASILLEROS JUDICIALES Y BANCARIOS (ARRENDAMIENTO)</t>
  </si>
  <si>
    <t>Reforma 115
Reforma 133</t>
  </si>
  <si>
    <t>COORDINACIÓN ADMINISTRATIVA</t>
  </si>
  <si>
    <t xml:space="preserve">Adquisición de accesorios para los vehículos del pool liviano </t>
  </si>
  <si>
    <t>Adquisición de salvoconductos pool liviano EPMTPQ</t>
  </si>
  <si>
    <t>570102 TASAS GENERALES, IMPUESTOS, CONTRIBUCIONES, PERMISOS, LICENCIAS Y PATENTES</t>
  </si>
  <si>
    <t>Adquisición de materiales de oficina (insumos de impresión)</t>
  </si>
  <si>
    <t>Reforma 3
Reforma 22
Reforma 79
Reforma 84</t>
  </si>
  <si>
    <t>Adquisición materiales de oficina fuera de catálogo</t>
  </si>
  <si>
    <t>Reforma 61
Reforma 66</t>
  </si>
  <si>
    <t>Contratación de pólizas de seguros ramos generales y vida</t>
  </si>
  <si>
    <t>570201 SEGUROS</t>
  </si>
  <si>
    <t>Reforma 53
Reforma 64
Reforma 87
Reforma 92
Reforma 99
Reforma 121</t>
  </si>
  <si>
    <t>Contratación de pólizas de seguros vida</t>
  </si>
  <si>
    <t>Reforma 121</t>
  </si>
  <si>
    <t>Contratación del servicio para la provisión de gasolina para el pool liviano</t>
  </si>
  <si>
    <t>530803 COMBUSTIBLES Y LUBRICANTES</t>
  </si>
  <si>
    <t>Reforma 118
Reforma 135</t>
  </si>
  <si>
    <t>Elaboración formularios pre impresos</t>
  </si>
  <si>
    <t xml:space="preserve">Mantenimiento preventivo y correctivo de la moto institucional </t>
  </si>
  <si>
    <t>530405 VEHÍCULOS (SERVICIO PARA MANTENIMIENTO Y REPARACIÓN)</t>
  </si>
  <si>
    <t>Reforma 128</t>
  </si>
  <si>
    <t>Pago de deducibles y rasa</t>
  </si>
  <si>
    <t>Reforma 99</t>
  </si>
  <si>
    <t>Pago impuesto predial</t>
  </si>
  <si>
    <t>Reforma 8</t>
  </si>
  <si>
    <t>Servicio de desinfección: infraestructura y unidades móviles de la EPMTPQ</t>
  </si>
  <si>
    <t>530209 SERVICIOS DE ASEO, LAVADO DE VESTIMENTA DE TRABAJO, FUMIGACIÓN, DESINFECCIÓN, LIMPIEZA DE INSTALACIONES, MANEJO DE DESECHOS CONTAMINADOS, RECUPERACIÓN Y CLASIFICACIÓN DE MATERIALES RECICLABLES</t>
  </si>
  <si>
    <t xml:space="preserve">C1 C2 </t>
  </si>
  <si>
    <t>no</t>
  </si>
  <si>
    <t>Reforma 84
Reforma 95</t>
  </si>
  <si>
    <t>Servicio de mantenimiento de áreas verdes y jardines (parques, plazas, redondeles, pasterres) 2021-2022</t>
  </si>
  <si>
    <t>Reforma 95
Reforma 103</t>
  </si>
  <si>
    <t>Servicio de rastreo satelital y GPS para los vehículos del pool vehicular liviano</t>
  </si>
  <si>
    <t>530105 TELECOMUNICACIONES</t>
  </si>
  <si>
    <t>Servicios básicos - agua/alcantarillado</t>
  </si>
  <si>
    <t>530101 AGUA POTABLE</t>
  </si>
  <si>
    <t>Servicios básicos - telecomunicaciones</t>
  </si>
  <si>
    <t>PROYECTO 2 GESTION DEL TALENTO HUMANO</t>
  </si>
  <si>
    <t>PORCENTAJE DE EJECUCIÓN PRESUPUESTARIA DE GESTIÓN DE TALENTO HUMANO</t>
  </si>
  <si>
    <t>EJECUTAR EL 100% DEL PRESUPUESTO DE GESTIÓN TALENTO HUMANO</t>
  </si>
  <si>
    <t>Contratación de asesoría y patrocinio jurídico para conflictos colectivos</t>
  </si>
  <si>
    <t xml:space="preserve">530601 CONSULTORÍA, ASESORÍA E INVESTIGACIÓN </t>
  </si>
  <si>
    <t xml:space="preserve">Contratación del servicio para la provisión de gasolina para el pool liviano (arrastre 2020) </t>
  </si>
  <si>
    <t>Reforma 53</t>
  </si>
  <si>
    <t>Servicio de mantenimiento de áreas verdes y jardines ( parques, plazas, redondeles, parteres )2020-2021</t>
  </si>
  <si>
    <t>Reforma 8
Reforma 118</t>
  </si>
  <si>
    <t>Servicio de rastreo satelital y GPS para los vehículos del pool vehicular liviano (Arrastre 2020)</t>
  </si>
  <si>
    <t>Adquisición de insumos y mantenimiento de impresión</t>
  </si>
  <si>
    <t>Reforma 3
Reforma 74</t>
  </si>
  <si>
    <t>Contratación de servicio principal de internet, datos y  hosting para uso corporativo e internet principal (2020-2021)</t>
  </si>
  <si>
    <t>Mantenimiento equipo activo de red - (contrato 088 - 2015)</t>
  </si>
  <si>
    <t xml:space="preserve">Mantenimiento equipo activo de red </t>
  </si>
  <si>
    <t>CUATRIMESTRE 3</t>
  </si>
  <si>
    <t>Reforma 91</t>
  </si>
  <si>
    <t>Contratación de Servicio Principal de Datos Móviles, Internet, Enlace de Datos y Hosting para uso Corporativo</t>
  </si>
  <si>
    <t>Reforma 141</t>
  </si>
  <si>
    <t>Antivirus</t>
  </si>
  <si>
    <t>Mantenimiento módulos para gestión de enlaces y habilitación de manejador de contenido y ancho de banda - contrato 2018</t>
  </si>
  <si>
    <t>Reforma 51
Reforma 79</t>
  </si>
  <si>
    <t>COORDINACIÓN DE TALENTO HUMANO</t>
  </si>
  <si>
    <t>PROGRAMA DE BIENESTAR LABORAL DEL PERSONAL IMPLEMENTADO</t>
  </si>
  <si>
    <t>MEDICINA PREVENTIVA Y SALUD OCUPACIONAL</t>
  </si>
  <si>
    <t>Adquisición de medicinas para atención médica al personal de la empresa</t>
  </si>
  <si>
    <t>530809 MEDICAMENTOS</t>
  </si>
  <si>
    <t>Adquisición de vestimenta para prevención de riesgos de empleados y trabajadores de la EPMTPQ</t>
  </si>
  <si>
    <t>530802 VESTUARIO, LENCERÍA, PRENDAS DE PROTECCIÓN Y ACCESORIOS PARA UNIFORMES DEL PERSONAL DE PROTECCIÓN, VIGILANCIA Y SEGURIDAD</t>
  </si>
  <si>
    <t>Adquisición de mascarillas para prevención de riesgo biológico</t>
  </si>
  <si>
    <t>Reforma 6
Reforma 101</t>
  </si>
  <si>
    <t>Adquisición solución antibacterial (GEL)</t>
  </si>
  <si>
    <t>530826 DISPOSITIVOS MÉDICOS DE USO GENERAL</t>
  </si>
  <si>
    <t>Servicio de tratamiento de desechos sanitarios hospitalarios  peligrosos</t>
  </si>
  <si>
    <t>EJECUTAR PROCESOS POR DESVINCULACIÓN</t>
  </si>
  <si>
    <t>Vacaciones por cesación de funciones (personal código de trabajo)</t>
  </si>
  <si>
    <t xml:space="preserve"> 51 GASTOS EN PERSONAL</t>
  </si>
  <si>
    <t>510707 COMPENSACIÓN POR VACACIONES NO GOZADAS POR CESACIÓN DE FUNCIONES</t>
  </si>
  <si>
    <t>Vacaciones por cesación de funciones (personal LOEP)</t>
  </si>
  <si>
    <t>Reforma 13
Reforma 99</t>
  </si>
  <si>
    <t>NÓMINA</t>
  </si>
  <si>
    <t>Pago rol de personal administrativo. - décimo tercer sueldo</t>
  </si>
  <si>
    <t>510203 DECIMOTERCER SUELDO</t>
  </si>
  <si>
    <t>Pago rol de personal administrativo. - décimo cuarto sueldo</t>
  </si>
  <si>
    <t>510204 DECIMOCUARTO SUELDO</t>
  </si>
  <si>
    <t>Pago rol de personal administrativo. - compensación por transporte</t>
  </si>
  <si>
    <t>510304 COMPENSACION POR TRANSPORTE</t>
  </si>
  <si>
    <t>Pago rol de personal administrativo. - horas extraordinarias y suplementarias</t>
  </si>
  <si>
    <t>510509 HORAS EXTRAORDINARIAS Y SUPLEMENTARIAS</t>
  </si>
  <si>
    <t>Pago rol de personal administrativo. - subrogación</t>
  </si>
  <si>
    <t>510512 SUBROGACION</t>
  </si>
  <si>
    <t>Pago rol de personal administrativo. - encargo</t>
  </si>
  <si>
    <t>510513 ENCARGOS</t>
  </si>
  <si>
    <t>Pago rol de personal administrativo. -  aporte patronal</t>
  </si>
  <si>
    <t>510601 APORTE PATRONAL</t>
  </si>
  <si>
    <t>Pago rol de personal administrativo. - fondo de reserva</t>
  </si>
  <si>
    <t>510602 FONDO DE RESERVA</t>
  </si>
  <si>
    <t>PROGRAMA 2 SISTEMA DE TRANSPORTE PÚBLICO EFICIENTE</t>
  </si>
  <si>
    <t>PROYECTO 3 OPERACIÓN DE LOS CORREDORES DEL SISTEMA METROPOLITANO DE TRANSPORTE PÚBLICO</t>
  </si>
  <si>
    <t>NÚMERO DE PASAJEROS PAGO-VIAJE TRANSPORTADOS EN EL SISTEMA METROPOLITANO DE TRANSPORTE PÚBLICO</t>
  </si>
  <si>
    <t>113 MILLONESDE PASAJEROS PAGO VIAJE TRANSPORTADOS EN EL SISTEMA INTEGRADO DE TRANSPORTE MUNICIPAL</t>
  </si>
  <si>
    <t>OPERACIÓN DEL SISTEMA INTEGRADO DE TRANSPORTE PÚBLICO</t>
  </si>
  <si>
    <t>NÓMINA OPERATIVA</t>
  </si>
  <si>
    <t>Pago rol de personal operativo. - décimo tercer sueldo</t>
  </si>
  <si>
    <t xml:space="preserve"> 71 GASTOS EN PERSONAL INVERSIÓN</t>
  </si>
  <si>
    <t>710203 DECIMOTERCER SUELDO</t>
  </si>
  <si>
    <t>Reforma 16</t>
  </si>
  <si>
    <t>Pago rol de personal operativo. - décimo cuarto sueldo</t>
  </si>
  <si>
    <t>710204 DECIMOCUARTO SUELDO</t>
  </si>
  <si>
    <t>Pago rol de personal operativo. - compensación por transporte</t>
  </si>
  <si>
    <t>710304 COMPENSACIÓN POR TRANSPORTE</t>
  </si>
  <si>
    <t>Reforma 16
Reforma 99</t>
  </si>
  <si>
    <t>Pago rol de personal operativo. - alimentación empleados refrigerios</t>
  </si>
  <si>
    <t>710306 ALIMENTACIÓN</t>
  </si>
  <si>
    <t>Pago rol de personal operativo. - por cargas familiares</t>
  </si>
  <si>
    <t>710401 POR CARGAS FAMILIARES</t>
  </si>
  <si>
    <t>Pago rol de personal operativo. - subsidio de antigüedad</t>
  </si>
  <si>
    <t>710408 SUBSIDIO DE ANTIGÜEDAD</t>
  </si>
  <si>
    <t>Pago rol de personal operativo. - horas extraordinarias y suplementarias</t>
  </si>
  <si>
    <t>710509 HORAS EXTRAORDINARIAS Y SUPLEMENTARIAS</t>
  </si>
  <si>
    <t>Pago rol de personal operativo. - aporte patronal</t>
  </si>
  <si>
    <t>710601 APORTE PATRONAL</t>
  </si>
  <si>
    <t>Pago rol de personal operativo. - fondo de reserva</t>
  </si>
  <si>
    <t>710602 FONDO DE RESERVA</t>
  </si>
  <si>
    <t>Pago rol de personal administrativo. - salarios unificados</t>
  </si>
  <si>
    <t>510106 SALARIOS UNIFICADOS</t>
  </si>
  <si>
    <t>Reforma 13
Reforma 99
Reforma 122</t>
  </si>
  <si>
    <t>Pago rol de personal operativo. - remuneraciones unificadas</t>
  </si>
  <si>
    <t>710105 REMUNERACIONES UNIFICADAS</t>
  </si>
  <si>
    <t>Reforma 96
Reforma 99
Reforma 122</t>
  </si>
  <si>
    <t>Pago rol de personal  - Jubilación Patronal</t>
  </si>
  <si>
    <t>510105 REMUNERACIONES UNIFICADAS</t>
  </si>
  <si>
    <t>Reforma 1
Reforma 7
Reforma 99</t>
  </si>
  <si>
    <t>PRESTACIÓN DE SERVICIOS AL PERSONAL</t>
  </si>
  <si>
    <t>Servicio de transporte para el personal técnico de operaciones y de recaudación de la empresa pública metropolitana de transporte de pasajeros quito</t>
  </si>
  <si>
    <t>530201 TRANSPORTE DE PERSONAL</t>
  </si>
  <si>
    <t>Reforma 1
Reforma 99</t>
  </si>
  <si>
    <t xml:space="preserve">SEGURIDAD, SALUD OCUPACIONAL Y AMBIENTE </t>
  </si>
  <si>
    <t>Contratación del Servicio de Control de plagas 2019-2020 (Valor para pagar último control de Contrato 14)</t>
  </si>
  <si>
    <t>Servicio de Control de plagas (desinsectación, desratización)</t>
  </si>
  <si>
    <t>Reforma 15</t>
  </si>
  <si>
    <t>Adquisición de Equipos de protección personal</t>
  </si>
  <si>
    <t>Adquisición de Equipos de protección personal. Catálogo Electrónico.</t>
  </si>
  <si>
    <t>Reforma 1
Reforma 6</t>
  </si>
  <si>
    <t>Adquisición de Prendas de Protección personal, no incluye chompa</t>
  </si>
  <si>
    <t>Reforma 100</t>
  </si>
  <si>
    <t xml:space="preserve">Servicio de mantenimiento y recarga de extintores </t>
  </si>
  <si>
    <t>530203 ALMACENAMIENTO, EMBALAJE, DESEMBALAJE, ENVASE, DESENVASE Y RECARGA DE EXTINTORES</t>
  </si>
  <si>
    <t>GERENCIA TÉCNICA</t>
  </si>
  <si>
    <t>COORDINACIÓN DE MANTENIMIENTO DE LA FLOTA</t>
  </si>
  <si>
    <t>MANTENIMIENTO PREVENTIVO Y CORRECTIVO DE LOS BUSES: ARTICULADOS, BIARTICULADOS, TROLEBUSES Y POOL LIVIANO</t>
  </si>
  <si>
    <t xml:space="preserve">Adquisición de repuestos electrónicos kiepe </t>
  </si>
  <si>
    <t xml:space="preserve"> 73 BIENES Y SERVICIOS PARA INVERSIÓN</t>
  </si>
  <si>
    <t>730813 REPUESTOS Y ACCESORIOS</t>
  </si>
  <si>
    <t>Reforma 105
Reforma 119
Reforma 124</t>
  </si>
  <si>
    <t>Adquisición de repuestos electrónicos mercedes Benz para flota trolebús</t>
  </si>
  <si>
    <t>Reforma 105</t>
  </si>
  <si>
    <t>Adquisición de accesorios neumáticos</t>
  </si>
  <si>
    <t>Reforma 94</t>
  </si>
  <si>
    <t xml:space="preserve">Adquisición de semiconductores para flota de trolebús </t>
  </si>
  <si>
    <t>Reforma 36
Reforma 116</t>
  </si>
  <si>
    <t xml:space="preserve">Adquisición de baterías para la flota vehicular  </t>
  </si>
  <si>
    <t>Reforma 31
Reforma 72
Reforma 90</t>
  </si>
  <si>
    <t>Adquisición de mangueras automotrices para la flota</t>
  </si>
  <si>
    <t>Adquisición de bombillos automotrices (focos)</t>
  </si>
  <si>
    <t>Reforma 117</t>
  </si>
  <si>
    <t xml:space="preserve">Adquisición de repuestos tipo eléctrico/electrónico trolebuses </t>
  </si>
  <si>
    <t>Reforma 94
Reforma 112
Reforma 117</t>
  </si>
  <si>
    <t xml:space="preserve">Adquisición de cristales, vidrios y parabrisas flota </t>
  </si>
  <si>
    <t>Reforma 49
Reforma 110
Reforma 117</t>
  </si>
  <si>
    <t xml:space="preserve">Adquisición de impermeabilizantes y sellantes </t>
  </si>
  <si>
    <t>Reforma 57
Reforma 94
Reforma 119</t>
  </si>
  <si>
    <t>Adquisición de insumos de ferretería (materiales varios)</t>
  </si>
  <si>
    <t>Reforma 60</t>
  </si>
  <si>
    <t>Adquisición de cauchos de carrocería</t>
  </si>
  <si>
    <t>Reforma 34</t>
  </si>
  <si>
    <t>Adquisición de faros y lunas flota</t>
  </si>
  <si>
    <t>Reforma 1
Reforma 79</t>
  </si>
  <si>
    <t>Adquisición de amortiguadores de carrocería par la flota</t>
  </si>
  <si>
    <t>Reforma 41
Reforma 124</t>
  </si>
  <si>
    <t xml:space="preserve">Adquisición de perfiles metálicos </t>
  </si>
  <si>
    <t>Reforma 40
Reforma 49
Reforma 81
Reforma 117</t>
  </si>
  <si>
    <t>Adquisición de plumas y brazos de plumas</t>
  </si>
  <si>
    <t>Reforma 90
Reformma 105</t>
  </si>
  <si>
    <t>Servicio de mantenimiento de maquinas soldadoras</t>
  </si>
  <si>
    <t>730404 MAQUINARIAS Y EQUIPOS (INSTALACIÓN MANTENIMIENTO Y REPARACIÓN)</t>
  </si>
  <si>
    <t>Reforma 73
Reforma 129
Reforma 143</t>
  </si>
  <si>
    <t>Adquisición de insumos de soldadura y reparación de carrocerías flotas</t>
  </si>
  <si>
    <t>Reforma 29</t>
  </si>
  <si>
    <t>Servicio de recarga de gases</t>
  </si>
  <si>
    <t>Reforma 79</t>
  </si>
  <si>
    <t>Adquisición de wype</t>
  </si>
  <si>
    <t>Reforma 21</t>
  </si>
  <si>
    <t>Adquisición de partes y piezas de fibra de vidrio flota</t>
  </si>
  <si>
    <t>Reforma 41
Reforma 44
Reforma 49
Reforma 109
Reforma 110
Reforma 116</t>
  </si>
  <si>
    <t>Adquisición de materiales para reparación estructural</t>
  </si>
  <si>
    <t>Reforma 35
Reforma 79</t>
  </si>
  <si>
    <t>Adquisición de repuestos mecánicos flota trolebús</t>
  </si>
  <si>
    <t>Adquisición de aros de neumáticos de flotas</t>
  </si>
  <si>
    <t>Reforma 54
Reforma 62
Reforma 72</t>
  </si>
  <si>
    <t>Adquisición de repuestos para reparación de alimentadores volkswagen</t>
  </si>
  <si>
    <t>Reforma 97</t>
  </si>
  <si>
    <t>Adquisición de pernos y tuercas especiales</t>
  </si>
  <si>
    <t>Reforma 82
Reforma 117</t>
  </si>
  <si>
    <t>Servicio de rectificación de cabezotes y motores flota</t>
  </si>
  <si>
    <t>730405 VEHÍCULOS (SERVICIO PARA MANTENIMIENTO Y REPARACIÓN)</t>
  </si>
  <si>
    <t>Adquisición de pastillas de freno para la flota volvo</t>
  </si>
  <si>
    <t>Reforma 34
Reforma 130</t>
  </si>
  <si>
    <t>Servicio de reparación de transmisiones automáticas flota biarticulados</t>
  </si>
  <si>
    <t>Reforma 69
Reforma 106
Reforma 137</t>
  </si>
  <si>
    <t>Adquisición de repuestos y transmisiones automáticas ZF</t>
  </si>
  <si>
    <t>Reform 56
Reforma 94
Reforma 146</t>
  </si>
  <si>
    <t>Adquisición de repuestos especiales de freno volvo B12M</t>
  </si>
  <si>
    <t>Adquisición de kits de reparo de válvulas neumáticas chasis volvo B12M</t>
  </si>
  <si>
    <t>Reforma 114
Reforma 117</t>
  </si>
  <si>
    <t>Adquisición de repuestos de carrocería de flotas</t>
  </si>
  <si>
    <t>Reforma 60
Reforma 117
Reforma 129</t>
  </si>
  <si>
    <t>Adquisición de kits de válvulas y cilindros neumáticos</t>
  </si>
  <si>
    <t>Reforma 36</t>
  </si>
  <si>
    <t>Adquisición de aceites ZF</t>
  </si>
  <si>
    <t>730803 COMBUSTIBLES Y LUBRICANTES</t>
  </si>
  <si>
    <t>Reforma 27</t>
  </si>
  <si>
    <t>Servicio de mantenimiento de compresor y sistema neumático talleres</t>
  </si>
  <si>
    <t>Reforma 83</t>
  </si>
  <si>
    <t>Mantenimiento de hidrolavadoras</t>
  </si>
  <si>
    <t>Reforma 82</t>
  </si>
  <si>
    <t>Servicio de reparación de mangueras y cañerías volvo B12M</t>
  </si>
  <si>
    <t>Reforma 40</t>
  </si>
  <si>
    <t>Adquisición de neumáticos nuevos</t>
  </si>
  <si>
    <t>Reforma 88</t>
  </si>
  <si>
    <t>Servicio de reencauche</t>
  </si>
  <si>
    <t>Adquisición de repuestos de compresor y compresores para flotas</t>
  </si>
  <si>
    <t>Reforma 94
Reforma 142</t>
  </si>
  <si>
    <t>Adquisición de insumos en aerosol</t>
  </si>
  <si>
    <t>Reforma 54
Reforma 58</t>
  </si>
  <si>
    <t>Adquisición de transmisiones automáticas ZF</t>
  </si>
  <si>
    <t>Reform 56
Reforma 126</t>
  </si>
  <si>
    <t>Adquisición repuestos Volvo</t>
  </si>
  <si>
    <t>Reforma 5
Reforma 9
Reforma 59
Reforma 83
Reforma 85
Reforma 88
Reforma 94
Reforma 99
Reforma 105</t>
  </si>
  <si>
    <t>Adquisición de lubricantes</t>
  </si>
  <si>
    <t>Reforma 23
Reforma 105</t>
  </si>
  <si>
    <t>Adquisición de repuestos automotrices para mantenimiento del pool vehicular liviano</t>
  </si>
  <si>
    <t>Servicio de mantenimiento correctivo especializado para el pool vehicular liviano</t>
  </si>
  <si>
    <t>Adquisición de repuestos para caja voith diwa 3 y 5</t>
  </si>
  <si>
    <t>Reforma 34
Reforma 73
Reforma 94</t>
  </si>
  <si>
    <t xml:space="preserve">Adquisición de insumos de vulcanizado </t>
  </si>
  <si>
    <t>Adquisición de repuestos mercedes Benz O-500</t>
  </si>
  <si>
    <t>Reforma 1
Reforma 21
Reforma 23
Reforma 27
Reforma 28
Reforma 29
Reforma 31
Reforma 46
Reforma 69
Reforma 72
Reforma 93
Reforma 97
Reforma 105</t>
  </si>
  <si>
    <t>Adquisición de filtros automotrices para mantenimiento preventivo de flotas</t>
  </si>
  <si>
    <t>Reforma 1
Reforma 59
Reforma 93
Reforma 146</t>
  </si>
  <si>
    <t>COORDINACIÓN DE MANTENIMIENTO DE INSTALACIONES</t>
  </si>
  <si>
    <t>Servicio de mantenimiento del sistema hidráulico, canastilla y pluma del camión Grúa</t>
  </si>
  <si>
    <t>Adquisición de material de eléctrica</t>
  </si>
  <si>
    <t>Reforma 77</t>
  </si>
  <si>
    <t>Servicio de acondicionamiento de plc´s de subestación de tracción</t>
  </si>
  <si>
    <t>Reforma 98
Reforma 105</t>
  </si>
  <si>
    <t>Servicio de reparación del cargador de baterías subestación Terminal Sur</t>
  </si>
  <si>
    <t>Reforma 38</t>
  </si>
  <si>
    <t>Servicio de mantenimiento de transformadores de potencia de subestaciones de tracción</t>
  </si>
  <si>
    <t>Reforma 140</t>
  </si>
  <si>
    <t>Adquisición de hmi para subestación de tracción</t>
  </si>
  <si>
    <t>Reforma 71</t>
  </si>
  <si>
    <t>Adquisición de repuestos para subestaciones</t>
  </si>
  <si>
    <t>Adquisición de postes para iluminación y LAC</t>
  </si>
  <si>
    <t>Servicio de análisis de aceite dieléctrico de transformadores de potencia</t>
  </si>
  <si>
    <t>Reforma 116</t>
  </si>
  <si>
    <t>Servicio de montaje y adaptación de interruptor extra rápido en bastidor de celda de feeder de subestación de tracción</t>
  </si>
  <si>
    <t>Reforma 105
Reforma 116</t>
  </si>
  <si>
    <t>Adquisición de repuestos especiales para diferencial trolebús</t>
  </si>
  <si>
    <t>Reforma 98
Reforma 105
Reforma 109
Reforma 114</t>
  </si>
  <si>
    <t>Adquisición de rodamientos para la flota</t>
  </si>
  <si>
    <t>Adquisición de tarjetas electrónicas de convertidor estático flota trolebús</t>
  </si>
  <si>
    <t>Reforma 50</t>
  </si>
  <si>
    <t>Adquisición de insumos y repuestos electrónicos</t>
  </si>
  <si>
    <t>Adquisición de forros de zapatas para flota vehicular</t>
  </si>
  <si>
    <t>Reforma 52</t>
  </si>
  <si>
    <t>Adquisición de aceite de compresor</t>
  </si>
  <si>
    <t>Reforma 39
Reforma 62</t>
  </si>
  <si>
    <t xml:space="preserve">Adquisición de repuestos eléctricos automotrices </t>
  </si>
  <si>
    <t>Reforma 94
Reforma 136
Reforma 146</t>
  </si>
  <si>
    <t>Servicio de reparación de estatores de motor eléctrico trolebús</t>
  </si>
  <si>
    <t>Reforma 50
Reforma 75</t>
  </si>
  <si>
    <t>Adquisición de juntas homocinéticas de cardan trolebús</t>
  </si>
  <si>
    <t>Adquisición de guardapolvos de juntas homocinética</t>
  </si>
  <si>
    <t>Adquisición de módulos electrónicos especiales y optoacopladoras</t>
  </si>
  <si>
    <t>Calibración y mantenimiento de equipos de medición</t>
  </si>
  <si>
    <t>Servicio de rebobinaje de transformadores e inducidos automotrices</t>
  </si>
  <si>
    <t>Adquisición de cable de latiguillo</t>
  </si>
  <si>
    <t>Adquisición de insumos para empaques (papel victoria)</t>
  </si>
  <si>
    <t>Adquisición de insumos y materiales para reparación de mangueras</t>
  </si>
  <si>
    <t>Insumos metálicos para trabajos de torno</t>
  </si>
  <si>
    <t>Servicio de mantenimiento de torno</t>
  </si>
  <si>
    <t>Adquisición de terminales de ojo para latiguillo</t>
  </si>
  <si>
    <t>Servicio de Mantenimiento de plataforma elevadora modelo SL-20</t>
  </si>
  <si>
    <t xml:space="preserve">Adquisición de grasa de altas revoluciones para motor eléctrico trolebús </t>
  </si>
  <si>
    <t>Reeforma 112
Reforma 136</t>
  </si>
  <si>
    <t>Adquisición de kits de reparación para válvulas de remolque trolebús</t>
  </si>
  <si>
    <t>Reforma 98</t>
  </si>
  <si>
    <t>Adquisición de filtros especiales para compresor eléctrico Mattei</t>
  </si>
  <si>
    <t>Reforma 75
Reforma 139</t>
  </si>
  <si>
    <t>Servicio de construcción y reparación de componentes de metalmecánica</t>
  </si>
  <si>
    <t>Reforma 105
Reforma 139
Reforma 140</t>
  </si>
  <si>
    <t xml:space="preserve">Adquisición de material eléctrico de instalaciones </t>
  </si>
  <si>
    <t>Reforma 75
Reforma 77</t>
  </si>
  <si>
    <t>Papel térmico para máquina IBM (blanco)</t>
  </si>
  <si>
    <t>730804 MATERIALES DE OFICINA</t>
  </si>
  <si>
    <t>GERENCIA DE OPERACIONES</t>
  </si>
  <si>
    <t>COORDINACIÓN DE SEGURIDAD INTEGRAL</t>
  </si>
  <si>
    <t>SERVICIOS COMPLEMENTARIOS PARA EL FUNCIONAMIENTO DEL SITP</t>
  </si>
  <si>
    <t>Servicio de seguridad y vigilancia (fija, motorizados, movilización) para la EPMTPQ</t>
  </si>
  <si>
    <t>730208 SERVICIO DE SEGURIDAD Y VIGILANCIA</t>
  </si>
  <si>
    <t>Reforma 55
Reforma 110
Reforma 131</t>
  </si>
  <si>
    <t>Reforma 1
Reforma 33
Reforma 55
Reforma 67
Reforma 70
Reforma 79
Reforma 85
Reforma 94
Reforma 131</t>
  </si>
  <si>
    <t>Contratación abastecimiento de diésel premium para la flota operativa (2019-2020)</t>
  </si>
  <si>
    <t>Contratación abastecimiento de diésel premium para la flota operativa en las estaciones de la EPMTPQ que disponen de tanques para almacenamiento de combustible</t>
  </si>
  <si>
    <t>Reforma 1
Reforma 8
Reforma 43</t>
  </si>
  <si>
    <t xml:space="preserve">Mantenimiento de los surtidores de combustibles </t>
  </si>
  <si>
    <t>Servicio de limpieza de paradas, unidades móviles y control de plagas de la infraestructura de la EPMTPQ</t>
  </si>
  <si>
    <t>730209 SERVICIOS DE ASEO, LAVADO DE VESTIMENTA DE TRABAJO, FUMIGACIÓN, DESINFECCIÓN, LIMPIEZA DE INSTALACIONES, MANEJO DE DESECHOS CONTAMINADOS, RECUPERACIÓN Y CLASIFICACIÓN DE MATERIALES RECICLABLES.</t>
  </si>
  <si>
    <t>Reforma 14
Reforma 24
Reforma 47</t>
  </si>
  <si>
    <t>Limpieza de terminales terrestres interparroquiales o parqueaderos públicos (18 horas) por punto de servicio</t>
  </si>
  <si>
    <t>Servicio de limpieza integral de las unidades móviles de la EPMTPQ</t>
  </si>
  <si>
    <t>Reforma 14</t>
  </si>
  <si>
    <t>Servicio de transporte de carga pesada por carretera, con conductor (no incluye estibaje)- modalidad 3 (transporte de combustible y/o sustancias inflamables o peligrosas en camiones cisternas  cap.10.000 galones) desde 1 hasta 70 kms (2020-2021)</t>
  </si>
  <si>
    <t>730202 FLETES Y MANIOBRAS</t>
  </si>
  <si>
    <t>Reforma 1
Reforma 45
Redorma 46</t>
  </si>
  <si>
    <t>Servicios básicos - energía eléctrica</t>
  </si>
  <si>
    <t>730104 ENERGÍA ELÉCTRICA</t>
  </si>
  <si>
    <t>Reforma 132</t>
  </si>
  <si>
    <t>COORDINACIÓN DE RECAUDACIÓN SIR</t>
  </si>
  <si>
    <t xml:space="preserve">Servicio de traslado y procesamiento de valores dela EPMTPQ </t>
  </si>
  <si>
    <t>Reforma 1
Reforma 2
Reforma 4
Reforma 94</t>
  </si>
  <si>
    <t>COORDINACIÓN DE SOLUCIONES TECNOLÓGICAS, REDES Y COMUNICACIONES</t>
  </si>
  <si>
    <t>Mantenimiento correctivo para sistema video vigilancia entregado según convenio EMSEGURIDAD Y EPMTPQ</t>
  </si>
  <si>
    <t>730704 MANTENIMIENTO Y REPARACIÓN DE EQUIPOS Y SISTEMAS INFORMÁTICOS</t>
  </si>
  <si>
    <t>730105 TELECOMUNICACIONES</t>
  </si>
  <si>
    <t>Reforma 107
Reforma 141</t>
  </si>
  <si>
    <t>Contratación del soporte  y mantenimiento correctivo de fibra óptica corporativa y red de servicios wifi biarticulados (2020-2021)</t>
  </si>
  <si>
    <t>730420 INSTALACIÓN, MANTENIMIENTO Y REPARACIÓN DE EDIFICIOS, LOCALES Y RESIDENCIAS DE PROPIEDAD DE LAS ENTIDADES PÚBLICAS</t>
  </si>
  <si>
    <t>Reforma 3</t>
  </si>
  <si>
    <t>COORDINACIÓN DE GESTIÓN DEL SISTEMA INTEGRADO DE TRANSPORTE SAE</t>
  </si>
  <si>
    <t>Prestación de servicio de alimentadores para la ruta 6 de julio - terminal río coca</t>
  </si>
  <si>
    <t>730505 VEHÍCULOS (ARRENDAMIENTO)</t>
  </si>
  <si>
    <t>Prestación de servicio de alimentadores para la ruta agua clara – terminal río coca</t>
  </si>
  <si>
    <t>Prestación de servicio de alimentadores para la ruta  Argelia – terminal el Recreo</t>
  </si>
  <si>
    <t>Prestación de servicio de alimentadores para la ruta Cabuyal - calderón</t>
  </si>
  <si>
    <t>Reforma 1
Reforma 10</t>
  </si>
  <si>
    <t>Prestación de servicio de alimentadores para la ruta -Carapungo - Eloy Alfaro - terminal río coca</t>
  </si>
  <si>
    <t>Prestación de servicio de alimentadores para la ruta Carapungo - simón bolívar - terminal río coca</t>
  </si>
  <si>
    <t>Prestación de servicio de alimentadores para la ruta Caupicho – estación capulí</t>
  </si>
  <si>
    <t>Reforma 1
Reforma 10
Reforma 42</t>
  </si>
  <si>
    <t>Prestación de servicio de alimentadores para las rutas Chillogallo – terminal el Recreo</t>
  </si>
  <si>
    <t>Prestación de servicio de alimentadores para la ruta cisne - Zabala</t>
  </si>
  <si>
    <t>Prestación de servicio de alimentadores para la ruta comité del pueblo - la bota – terminal río coca</t>
  </si>
  <si>
    <t>Prestación de servicio de alimentadores para la ruta comité del pueblo - terminal labrador</t>
  </si>
  <si>
    <t>Prestación de servicio de alimentadores para la ruta Cotocollao - terminal labrador</t>
  </si>
  <si>
    <t>Prestación de servicio de alimentadores para la ruta Cumbayá - terminal río coca</t>
  </si>
  <si>
    <t>Prestación  de servicio de alimentadores para la ruta  ferroviaria – terminal el Recreo</t>
  </si>
  <si>
    <t>Prestación de servicio de alimentadores para la ruta la forestal - Chimbacalle - estación multimodal la Magdalena</t>
  </si>
  <si>
    <t>Prestación de servicio de alimentadores para la ruta terminal sur Ecovía - terminal Quitumbe</t>
  </si>
  <si>
    <t>Prestación de servicio de alimentadores para la ruta héroes de Paquisha -  terminal sur Ecovía</t>
  </si>
  <si>
    <t>Prestación de servicio de alimentadores para la ruta Huarcay - girón - morán Valverde</t>
  </si>
  <si>
    <t>Prestación de servicio de alimentadores para la ruta Kennedy - edén - terminal labrador</t>
  </si>
  <si>
    <t>Prestación de servicio de alimentadores para la ruta la cocha – estación capulí</t>
  </si>
  <si>
    <t>Prestación de servicio de alimentadores para la ruta la joya - terminal sur Ecovía</t>
  </si>
  <si>
    <t>Prestación de servicio de alimentadores para la ruta la luz - terminal río coca</t>
  </si>
  <si>
    <t>Prestación de servicio de alimentadores para la ruta el porvenir - la victoria - terminal sur Ecovía</t>
  </si>
  <si>
    <t>Prestación de servicio de alimentadores para la ruta laureles - terminal labrador</t>
  </si>
  <si>
    <t>Prestación de servicio de alimentadores para la ruta llano chico - terminal río coca</t>
  </si>
  <si>
    <t>Prestación de servicio de alimentadores para la ruta llano grande</t>
  </si>
  <si>
    <t>Prestación de servicio de alimentadores para la ruta ciudadela Lozada - terminal sur Ecovía</t>
  </si>
  <si>
    <t>Prestación de servicio de alimentadores para la ruta lucha de los pobres - terminal el Recreo</t>
  </si>
  <si>
    <t>Prestación de servicio de alimentadores para la ruta Martha Bucaram - morán Valverde</t>
  </si>
  <si>
    <t>Prestación de servicio de alimentadores para la ruta Monteserrín - terminal río coca</t>
  </si>
  <si>
    <t>Prestación de servicio de alimentadores para la ruta Nayón - terminal río coca</t>
  </si>
  <si>
    <t>Prestación de servicio de alimentadores para la ruta oriente quiteño - terminal el Recreo</t>
  </si>
  <si>
    <t>Prestación de servicio alimentadores para la ruta Oyacoto - calderón</t>
  </si>
  <si>
    <t>Prestación de servicio de alimentadores para la ruta Paquisha - terminal Quitumbe</t>
  </si>
  <si>
    <t>Prestación de servicio de alimentadores para la ruta Rumiñahui - terminal labrador</t>
  </si>
  <si>
    <t>Prestación de servicio de alimentadores para la ruta san José de Cutuglahua – terminal sur Ecovía</t>
  </si>
  <si>
    <t>Prestación de servicio de alimentadores para la ruta san José de morán - Carapungo</t>
  </si>
  <si>
    <t>Prestación de servicio de alimentadores para la ruta san juan - bellavista</t>
  </si>
  <si>
    <t>Prestación de servicio de alimentadores para la ruta san juan de Turubamba – terminal sur Ecovía</t>
  </si>
  <si>
    <t>Prestación de servicio de alimentadores para la ruta san Martín - puente de Guajaló</t>
  </si>
  <si>
    <t>Prestación de servicio de alimentadores para la ruta santo Tomás 1 – terminal sur Ecovía</t>
  </si>
  <si>
    <t>Prestación de servicio de alimentadores para la ruta  Santospamba – terminal Quitumbe</t>
  </si>
  <si>
    <t>Prestación de servicio de alimentadores para la ruta Solanda - terminal el Recreo</t>
  </si>
  <si>
    <t>Prestación de servicio de alimentadores para la ruta terminal  Carcelén - terminal norte</t>
  </si>
  <si>
    <t>Prestación de servicio de alimentadores para la ruta tola - san roque</t>
  </si>
  <si>
    <t>Prestación de servicio de alimentadores para la ruta Venecia – terminal sur Ecovía</t>
  </si>
  <si>
    <t>Prestación de servicio de alimentadores para la ruta Zámbiza - terminal río coca</t>
  </si>
  <si>
    <t>Prestación de servicio de alimentadores para la ruta  manuelita Sáenz - terminal Quitumbe</t>
  </si>
  <si>
    <t>Reforma 1
Reforma 42</t>
  </si>
  <si>
    <t>Servicio de plan de datos móvil para los 80 buses biarticulados (2020-2021)</t>
  </si>
  <si>
    <t>Servicio de plan de datos móvil para los 80 buses biarticulados (2021- 2022)</t>
  </si>
  <si>
    <t>Reforma 145</t>
  </si>
  <si>
    <t>Servicio de limpieza integral de la infraestructura de terminales, estaciones, talleres y oficinas administrativas de la EPMTPQ 2019-2020</t>
  </si>
  <si>
    <t>No</t>
  </si>
  <si>
    <t>Reforma 84</t>
  </si>
  <si>
    <t>Servicio de limpieza integral de la infraestructura de las paradas (incluye baños) de la EPMTPQ 2019-2020</t>
  </si>
  <si>
    <t>Servicio de limpieza integral de las unidades móviles de la EPMTPQ 2019-2020</t>
  </si>
  <si>
    <t>Impresión de boletos 2020</t>
  </si>
  <si>
    <t>730204 EDICIÓN,IMPRESIÓN,REPRODUCCIÓN, PUBLICACIONES, SUSCRIPCIONES, FOTOCOPIADO, TRADUCCIÓN, EMPASTADO</t>
  </si>
  <si>
    <t>Revisión Técnica Vehicular 2021</t>
  </si>
  <si>
    <t>Matriculación flota vehicular 2021</t>
  </si>
  <si>
    <t>PROYECTO 4 MODERNIZACIÓN DEL SISTEMA DE TRANSPORTE PÚBLICO METROPOLITANO DE PASAJEROS</t>
  </si>
  <si>
    <t>PORCENTAJE DE MODERNIZACIÓN DEL SISTEMA DE TRANSPORTE PÚBLICO METROPOLITANO DE PASAJEROS</t>
  </si>
  <si>
    <t>10% DE MODERNIZACIÓN DEL SISTEMA DE TRANSPORTE PÚBLICO METROPOLITANO</t>
  </si>
  <si>
    <t>IMPLEMENTAR DE LOS SISTEMAS INTELIGENTES DE TRANSPORTE</t>
  </si>
  <si>
    <t>DISEÑO Y FUNCIONAMIENTO DE LOS EQUIPOS Y TECNOLOGÍA NECESARIA PARA LOS SISTEMAS INTELIGENTES DE TRANSPORTE</t>
  </si>
  <si>
    <t xml:space="preserve">IMPLEMENTACIÓN DE SISTEMAS DE TRANSPORTE </t>
  </si>
  <si>
    <t xml:space="preserve">730703 ARRENDAMIENTO DE EQUIPOS INFORMÁTICOS </t>
  </si>
  <si>
    <t>OPTIMIZACIÓN DE PERSONAL FASE I</t>
  </si>
  <si>
    <t>OPTIMIZACIÓN DE PERSONAL</t>
  </si>
  <si>
    <t>710709 POR RENUNCIA VOLUNTARIA</t>
  </si>
  <si>
    <t>IMPLEMENTAR UNIDADES DE TRANSPORTE MASIVO DE PASAJEROS, CON TECNOLOGÍA ELÉCTRICA</t>
  </si>
  <si>
    <t>DISEÑO Y FUNCIONAMIENTO DE LOS EQUIPOS Y TECNOLOGÍA NECESARIA PARA UNIDADES DE TRANSPORTE MASIVO DE PASAJEROS, CON TECNOLOGÍA ELÉCTRICA</t>
  </si>
  <si>
    <t>PUESTA EN MARCHA DE UNIDADES - TROLEBÚS</t>
  </si>
  <si>
    <t xml:space="preserve"> 84 BIENES DE LARGA DURACIÓN</t>
  </si>
  <si>
    <t xml:space="preserve">840105 VEHÍCULOS </t>
  </si>
  <si>
    <t>GERENCIA GENERAL</t>
  </si>
  <si>
    <t>COORDINACIÓN DE COMUNICACIÓN</t>
  </si>
  <si>
    <t>GESTIÓN DEL ÁREA COMUNICACIÓN</t>
  </si>
  <si>
    <t>Monitoreo de Prensa 2021 - 2022</t>
  </si>
  <si>
    <t>530241 SERVICIO DE MONITOREO DE LA INFORMACIÓN EN TELEVISIÓN, RADIO, PRENSA, MEDIOS ON-LINE Y OTROS</t>
  </si>
  <si>
    <t>Reforma 17
Reforma 79</t>
  </si>
  <si>
    <t>GESTIÓN DE ADMINISTRACIÓN DE TALENTO HUMANO</t>
  </si>
  <si>
    <t xml:space="preserve">Servicios de Formación y capacitación al personal de la EPMTPQ </t>
  </si>
  <si>
    <t>530612 CAPACITACIÓN A SERVIDORES PÚBLICOS</t>
  </si>
  <si>
    <t>SERVICIO DE TRANSPORTE DE ALIMENTADORES</t>
  </si>
  <si>
    <t>Prestación de servicio de alimentadores para la ruta Sur Occidental</t>
  </si>
  <si>
    <t>Reforma 1
Reforma 12
Reforma 20
Reforma 26
Reforma 37
Reforma 42
Reforma 67
Reforma 85
Reforma 138</t>
  </si>
  <si>
    <t>COORDINACIÓN DE INFRAESTRUCTURA EN TRANSPORTE</t>
  </si>
  <si>
    <t>INFRAESTRUCTURA DEL SISTEMA DE TRANSPORTE FORTALECIDA</t>
  </si>
  <si>
    <t>MANTENIMIENTO DE INFRAESTRUCTURA ADMINISTRADA POR LA EPMTPQ</t>
  </si>
  <si>
    <t>Adquisición de materiales para mantenimiento continuo de la infraestructura de la EPMTPQ</t>
  </si>
  <si>
    <t>Reforma 1
Reforma 33
Reforma 68
Reforma 80
Reforma 94</t>
  </si>
  <si>
    <t>Reforma 1
Reforma 12
Reforma 20
Reforma 26
Reforma 37
Reforma 70
Reforma 85
Reforma 138</t>
  </si>
  <si>
    <t>Reforma 1
Reforma 12
Reforma 26
Reforma 37
Reforma 70
Reforma 85
Reforma 138</t>
  </si>
  <si>
    <t>Reforma 1
Reforma 12
Reforma 20
Reforma 37
Reforma 70
Reforma 85
Reforma 138</t>
  </si>
  <si>
    <t>Reforma 12
Reforma 37
Reforma 70
Reforma 85
Reforma 138</t>
  </si>
  <si>
    <t>Reforma 1
Reforma 12
Reforma 20
Reforma 37
Reforma 70
Reforma 85
Reforma 108
Reforma 138</t>
  </si>
  <si>
    <t>Reforma 1
Reforma 12
Reforma 37
Reforma 70
Reforma 85
Reforma 108
Reforma 138</t>
  </si>
  <si>
    <t>Reforma 12
Reforma 20
Reforma 37
Reforma 70
Reforma 85
Reforma 108
Reforma 138</t>
  </si>
  <si>
    <t>Reforma 12
Reforma 20
Reforma 42
Reforma 70
Reforma 85
Reforma 108
Reforma 138</t>
  </si>
  <si>
    <t>Reforma 12
Reforma 20
Reforma 37
Reforma 70
Reforma 85
Reforma 138</t>
  </si>
  <si>
    <t>Reforma 1
Reforma 12
Reforma 20
Reforma 48
Reforma 70
Reforma 85
Reforma 108
Reforma 138</t>
  </si>
  <si>
    <t>Reforma 1
Reforma 12
Reforma 20
Reforma 48
Reforma 70
Reforma 85
Reforma 138</t>
  </si>
  <si>
    <t>Reforma 12
Reforma 20
Reforma 70
Reforma 85
Reforma 138</t>
  </si>
  <si>
    <t>Reforma 1
Reforma 12
Reforma 20
Reforma 42
Reforma 70
Reforma 85
Reforma 108
Reforma 138</t>
  </si>
  <si>
    <t>Reforma 1
Reforma 12
Reforma 20
Reforma 26
Reforma 37
Reforma 70
Reforma 85
Reforma 108
Reforma 138</t>
  </si>
  <si>
    <t>Reforma 1
Reforma 12
Reforma 37
Reforma 70
Reforma 85
Reforma 138</t>
  </si>
  <si>
    <t>Prestación de servicio de alimentadores para la ruta Martha Bucaram - Morán Valverde</t>
  </si>
  <si>
    <t>Reforma 12
Reforma 20
Reforma 26
Reforma 37
Reforma 70
Reforma 85
Reforma 138</t>
  </si>
  <si>
    <t>Reforma 1
Reforma 12
Reforma 20
Reforma 70
Reforma 85
Reforma 108
Reforma 138</t>
  </si>
  <si>
    <t>Reforma 12
Reforma 37
Reforma 42
Reforma 70
Reforma 85
Reforma 138</t>
  </si>
  <si>
    <t>Pago rol de personal administrativo. - remuneraciones unificadas</t>
  </si>
  <si>
    <t>Pago rol de personal operativo. - salarios unificados</t>
  </si>
  <si>
    <t>710106 SALARIOS UNIFICADOS</t>
  </si>
  <si>
    <t>Reforma 96
Reforma 99
Reforma 122
Reforma 123</t>
  </si>
  <si>
    <t>Reforma 1
Reforma 4</t>
  </si>
  <si>
    <t>Adquisición materiales de oficina</t>
  </si>
  <si>
    <t>Reforma 1
Reforma 66</t>
  </si>
  <si>
    <t>Pago materiales de oficina 2016</t>
  </si>
  <si>
    <t>Monitoreo de Prensa 2020</t>
  </si>
  <si>
    <t xml:space="preserve">Contratación servicio de recolección, transporte y eliminación y/o disposición final de desechos peligrosos </t>
  </si>
  <si>
    <t>Servicio de gestión de desechos hospitalarios (placas radiográficas)</t>
  </si>
  <si>
    <t>Servicio de gestión de desechos hospitalarios</t>
  </si>
  <si>
    <t>Contratación de profesionales a través de Prestación de Servicios de odontología 2019-2020</t>
  </si>
  <si>
    <t>530606 HONORARIOS POR CONTRATOS CIVILES DE SERVICIOS</t>
  </si>
  <si>
    <t xml:space="preserve">Adquisición de insumos y equipamiento médico (productos farmacéuticos) </t>
  </si>
  <si>
    <t xml:space="preserve">Adquisición de insumos, instrumentos  y equipamiento médico  para atención al personal de la empresa </t>
  </si>
  <si>
    <t>530820 MENAJE Y ACCESORIOS DESCARTABLES</t>
  </si>
  <si>
    <t>Adquisición de materiales y servicios por declaratoria de emergencia sanitaria</t>
  </si>
  <si>
    <t>Adquisición equipos y prendas de Protección Personal (Catálogo electrónico) 2019</t>
  </si>
  <si>
    <t>Adquisición de medicamentos e insumos para atención médica del personal de la Empresa</t>
  </si>
  <si>
    <t>Adquisición de implementos faltantes para gabinetes contra incendios de talleres (hachas, llaves spaner, mangueras)</t>
  </si>
  <si>
    <t>531404 MAQUINARIAS Y EQUIPOS</t>
  </si>
  <si>
    <t>Reforma 1
Reforma 30</t>
  </si>
  <si>
    <t>531404 Maquinarias y Equipos</t>
  </si>
  <si>
    <t xml:space="preserve">730803 COMBUSTIBLES Y LUBRICANTES </t>
  </si>
  <si>
    <t>Adquisición de repuestos Mercedes Benz flota O-500 (2018)</t>
  </si>
  <si>
    <t>Adquisición de repuestos mercedes Benz O-500 (2020)</t>
  </si>
  <si>
    <t>Adquisición de tokens y unidades automáticas de recaudo de pasajes mediante monedas en paradas de troncal trolebús</t>
  </si>
  <si>
    <t>84 BIENES DE LARGA DURACIÓN</t>
  </si>
  <si>
    <t>840104 MAQUINARIAS Y EQUIPOS</t>
  </si>
  <si>
    <t>Servicio Disposición Escombros</t>
  </si>
  <si>
    <t>Remodelación y mantenimiento del dispensario médico taller recreo y mantenimiento de accesorios acero inoxidable para la infraestructura de la EPMTPQ</t>
  </si>
  <si>
    <t>730402 EDIFICIOS, LOCALES, RESIDENCIAS Y CABLEADO ESTRUCTURADO (MANTENIMIENTO, REPARACIÓN E INSTALACIÓN)</t>
  </si>
  <si>
    <t>Reforma 1
Refoma 63</t>
  </si>
  <si>
    <t>Adquisición de material de ferretería</t>
  </si>
  <si>
    <t>Reforma 1
Reforma 10
Reforma 79</t>
  </si>
  <si>
    <t>Prestación de servicio de alimentadores para operación emergente</t>
  </si>
  <si>
    <t>Contratación de soporte y mantenimiento de sistema de nomina (2019)</t>
  </si>
  <si>
    <t>840107 EQUIPOS SISTEMAS Y PAQUETES INFORMÁTICOS</t>
  </si>
  <si>
    <t>Reforma 1
Reforma 51
Reforma 145</t>
  </si>
  <si>
    <t>Servicio del sistemas de monitoreo en tiempo real para la flota de articulados de los corredores administrados por la EPMTPQ</t>
  </si>
  <si>
    <t>Reforma 1
Reforma 17</t>
  </si>
  <si>
    <t>Contratación del soporte  y mantenimiento correctivo de fibra óptica corporativa y red de servicios wifi biarticulados</t>
  </si>
  <si>
    <t>530420 INSTALACIÓN, MANTENIMIENTO Y REPARACIÓN DE EDIFICIOS, LOCALES Y RESIDENCIAS DE PROPIEDAD DE LAS ENTIDADES PÚBLICAS</t>
  </si>
  <si>
    <t>Reforma 1
Reforma 18
Reforma 79</t>
  </si>
  <si>
    <t>Adquisición de fundas</t>
  </si>
  <si>
    <t>Reforma 2</t>
  </si>
  <si>
    <t>Reforma 3
Reforma 18</t>
  </si>
  <si>
    <t>Reforma 4
Reforma 132</t>
  </si>
  <si>
    <t>Adquisición de butacas nuevas de conductor</t>
  </si>
  <si>
    <t>Reforma 5</t>
  </si>
  <si>
    <t>Compromisos contratación colectiva. - Servicio odontológico</t>
  </si>
  <si>
    <t>Reforma 7
Reforma 79</t>
  </si>
  <si>
    <t>Adquisición de filtros automotrices para motor</t>
  </si>
  <si>
    <t>Reforma 9
Reforma 79</t>
  </si>
  <si>
    <t>Reforma 11
Reforma 65
Reforma 76</t>
  </si>
  <si>
    <t>Reforma 15
Reforma 47</t>
  </si>
  <si>
    <t>Pago rol de personal administrativo - compensación por desahucio</t>
  </si>
  <si>
    <t>710704 COMPENSACIÓN POR DESAHUCIO</t>
  </si>
  <si>
    <t>Reforma 16
Reforma 102</t>
  </si>
  <si>
    <t>Vacaciones por cesación de funciones</t>
  </si>
  <si>
    <t>710707 COMPENSACIÓN POR VACACIONES NO GOZADAS POR CESACIÓN DE FUNCIONES</t>
  </si>
  <si>
    <t>Pago rol de personal - Encargos</t>
  </si>
  <si>
    <t>710513 ENCARGOS ASIGNACIÓN PARA LA PERSONA QUE SUBROGA POR AUSENCIA LEGAL DEL TITULAR DE UN PUESTO DEL NIVEL JERÁRQUICO SUPERIOR</t>
  </si>
  <si>
    <t>Pago rol de personal - Subrogación</t>
  </si>
  <si>
    <t>GERENCIA DE PLANIFICACIÓN</t>
  </si>
  <si>
    <t>COORDINACIÓN DE PLANIFICACIÓN Y EVALUACIÓN</t>
  </si>
  <si>
    <t>GESTIÓN EMERGENTE</t>
  </si>
  <si>
    <t>Reforma 17
Reforma 86
Reforma 99</t>
  </si>
  <si>
    <t>Repotenciación y mejora operativa integral de la estación Capulí</t>
  </si>
  <si>
    <t>Reforma 19</t>
  </si>
  <si>
    <t>Repotenciación y mejora integral de la estación Playón de la Marín</t>
  </si>
  <si>
    <t>Repotenciación y mejora integral de las paradas del corredor Ecovía</t>
  </si>
  <si>
    <t>Contrato complementario del servicio de limpieza integral de la infraestructura de las paradas (incluye baños) de la EPMTPQ</t>
  </si>
  <si>
    <t>Reforma 24</t>
  </si>
  <si>
    <t>Contrato complementario del contrato Servicio de limpieza integral de las unidades móviles de la EPMTPQ</t>
  </si>
  <si>
    <t>Adquisición de aceite de motor</t>
  </si>
  <si>
    <t>Reforma 28
Reforma 39</t>
  </si>
  <si>
    <t>Reforma 30</t>
  </si>
  <si>
    <t>Adquisición de repuestos para compresores de tornillo de talleres</t>
  </si>
  <si>
    <t>Reforma 38
Reforma 94
Reforma 113</t>
  </si>
  <si>
    <t>Complementario de la contratación abastecimiento de diésel premium para la flota operativa (2019-2020)</t>
  </si>
  <si>
    <t>Reforma 43</t>
  </si>
  <si>
    <t>COORDINACIÓN DE
MANTENMIENTO DE
LA FLOTA</t>
  </si>
  <si>
    <t>Adquisición de pinturas e insumos automotrices</t>
  </si>
  <si>
    <t>Reforma 41
Reforma 44
Reforma 126</t>
  </si>
  <si>
    <t xml:space="preserve">Señalética Estación el Recreo </t>
  </si>
  <si>
    <t>Reforma 45</t>
  </si>
  <si>
    <t>Adecentamiento de Estación el Recreo</t>
  </si>
  <si>
    <t>Reforma 46</t>
  </si>
  <si>
    <t>Impresión, adquisición y colocación de códigos QR para las unidades de la EPMTPQ</t>
  </si>
  <si>
    <t>Reforma 48</t>
  </si>
  <si>
    <t>Servicio de desinfección: infraestructuray unidades móviles de la EPMTPQ 2021</t>
  </si>
  <si>
    <t>Reforma 53
Reforma 66
Reforma 84
Reforma 133
Reforma 144</t>
  </si>
  <si>
    <t>Servicio de auditoria a los estados financieros de la EPMTPQ correspondiente al año 2020 - 2021</t>
  </si>
  <si>
    <t>530104 ENERGÍA ELÉCTRICA</t>
  </si>
  <si>
    <t>Reforma 53
Reforma 99</t>
  </si>
  <si>
    <t>Reforma 58</t>
  </si>
  <si>
    <t>730805 MATERIAL DE ASEO</t>
  </si>
  <si>
    <t>Adquisición de Tonners</t>
  </si>
  <si>
    <t>Reforma 61</t>
  </si>
  <si>
    <t>731404 MAQUINARIA Y EQUIPOS</t>
  </si>
  <si>
    <t>Refoma 63</t>
  </si>
  <si>
    <t>840103 MOBILIARIO</t>
  </si>
  <si>
    <t>Extensión de la contratación de pólizas de seguros ramos generales, se incluye impuestos y derechos de contribución</t>
  </si>
  <si>
    <t>Reforma 64</t>
  </si>
  <si>
    <t>Contrato complementario del servicio de desinfección: infraestructura y unidades móviles de la EPMTPQ</t>
  </si>
  <si>
    <t>Reforma 66</t>
  </si>
  <si>
    <t xml:space="preserve">Contratación de suscripción de herramienta para el desarrollo de video conferencia </t>
  </si>
  <si>
    <t>Adquisición suscripción de herramienta de análisis de datos empresariales</t>
  </si>
  <si>
    <t>Servicio de traslado de video wall y entrega de insumos de cableado estructurado</t>
  </si>
  <si>
    <t>Reforma 78
Reforma 89</t>
  </si>
  <si>
    <t>Reforma 79
Reforma 102
Reforma 107</t>
  </si>
  <si>
    <t>Adqusicion de repuestos para motor de arranque</t>
  </si>
  <si>
    <t>Reforma 81</t>
  </si>
  <si>
    <t>Materiales de limpieza para vehículos del pool liviano</t>
  </si>
  <si>
    <t>C2</t>
  </si>
  <si>
    <t>Servicio de limpieza de inmuebles (interiores y exteriores)</t>
  </si>
  <si>
    <t>Reforma 84
Reforma 103
Reforma 118
Reforma 120</t>
  </si>
  <si>
    <t>Adquisición de nebulizadores para la EPMTPQ</t>
  </si>
  <si>
    <t>Revisión Técnica Vehicular años anteriores</t>
  </si>
  <si>
    <t>Reforma 87</t>
  </si>
  <si>
    <t>Matriculación flota vehicular años anteriores</t>
  </si>
  <si>
    <t>Reforma 89</t>
  </si>
  <si>
    <t>Proceso de baja y emisión de certificados de deshabilitación de 31 unidades</t>
  </si>
  <si>
    <t>Reforma 92</t>
  </si>
  <si>
    <t>Abastecimiento de diésel premium para la flota operativa de la EPMTPQ</t>
  </si>
  <si>
    <t>Servicio de transporte de diésel premium hacia las instalaciones de la EPMTPQ</t>
  </si>
  <si>
    <t>Reforma 94
Reforma 111</t>
  </si>
  <si>
    <t>510401 POR CARGAS FAMILIARES</t>
  </si>
  <si>
    <t>510408 SUBSIDIO DE ANTIGÜEDAD</t>
  </si>
  <si>
    <t>Pago rol de personal perativo. - alimentación empleados refrigerios</t>
  </si>
  <si>
    <t>510306 ALIMENTACIÓN</t>
  </si>
  <si>
    <t>730201 TRANSPORTE DE PERSONAL</t>
  </si>
  <si>
    <t>Reforma 99
Reforma 110</t>
  </si>
  <si>
    <t>Adquisición de prendas de protección personal (chalecos reflectivos)</t>
  </si>
  <si>
    <t>Reforma 100
Reforma 125</t>
  </si>
  <si>
    <t>Pago para cubrir indemnizaciones por renuncia voluntaria de acuerdo con las dispociones legales vigentes</t>
  </si>
  <si>
    <t>510709 INDEMNIZACIONES POR RENUNCIA VOLUNTARIA PARA EL PERSONAL DE LOEP</t>
  </si>
  <si>
    <t>Reforma 101
Reforma 122</t>
  </si>
  <si>
    <t>Adquisición de carbones para patín para la flota trolebus</t>
  </si>
  <si>
    <t>Reforma 106</t>
  </si>
  <si>
    <t>Adquisición de equipos tecnológico y accesorios</t>
  </si>
  <si>
    <t>Reforma 107</t>
  </si>
  <si>
    <t>Reforma 55
Reforma 110</t>
  </si>
  <si>
    <t>730803 COMBUSTIBLE Y LUBRICANTE</t>
  </si>
  <si>
    <t>Reforma 113</t>
  </si>
  <si>
    <t>Reforma 114</t>
  </si>
  <si>
    <t>Elaboración e Instalación de Piezas Gráficas para la EPMTPQ</t>
  </si>
  <si>
    <t>530204 Edición, Impresión, Reproducción, Publicaciones, Suscripciones, Fotocopiado, Traducción, Empastado, Enmarcación, Serigrafía, Fotografía, Carnetización, Filmación e Imágenes Satelitales.</t>
  </si>
  <si>
    <t>Reforma 120</t>
  </si>
  <si>
    <t>Reforma 123</t>
  </si>
  <si>
    <t>Reforma 123
Reforma 134</t>
  </si>
  <si>
    <t>Pagos Tasas ARCH</t>
  </si>
  <si>
    <t>Adquisicion de correas automotrices para mantenimiento preventivo de flotas</t>
  </si>
  <si>
    <t>Reforma 130</t>
  </si>
  <si>
    <t>Servicio de reencauche 2021 - 2022</t>
  </si>
  <si>
    <t>Reorma 137
Reform 142</t>
  </si>
  <si>
    <t>Servicio de logística para las mesas de trabajo sobre la accesibilidad de personas con discapacidad al Sistema Integrado de Transporte Público</t>
  </si>
  <si>
    <t>530504 MAQUINARIAS Y EQUIPOS</t>
  </si>
  <si>
    <t>Reforma 144</t>
  </si>
  <si>
    <t>Contratación de una consultoría para la elaboración de un estudio que determine las alternativas de modelo de provisión y desarrolle la documentación preparatoria para la adquisición, instalación, configuración, puesta en marcha y mantenimiento del sistema integrado de recaudo para los subsistemas de transporte Metrobús-q y Metro de Quito</t>
  </si>
  <si>
    <t>730601 CONSULTORÍA, ASESORÍA E INVESTIGACIÓN ESPECIALIZADA</t>
  </si>
  <si>
    <t>Servicio de adecuación de medidores para convenio con EPMAPS</t>
  </si>
  <si>
    <t>SOPORTE DE FABRICA PARA LA PLATAFORMA HP 3PAR  y SOPORTE ESPECIALIZADO DE SOFTWARE Y NETWORKING</t>
  </si>
  <si>
    <t>Adquisición de una plataforma integral ERP</t>
  </si>
  <si>
    <t>840107 EQUIPOS , SISTEMAS Y PAQUETES INFORMÁTICOS</t>
  </si>
  <si>
    <t>(Todas)</t>
  </si>
  <si>
    <t>Etiquetas de fila</t>
  </si>
  <si>
    <t xml:space="preserve">CODIFICADO </t>
  </si>
  <si>
    <t>Etiquetas de columna</t>
  </si>
  <si>
    <t>530805 MATERIALES DE ASEO</t>
  </si>
  <si>
    <t xml:space="preserve">710512 SUBROGACIÓN </t>
  </si>
  <si>
    <t>73 bienes y servicios para la inversión</t>
  </si>
  <si>
    <t>Adquisición de equipos tecnológico y accesorios 2022 - 2023</t>
  </si>
  <si>
    <t>Servicio de reencauche 2022 - 2023</t>
  </si>
  <si>
    <t>SUMA BRINDAR UN SERVICIO TECNOLÓGICO INFORMÁTICO OPORTUNO:</t>
  </si>
  <si>
    <t>SUMA INFRAESTRUCTURA TECNOLÓGICA OPERANDO Y EN FUNCIONAMIENTO</t>
  </si>
  <si>
    <t>SUMA GESTIÓN DEL ÁREA ADMINISTRATIVA:</t>
  </si>
  <si>
    <t>SUMA GESTIÓN DEL ÁREA FINANCIERA:</t>
  </si>
  <si>
    <t>SUMA OPERACIÓN Y FUNCIONAMIENTO ADMINISTRATIVO DE LA EMPRESA</t>
  </si>
  <si>
    <t>SUMA FINALIZAR LAS ACTIVIDADES PENDIENTES (ARRASTRES 2020):</t>
  </si>
  <si>
    <t>SUMA PROCESOS POR LIQUIDAR AÑOS ANTERIORES</t>
  </si>
  <si>
    <t>SUMA PROYECTO 1 GESTION ADMINISTRATIVA</t>
  </si>
  <si>
    <t>SUMA EJECUTAR PROCESOS POR DESVINCULACIÓN:</t>
  </si>
  <si>
    <t>SUMA GESTIÓN DE ADMINISTRACIÓN DE TALENTO HUMANO:</t>
  </si>
  <si>
    <t>SUMA MEDICINA PREVENTIVA Y SALUD OCUPACIONAL:</t>
  </si>
  <si>
    <t>SUMA NÓMINA:</t>
  </si>
  <si>
    <t>SUMA PRESTACIÓN DE SERVICIOS AL PERSONAL:</t>
  </si>
  <si>
    <t>SUMA SEGURIDAD, SALUD OCUPACIONAL Y AMBIENTE:</t>
  </si>
  <si>
    <t>SUMA PROGRAMA DE BIENESTAR LABORAL DEL PERSONAL IMPLEMENTADO:</t>
  </si>
  <si>
    <t>SUMA PROCESOS POR LIQUIDAR AÑOS ANTERIORES:</t>
  </si>
  <si>
    <t>SUMA PROYECTO 2 GESTION DEL TALENTO HUMANO:</t>
  </si>
  <si>
    <t>129 MILLONESDE PASAJEROS PAGO VIAJE TRANSPORTADOS EN EL SISTEMA INTEGRADO DE TRANSPORTE MUNICIPAL</t>
  </si>
  <si>
    <t>Al transcurrir el 2021, las medidas de restricción y el avance del proceso de vacunación, han permitido el incremento de las actividades presenciales y, en consecuencia, la necesidad de que los sistemas de transporte público retomen los niveles de atención a las demandas ciudadanas.</t>
  </si>
  <si>
    <t>Al transcurrir el 2021, las medidas de restricción y el avance del proceso de vacunación, han permitido el incremento de las actividades presenciales y, en consecuencia, la necesidad de que los sistemas de transporte público retomen los niveles de atención a las demandas ciudadanas.
Por lo tanto, es importante modificar la meta en virtud de adecuar el servicio a las nuevas medidas de bioseguridad que permiten la atención responsable de la pandemia.
La propuesta de modificación tiene un criterio de proyección con base en los resultados obtenidos en el período comprendido entre enero y septiembre, aplicando una tasa creciente de atención media del 1,93%.
La meta proyectada y modificada para el 2021 es de 129’000.000 de pasajeros pago viaje, considerando que los datos que aportan a la proyección desde enero a septiembre son datos reales obtenidos de la prestación del servicio de transporte.</t>
  </si>
  <si>
    <t>SUMA INFRAESTRUCTURA DEL SISTEMA DE TRANSPORTE FORTALECIDA:</t>
  </si>
  <si>
    <t>SUMA MANTENIMIENTO PREVENTIVO Y CORRECTIVO DE LOS BUSES: ARTICULADOS, BIARTICULADOS, TROLEBUSES Y POOL LIVIANO:</t>
  </si>
  <si>
    <t>SUMA MANTENIMIENTO DE INFRAESTRUCTURA ADMINISTRADA POR LA EPMTPQ:</t>
  </si>
  <si>
    <t>SUMA NÓMINA OPERATIVA:</t>
  </si>
  <si>
    <t>SUMA SERVICIOS COMPLEMENTARIOS PARA EL FUNCIONAMIENTO DEL SITP:</t>
  </si>
  <si>
    <t>SUMA SERVICIO DE TRANSPORTE DE ALIMENTADORES:</t>
  </si>
  <si>
    <t>SUMAOPERACIÓN DEL SISTEMA INTEGRADO DE TRANSPORTE PÚBLICO:</t>
  </si>
  <si>
    <t>SUMA PROYECTO 3 OPERACIÓN DE LOS CORREDORES DEL SISTEMA METROPOLITANO DE TRANSPORTE PÚBLICO:</t>
  </si>
  <si>
    <t>En resolución de Directorio No. SIR-EPMTPQ-2020-010 del 31 de diciembre 2020 se aprueba el Plan de Operativo Anual de la Empresa de Transporte de Pasajeros de Quito, en cuyo anexo consta con presupuesto $ 0,00 (cero dólares de Estados Unidos de América) en el proyecto de “Modernización del Sistema de Trasporte Público Metropolitano de Pasajeros”, lo que implica que todas las actividades relacionadas con el mencionado proyecto serán de naturaleza administrativa y de gestión preparatoria para el proceso precontractual y contractual.
Ya que dichas actividades dependen de niveles de decisión y gestión institucional, estas se han ido postergando dado el impacto de la inestabilidad política que sufrió el DMQ.</t>
  </si>
  <si>
    <t>SUMA PROYECTO 4 MODERNIZACIÓN DEL SISTEMA DE TRANSPORTE PÚBLICO METROPOLITANO DE PASAJEROS:</t>
  </si>
  <si>
    <t>SUMA PROGRAMA 2 SISTEMA DE TRANSPORTE PÚBLICO EFICIENTE:</t>
  </si>
  <si>
    <t xml:space="preserve">TOTAL EPMTPQ 2021 </t>
  </si>
  <si>
    <t>Incrementar el número de pasajeros pago viaje transportados en el Sistema Integrado de Transporte Municipal</t>
  </si>
  <si>
    <t>Número de Pasajeros Pago- Viaje transportados</t>
  </si>
  <si>
    <t xml:space="preserve">129 millones de pasajeros pago viaje transportados en el Sistema Integrado de Transporte Municipal </t>
  </si>
  <si>
    <t xml:space="preserve"> ALINEACIÓN PROGRAMATICA</t>
  </si>
  <si>
    <t>PROGRAMA 1 FORTALECIMIENTO INSTITUCIONAL</t>
  </si>
  <si>
    <t>SUMA PROGRAMA 1 PROGRAMA 1 FORTALECIMIENTO INSTITUCIONAL</t>
  </si>
  <si>
    <t>129 millones de pasajeros pago viaje transportados en el Sistema Integrado de Transporte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</si>
</sst>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quot;$&quot;* #,##0.00_ ;_ &quot;$&quot;* \-#,##0.00_ ;_ &quot;$&quot;* &quot;-&quot;??_ ;_ @_ "/>
    <numFmt numFmtId="43" formatCode="_ * #,##0.00_ ;_ * \-#,##0.00_ ;_ * &quot;-&quot;??_ ;_ @_ "/>
    <numFmt numFmtId="164" formatCode="_ * #,##0_ ;_ * \-#,##0_ ;_ * &quot;-&quot;??_ ;_ @_ "/>
  </numFmts>
  <fonts count="29" x14ac:knownFonts="1">
    <font>
      <sz val="10"/>
      <color theme="1"/>
      <name val="Arial"/>
      <family val="2"/>
    </font>
    <font>
      <sz val="10"/>
      <color theme="1"/>
      <name val="Arial"/>
      <family val="2"/>
    </font>
    <font>
      <b/>
      <sz val="10"/>
      <color theme="0"/>
      <name val="Arial"/>
      <family val="2"/>
    </font>
    <font>
      <b/>
      <sz val="12"/>
      <color theme="0"/>
      <name val="Arial"/>
      <family val="2"/>
    </font>
    <font>
      <b/>
      <sz val="11"/>
      <color theme="0"/>
      <name val="Arial"/>
      <family val="2"/>
    </font>
    <font>
      <sz val="11"/>
      <color theme="1"/>
      <name val="Arial"/>
      <family val="2"/>
    </font>
    <font>
      <b/>
      <sz val="10"/>
      <color theme="1"/>
      <name val="Calibri"/>
      <family val="2"/>
      <scheme val="minor"/>
    </font>
    <font>
      <b/>
      <sz val="10"/>
      <color rgb="FF0070C0"/>
      <name val="Calibri"/>
      <family val="2"/>
      <scheme val="minor"/>
    </font>
    <font>
      <sz val="11"/>
      <color theme="1"/>
      <name val="Calibri"/>
      <family val="2"/>
      <scheme val="minor"/>
    </font>
    <font>
      <b/>
      <sz val="10"/>
      <name val="Calibri"/>
      <family val="2"/>
      <scheme val="minor"/>
    </font>
    <font>
      <sz val="12"/>
      <color theme="1"/>
      <name val="Calibri"/>
      <family val="2"/>
      <scheme val="minor"/>
    </font>
    <font>
      <sz val="10"/>
      <color theme="1"/>
      <name val="Calibri"/>
      <family val="2"/>
      <scheme val="minor"/>
    </font>
    <font>
      <b/>
      <sz val="11"/>
      <color theme="1"/>
      <name val="Calibri"/>
      <family val="2"/>
      <scheme val="minor"/>
    </font>
    <font>
      <b/>
      <sz val="12"/>
      <color theme="1"/>
      <name val="Arial Narrow"/>
      <family val="2"/>
    </font>
    <font>
      <b/>
      <sz val="11"/>
      <name val="Calibri"/>
      <family val="2"/>
      <scheme val="minor"/>
    </font>
    <font>
      <b/>
      <sz val="10"/>
      <color theme="0" tint="-0.249977111117893"/>
      <name val="Calibri"/>
      <family val="2"/>
      <scheme val="minor"/>
    </font>
    <font>
      <sz val="11"/>
      <name val="Calibri"/>
      <family val="2"/>
      <scheme val="minor"/>
    </font>
    <font>
      <b/>
      <sz val="9"/>
      <color indexed="81"/>
      <name val="Tahoma"/>
      <family val="2"/>
    </font>
    <font>
      <sz val="9"/>
      <color indexed="81"/>
      <name val="Tahoma"/>
      <family val="2"/>
    </font>
    <font>
      <sz val="11"/>
      <color indexed="81"/>
      <name val="Tahoma"/>
      <family val="2"/>
    </font>
    <font>
      <b/>
      <sz val="11"/>
      <color indexed="81"/>
      <name val="Tahoma"/>
      <family val="2"/>
    </font>
    <font>
      <sz val="12"/>
      <color theme="1"/>
      <name val="Arial"/>
      <family val="2"/>
    </font>
    <font>
      <sz val="14"/>
      <color theme="1"/>
      <name val="Arial"/>
      <family val="2"/>
    </font>
    <font>
      <b/>
      <sz val="14"/>
      <color theme="1"/>
      <name val="Arial"/>
      <family val="2"/>
    </font>
    <font>
      <b/>
      <sz val="16"/>
      <color theme="1"/>
      <name val="Arial"/>
      <family val="2"/>
    </font>
    <font>
      <b/>
      <sz val="14"/>
      <color theme="0"/>
      <name val="Arial"/>
      <family val="2"/>
    </font>
    <font>
      <b/>
      <sz val="18"/>
      <color theme="0"/>
      <name val="Arial"/>
      <family val="2"/>
    </font>
    <font>
      <sz val="18"/>
      <color theme="0"/>
      <name val="Arial"/>
      <family val="2"/>
    </font>
    <font>
      <b/>
      <sz val="22"/>
      <color theme="1"/>
      <name val="Arial"/>
      <family val="2"/>
    </font>
  </fonts>
  <fills count="24">
    <fill>
      <patternFill patternType="none"/>
    </fill>
    <fill>
      <patternFill patternType="gray125"/>
    </fill>
    <fill>
      <patternFill patternType="solid">
        <fgColor theme="8" tint="-0.249977111117893"/>
        <bgColor theme="8" tint="-0.249977111117893"/>
      </patternFill>
    </fill>
    <fill>
      <patternFill patternType="solid">
        <fgColor theme="8" tint="-0.249977111117893"/>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70C0"/>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rgb="FFFF0000"/>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249977111117893"/>
        <bgColor theme="8" tint="-0.249977111117893"/>
      </patternFill>
    </fill>
    <fill>
      <patternFill patternType="solid">
        <fgColor theme="5" tint="-0.249977111117893"/>
        <bgColor indexed="64"/>
      </patternFill>
    </fill>
    <fill>
      <patternFill patternType="solid">
        <fgColor theme="6" tint="-0.249977111117893"/>
        <bgColor indexed="64"/>
      </patternFill>
    </fill>
    <fill>
      <patternFill patternType="solid">
        <fgColor theme="4" tint="-0.249977111117893"/>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thin">
        <color indexed="64"/>
      </left>
      <right style="thin">
        <color indexed="64"/>
      </right>
      <top/>
      <bottom/>
      <diagonal/>
    </border>
    <border>
      <left style="double">
        <color indexed="64"/>
      </left>
      <right style="double">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10" fillId="0" borderId="0"/>
    <xf numFmtId="43" fontId="10" fillId="0" borderId="0" applyFont="0" applyFill="0" applyBorder="0" applyAlignment="0" applyProtection="0"/>
  </cellStyleXfs>
  <cellXfs count="107">
    <xf numFmtId="0" fontId="0" fillId="0" borderId="0" xfId="0"/>
    <xf numFmtId="0" fontId="4" fillId="2" borderId="3" xfId="0" applyFont="1" applyFill="1" applyBorder="1" applyAlignment="1">
      <alignment horizontal="center" vertical="center" wrapText="1"/>
    </xf>
    <xf numFmtId="0" fontId="6" fillId="4" borderId="3"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7" borderId="3" xfId="0" applyFont="1" applyFill="1" applyBorder="1" applyAlignment="1">
      <alignment horizontal="center" vertical="center" wrapText="1"/>
    </xf>
    <xf numFmtId="43" fontId="7" fillId="8" borderId="3" xfId="1" applyFont="1" applyFill="1" applyBorder="1" applyAlignment="1" applyProtection="1">
      <alignment horizontal="center" vertical="center" wrapText="1"/>
    </xf>
    <xf numFmtId="43" fontId="7" fillId="8" borderId="3" xfId="3" applyFont="1" applyFill="1" applyBorder="1" applyAlignment="1" applyProtection="1">
      <alignment horizontal="center" vertical="center" wrapText="1"/>
    </xf>
    <xf numFmtId="43" fontId="7" fillId="9" borderId="3" xfId="3" applyFont="1" applyFill="1" applyBorder="1" applyAlignment="1" applyProtection="1">
      <alignment horizontal="center" vertical="center" wrapText="1"/>
    </xf>
    <xf numFmtId="43" fontId="9" fillId="10" borderId="3" xfId="3" applyFont="1" applyFill="1" applyBorder="1" applyAlignment="1" applyProtection="1">
      <alignment horizontal="center" vertical="center" wrapText="1"/>
    </xf>
    <xf numFmtId="43" fontId="6" fillId="11" borderId="3" xfId="1" applyFont="1" applyFill="1" applyBorder="1" applyAlignment="1" applyProtection="1">
      <alignment horizontal="center" vertical="center" wrapText="1"/>
    </xf>
    <xf numFmtId="0" fontId="6" fillId="12" borderId="3" xfId="0" applyFont="1" applyFill="1" applyBorder="1" applyAlignment="1">
      <alignment horizontal="center" vertical="center"/>
    </xf>
    <xf numFmtId="0" fontId="6" fillId="13" borderId="3" xfId="0" applyFont="1" applyFill="1" applyBorder="1" applyAlignment="1">
      <alignment horizontal="center" vertical="center" wrapText="1"/>
    </xf>
    <xf numFmtId="0" fontId="6" fillId="14" borderId="3" xfId="0" applyFont="1" applyFill="1" applyBorder="1" applyAlignment="1">
      <alignment horizontal="center" vertical="center" wrapText="1"/>
    </xf>
    <xf numFmtId="0" fontId="6" fillId="14" borderId="5"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10" fillId="0" borderId="3" xfId="0" applyFont="1" applyBorder="1" applyAlignment="1">
      <alignment horizontal="center" vertical="center"/>
    </xf>
    <xf numFmtId="0" fontId="11" fillId="16" borderId="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3" xfId="0" applyFont="1" applyBorder="1" applyAlignment="1">
      <alignment vertical="center" wrapText="1"/>
    </xf>
    <xf numFmtId="0" fontId="12" fillId="0" borderId="3" xfId="0" applyFont="1" applyBorder="1" applyAlignment="1">
      <alignment horizontal="center" vertical="center" wrapText="1"/>
    </xf>
    <xf numFmtId="0" fontId="6" fillId="0" borderId="3" xfId="0" applyFont="1" applyBorder="1" applyAlignment="1">
      <alignment horizontal="center" vertical="center" wrapText="1"/>
    </xf>
    <xf numFmtId="44" fontId="12" fillId="0" borderId="3" xfId="2" applyFont="1" applyBorder="1" applyAlignment="1">
      <alignment horizontal="center" vertical="center"/>
    </xf>
    <xf numFmtId="44" fontId="0" fillId="0" borderId="3" xfId="0" applyNumberFormat="1" applyBorder="1" applyAlignment="1">
      <alignment horizontal="center" vertical="center" wrapText="1"/>
    </xf>
    <xf numFmtId="44" fontId="6" fillId="10" borderId="3" xfId="2" applyFont="1" applyFill="1" applyBorder="1" applyAlignment="1" applyProtection="1">
      <alignment horizontal="center" vertical="center" wrapText="1"/>
    </xf>
    <xf numFmtId="44" fontId="6" fillId="8" borderId="3" xfId="4" applyFont="1" applyFill="1" applyBorder="1" applyAlignment="1" applyProtection="1">
      <alignment horizontal="center" vertical="center" wrapText="1"/>
    </xf>
    <xf numFmtId="4" fontId="13" fillId="4" borderId="3" xfId="0" applyNumberFormat="1" applyFont="1" applyFill="1" applyBorder="1" applyAlignment="1">
      <alignment horizontal="center" vertical="center"/>
    </xf>
    <xf numFmtId="4"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164" fontId="11" fillId="0" borderId="3" xfId="1" applyNumberFormat="1" applyFont="1" applyBorder="1" applyAlignment="1" applyProtection="1">
      <alignment horizontal="center" vertical="center"/>
    </xf>
    <xf numFmtId="43" fontId="11" fillId="0" borderId="3" xfId="1" applyFont="1" applyBorder="1" applyAlignment="1" applyProtection="1">
      <alignment horizontal="center" vertical="center"/>
    </xf>
    <xf numFmtId="1" fontId="11" fillId="0" borderId="3" xfId="1" applyNumberFormat="1" applyFont="1" applyBorder="1" applyAlignment="1" applyProtection="1">
      <alignment horizontal="center" vertical="center"/>
    </xf>
    <xf numFmtId="1" fontId="11" fillId="0" borderId="3" xfId="1" applyNumberFormat="1" applyFont="1" applyBorder="1" applyAlignment="1" applyProtection="1">
      <alignment horizontal="center" vertical="center" wrapText="1"/>
    </xf>
    <xf numFmtId="0" fontId="11" fillId="0" borderId="3" xfId="0" applyFont="1" applyBorder="1" applyAlignment="1">
      <alignment vertical="center"/>
    </xf>
    <xf numFmtId="0" fontId="11"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17" borderId="3" xfId="0" applyFont="1" applyFill="1" applyBorder="1" applyAlignment="1">
      <alignment horizontal="center" vertical="center"/>
    </xf>
    <xf numFmtId="0" fontId="14" fillId="0" borderId="3" xfId="0" applyFont="1" applyBorder="1" applyAlignment="1">
      <alignment horizontal="center" vertical="center" wrapText="1"/>
    </xf>
    <xf numFmtId="44" fontId="0" fillId="9" borderId="3" xfId="0" applyNumberFormat="1" applyFill="1" applyBorder="1" applyAlignment="1">
      <alignment horizontal="center" vertical="center" wrapText="1"/>
    </xf>
    <xf numFmtId="0" fontId="0" fillId="0" borderId="3" xfId="5" applyFont="1" applyBorder="1" applyAlignment="1">
      <alignment vertical="center" wrapText="1"/>
    </xf>
    <xf numFmtId="43" fontId="0" fillId="0" borderId="3" xfId="3" applyFont="1" applyBorder="1" applyAlignment="1">
      <alignment horizontal="center" vertical="center" wrapText="1"/>
    </xf>
    <xf numFmtId="44" fontId="11" fillId="0" borderId="7" xfId="0" applyNumberFormat="1" applyFont="1" applyBorder="1" applyAlignment="1">
      <alignment horizontal="center" vertical="center"/>
    </xf>
    <xf numFmtId="44" fontId="0" fillId="0" borderId="3" xfId="6" applyNumberFormat="1" applyFont="1" applyFill="1" applyBorder="1" applyAlignment="1">
      <alignment horizontal="center" vertical="center" wrapText="1"/>
    </xf>
    <xf numFmtId="44" fontId="15" fillId="15" borderId="3" xfId="4" applyFont="1" applyFill="1" applyBorder="1" applyAlignment="1" applyProtection="1">
      <alignment horizontal="center" vertical="center" wrapText="1"/>
    </xf>
    <xf numFmtId="0" fontId="16" fillId="18" borderId="3" xfId="0" applyFont="1" applyFill="1" applyBorder="1" applyAlignment="1">
      <alignment horizontal="center" vertical="center" wrapText="1"/>
    </xf>
    <xf numFmtId="0" fontId="10" fillId="0" borderId="0" xfId="0" applyFont="1" applyAlignment="1">
      <alignment horizontal="center" vertical="center"/>
    </xf>
    <xf numFmtId="0" fontId="6" fillId="0" borderId="2" xfId="0" applyFont="1" applyBorder="1" applyAlignment="1">
      <alignment horizontal="center" vertical="center" wrapText="1"/>
    </xf>
    <xf numFmtId="0" fontId="11" fillId="0" borderId="0" xfId="0" applyFont="1" applyAlignment="1">
      <alignment horizontal="center" vertical="center" wrapText="1"/>
    </xf>
    <xf numFmtId="0" fontId="11" fillId="0" borderId="1" xfId="0" applyFont="1" applyBorder="1" applyAlignment="1">
      <alignment horizontal="center" vertical="center" wrapText="1"/>
    </xf>
    <xf numFmtId="0" fontId="12" fillId="19" borderId="3" xfId="0" applyFont="1" applyFill="1" applyBorder="1" applyAlignment="1">
      <alignment horizontal="center" vertical="center" wrapText="1"/>
    </xf>
    <xf numFmtId="44" fontId="12" fillId="0" borderId="1" xfId="2" applyFont="1" applyBorder="1" applyAlignment="1">
      <alignment horizontal="center" vertical="center"/>
    </xf>
    <xf numFmtId="44" fontId="0" fillId="0" borderId="1" xfId="0" applyNumberFormat="1" applyBorder="1" applyAlignment="1">
      <alignment horizontal="center" vertical="center" wrapText="1"/>
    </xf>
    <xf numFmtId="44" fontId="11" fillId="0" borderId="8" xfId="0" applyNumberFormat="1" applyFont="1" applyBorder="1" applyAlignment="1">
      <alignment horizontal="center" vertical="center"/>
    </xf>
    <xf numFmtId="44" fontId="6" fillId="10" borderId="1" xfId="2" applyFont="1" applyFill="1" applyBorder="1" applyAlignment="1" applyProtection="1">
      <alignment horizontal="center" vertical="center" wrapText="1"/>
    </xf>
    <xf numFmtId="44" fontId="6" fillId="8" borderId="1" xfId="4" applyFont="1" applyFill="1" applyBorder="1" applyAlignment="1" applyProtection="1">
      <alignment horizontal="center" vertical="center" wrapText="1"/>
    </xf>
    <xf numFmtId="0" fontId="0" fillId="0" borderId="0" xfId="0" pivotButton="1"/>
    <xf numFmtId="4" fontId="0" fillId="0" borderId="0" xfId="0" applyNumberFormat="1"/>
    <xf numFmtId="0" fontId="0" fillId="0" borderId="0" xfId="0" pivotButton="1" applyAlignment="1">
      <alignment wrapText="1"/>
    </xf>
    <xf numFmtId="0" fontId="0" fillId="0" borderId="0" xfId="0" applyAlignment="1">
      <alignment wrapText="1"/>
    </xf>
    <xf numFmtId="0" fontId="0" fillId="0" borderId="0" xfId="0" applyAlignment="1">
      <alignment horizontal="left" wrapText="1"/>
    </xf>
    <xf numFmtId="0" fontId="11" fillId="9" borderId="3" xfId="0" applyFont="1" applyFill="1" applyBorder="1" applyAlignment="1">
      <alignment horizontal="center" vertical="center" wrapText="1"/>
    </xf>
    <xf numFmtId="0" fontId="0" fillId="0" borderId="3" xfId="0" applyBorder="1"/>
    <xf numFmtId="0" fontId="0" fillId="0" borderId="0" xfId="0" applyAlignment="1">
      <alignment horizontal="left"/>
    </xf>
    <xf numFmtId="0" fontId="0" fillId="0" borderId="0" xfId="0" applyAlignment="1">
      <alignment vertical="center"/>
    </xf>
    <xf numFmtId="0" fontId="0" fillId="0" borderId="0" xfId="0" applyAlignment="1">
      <alignment horizontal="center" vertical="center"/>
    </xf>
    <xf numFmtId="43" fontId="0" fillId="0" borderId="0" xfId="0" applyNumberFormat="1"/>
    <xf numFmtId="0" fontId="21" fillId="0" borderId="3" xfId="0" applyFont="1" applyBorder="1"/>
    <xf numFmtId="0" fontId="21" fillId="0" borderId="3" xfId="0" applyFont="1" applyBorder="1" applyAlignment="1">
      <alignment horizontal="center" vertical="center" wrapText="1"/>
    </xf>
    <xf numFmtId="0" fontId="21" fillId="0" borderId="3" xfId="0" applyFont="1" applyBorder="1" applyAlignment="1">
      <alignment horizontal="center" vertical="center"/>
    </xf>
    <xf numFmtId="0" fontId="21" fillId="0" borderId="3" xfId="0" applyFont="1" applyBorder="1" applyAlignment="1">
      <alignment horizontal="left" vertical="center" wrapText="1"/>
    </xf>
    <xf numFmtId="43" fontId="21" fillId="0" borderId="3" xfId="1" applyFont="1" applyBorder="1" applyAlignment="1">
      <alignment horizontal="center" vertical="center"/>
    </xf>
    <xf numFmtId="43" fontId="3" fillId="15" borderId="3" xfId="1" applyFont="1" applyFill="1" applyBorder="1" applyAlignment="1">
      <alignment horizontal="center" vertical="center"/>
    </xf>
    <xf numFmtId="43" fontId="3" fillId="3" borderId="3" xfId="0" applyNumberFormat="1" applyFont="1" applyFill="1" applyBorder="1"/>
    <xf numFmtId="0" fontId="0" fillId="0" borderId="3" xfId="0" applyBorder="1" applyAlignment="1">
      <alignment horizontal="left" wrapText="1"/>
    </xf>
    <xf numFmtId="0" fontId="0" fillId="0" borderId="3" xfId="0" applyBorder="1" applyAlignment="1">
      <alignment vertical="center"/>
    </xf>
    <xf numFmtId="43" fontId="3" fillId="21" borderId="3" xfId="0" applyNumberFormat="1" applyFont="1" applyFill="1" applyBorder="1"/>
    <xf numFmtId="0" fontId="0" fillId="0" borderId="3" xfId="0" applyBorder="1" applyAlignment="1">
      <alignment vertical="center" wrapText="1"/>
    </xf>
    <xf numFmtId="43" fontId="21" fillId="0" borderId="3" xfId="1" applyFont="1" applyFill="1" applyBorder="1" applyAlignment="1">
      <alignment horizontal="center" vertical="center"/>
    </xf>
    <xf numFmtId="43" fontId="25" fillId="22" borderId="3" xfId="0" applyNumberFormat="1" applyFont="1" applyFill="1" applyBorder="1" applyAlignment="1">
      <alignment horizontal="center" vertical="center"/>
    </xf>
    <xf numFmtId="0" fontId="0" fillId="0" borderId="3" xfId="0" applyBorder="1" applyAlignment="1">
      <alignment horizontal="center" vertical="center"/>
    </xf>
    <xf numFmtId="43" fontId="27" fillId="23" borderId="3" xfId="0" applyNumberFormat="1" applyFont="1" applyFill="1" applyBorder="1" applyAlignment="1">
      <alignment horizontal="center" vertical="center"/>
    </xf>
    <xf numFmtId="0" fontId="23" fillId="0" borderId="3" xfId="0" applyFont="1" applyBorder="1" applyAlignment="1">
      <alignment horizontal="left" vertical="center" wrapText="1"/>
    </xf>
    <xf numFmtId="0" fontId="23" fillId="0" borderId="3" xfId="0" applyFont="1" applyBorder="1" applyAlignment="1">
      <alignment horizontal="center" vertical="center" wrapText="1"/>
    </xf>
    <xf numFmtId="0" fontId="12" fillId="23" borderId="3" xfId="0" applyFont="1" applyFill="1" applyBorder="1" applyAlignment="1">
      <alignment horizontal="center" vertical="center" wrapText="1"/>
    </xf>
    <xf numFmtId="0" fontId="3" fillId="21" borderId="3" xfId="0" applyFont="1" applyFill="1" applyBorder="1" applyAlignment="1">
      <alignment horizontal="right" vertical="center" wrapText="1"/>
    </xf>
    <xf numFmtId="0" fontId="23" fillId="0" borderId="3" xfId="0" applyFont="1" applyBorder="1" applyAlignment="1">
      <alignment horizontal="center" vertical="center" wrapText="1"/>
    </xf>
    <xf numFmtId="0" fontId="25" fillId="22" borderId="3" xfId="0" applyFont="1" applyFill="1" applyBorder="1" applyAlignment="1">
      <alignment horizontal="right" vertical="center" wrapText="1"/>
    </xf>
    <xf numFmtId="0" fontId="24" fillId="0" borderId="3" xfId="0" applyFont="1" applyBorder="1" applyAlignment="1">
      <alignment horizontal="center" vertical="center" wrapText="1"/>
    </xf>
    <xf numFmtId="0" fontId="26" fillId="23" borderId="3" xfId="0" applyFont="1" applyFill="1" applyBorder="1" applyAlignment="1">
      <alignment horizontal="right" vertical="center"/>
    </xf>
    <xf numFmtId="0" fontId="28" fillId="0" borderId="1" xfId="0" applyFont="1" applyBorder="1" applyAlignment="1">
      <alignment horizontal="center" vertical="top" textRotation="90" wrapText="1"/>
    </xf>
    <xf numFmtId="0" fontId="28" fillId="0" borderId="5" xfId="0" applyFont="1" applyBorder="1" applyAlignment="1">
      <alignment horizontal="center" vertical="top" textRotation="90" wrapText="1"/>
    </xf>
    <xf numFmtId="0" fontId="28" fillId="0" borderId="2" xfId="0" applyFont="1" applyBorder="1" applyAlignment="1">
      <alignment horizontal="center" vertical="top" textRotation="90" wrapText="1"/>
    </xf>
    <xf numFmtId="0" fontId="3" fillId="3" borderId="3" xfId="0" applyFont="1" applyFill="1" applyBorder="1" applyAlignment="1">
      <alignment horizontal="righ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0" fillId="0" borderId="3" xfId="0" applyBorder="1" applyAlignment="1">
      <alignment horizontal="left" vertical="center" wrapText="1"/>
    </xf>
    <xf numFmtId="0" fontId="3" fillId="15" borderId="3" xfId="0" applyFont="1" applyFill="1" applyBorder="1" applyAlignment="1">
      <alignment horizontal="right" vertical="center"/>
    </xf>
    <xf numFmtId="0" fontId="5" fillId="0" borderId="3" xfId="0" applyFont="1" applyBorder="1" applyAlignment="1">
      <alignment horizontal="left" vertical="center" wrapText="1"/>
    </xf>
    <xf numFmtId="0" fontId="22" fillId="0" borderId="3" xfId="0" applyFont="1" applyBorder="1" applyAlignment="1">
      <alignment horizontal="center" vertical="center" wrapText="1"/>
    </xf>
    <xf numFmtId="0" fontId="3" fillId="3" borderId="3" xfId="0" applyFont="1" applyFill="1" applyBorder="1" applyAlignment="1">
      <alignment horizontal="right"/>
    </xf>
    <xf numFmtId="0" fontId="2" fillId="20" borderId="3" xfId="0" applyFont="1" applyFill="1" applyBorder="1" applyAlignment="1">
      <alignment horizontal="center" vertical="center" wrapText="1"/>
    </xf>
    <xf numFmtId="0" fontId="2" fillId="3" borderId="3" xfId="0" applyFont="1" applyFill="1" applyBorder="1" applyAlignment="1">
      <alignment horizontal="center" vertical="top" wrapText="1"/>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xf>
  </cellXfs>
  <cellStyles count="7">
    <cellStyle name="Millares" xfId="1" builtinId="3"/>
    <cellStyle name="Millares 2" xfId="3"/>
    <cellStyle name="Millares 2 2" xfId="6"/>
    <cellStyle name="Moneda" xfId="2" builtinId="4"/>
    <cellStyle name="Moneda 2" xfId="4"/>
    <cellStyle name="Normal" xfId="0" builtinId="0"/>
    <cellStyle name="Normal 2" xfId="5"/>
  </cellStyles>
  <dxfs count="726">
    <dxf>
      <alignment wrapText="1"/>
    </dxf>
    <dxf>
      <alignment wrapText="1"/>
    </dxf>
    <dxf>
      <alignment wrapText="1"/>
    </dxf>
    <dxf>
      <alignment wrapText="1"/>
    </dxf>
    <dxf>
      <alignment wrapText="1"/>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theme="9" tint="-0.24994659260841701"/>
        </patternFill>
      </fill>
    </dxf>
    <dxf>
      <font>
        <b/>
        <i val="0"/>
        <color theme="0"/>
      </font>
      <fill>
        <patternFill>
          <bgColor theme="4" tint="-0.499984740745262"/>
        </patternFill>
      </fill>
    </dxf>
    <dxf>
      <font>
        <b/>
        <i val="0"/>
        <color theme="0"/>
      </font>
      <fill>
        <patternFill>
          <bgColor theme="9" tint="-0.499984740745262"/>
        </patternFill>
      </fill>
    </dxf>
    <dxf>
      <font>
        <b/>
        <i val="0"/>
        <color theme="0"/>
      </font>
      <fill>
        <patternFill>
          <bgColor theme="8" tint="-0.24994659260841701"/>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theme="0"/>
      </font>
      <fill>
        <patternFill>
          <bgColor theme="9" tint="-0.24994659260841701"/>
        </patternFill>
      </fill>
    </dxf>
    <dxf>
      <font>
        <b/>
        <i val="0"/>
        <color theme="0"/>
      </font>
      <fill>
        <patternFill>
          <bgColor theme="4" tint="-0.499984740745262"/>
        </patternFill>
      </fill>
    </dxf>
    <dxf>
      <font>
        <b/>
        <i val="0"/>
        <color theme="0"/>
      </font>
      <fill>
        <patternFill>
          <bgColor theme="9" tint="-0.499984740745262"/>
        </patternFill>
      </fill>
    </dxf>
    <dxf>
      <font>
        <b/>
        <i val="0"/>
        <color theme="0"/>
      </font>
      <fill>
        <patternFill>
          <bgColor theme="8"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theme="9" tint="-0.24994659260841701"/>
        </patternFill>
      </fill>
    </dxf>
    <dxf>
      <font>
        <b/>
        <i val="0"/>
        <color theme="0"/>
      </font>
      <fill>
        <patternFill>
          <bgColor theme="4" tint="-0.49998474074526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theme="9" tint="-0.24994659260841701"/>
        </patternFill>
      </fill>
    </dxf>
    <dxf>
      <font>
        <b/>
        <i val="0"/>
        <color theme="0"/>
      </font>
      <fill>
        <patternFill>
          <bgColor theme="4" tint="-0.499984740745262"/>
        </patternFill>
      </fill>
    </dxf>
    <dxf>
      <font>
        <color rgb="FF9C0006"/>
      </font>
      <fill>
        <patternFill>
          <bgColor rgb="FFFFC7CE"/>
        </patternFill>
      </fill>
    </dxf>
    <dxf>
      <font>
        <color rgb="FF006100"/>
      </font>
      <fill>
        <patternFill>
          <bgColor rgb="FFC6EFCE"/>
        </patternFill>
      </fill>
    </dxf>
    <dxf>
      <font>
        <b/>
        <i val="0"/>
        <color theme="0"/>
      </font>
      <fill>
        <patternFill>
          <bgColor theme="9" tint="-0.24994659260841701"/>
        </patternFill>
      </fill>
    </dxf>
    <dxf>
      <font>
        <b/>
        <i val="0"/>
        <color theme="0"/>
      </font>
      <fill>
        <patternFill>
          <bgColor theme="4" tint="-0.499984740745262"/>
        </patternFill>
      </fill>
    </dxf>
    <dxf>
      <font>
        <b/>
        <i val="0"/>
        <color theme="0"/>
      </font>
      <fill>
        <patternFill>
          <bgColor theme="9" tint="-0.499984740745262"/>
        </patternFill>
      </fill>
    </dxf>
    <dxf>
      <font>
        <b/>
        <i val="0"/>
        <color theme="0"/>
      </font>
      <fill>
        <patternFill>
          <bgColor theme="8"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theme="9" tint="-0.24994659260841701"/>
        </patternFill>
      </fill>
    </dxf>
    <dxf>
      <font>
        <b/>
        <i val="0"/>
        <color theme="0"/>
      </font>
      <fill>
        <patternFill>
          <bgColor theme="4" tint="-0.499984740745262"/>
        </patternFill>
      </fill>
    </dxf>
    <dxf>
      <font>
        <b/>
        <i val="0"/>
        <color theme="0"/>
      </font>
      <fill>
        <patternFill>
          <bgColor theme="9" tint="-0.499984740745262"/>
        </patternFill>
      </fill>
    </dxf>
    <dxf>
      <font>
        <b/>
        <i val="0"/>
        <color theme="0"/>
      </font>
      <fill>
        <patternFill>
          <bgColor theme="8"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theme="9" tint="-0.24994659260841701"/>
        </patternFill>
      </fill>
    </dxf>
    <dxf>
      <font>
        <b/>
        <i val="0"/>
        <color theme="0"/>
      </font>
      <fill>
        <patternFill>
          <bgColor theme="4" tint="-0.499984740745262"/>
        </patternFill>
      </fill>
    </dxf>
    <dxf>
      <font>
        <b/>
        <i val="0"/>
        <color theme="0"/>
      </font>
      <fill>
        <patternFill>
          <bgColor theme="9" tint="-0.499984740745262"/>
        </patternFill>
      </fill>
    </dxf>
    <dxf>
      <font>
        <b/>
        <i val="0"/>
        <color theme="0"/>
      </font>
      <fill>
        <patternFill>
          <bgColor theme="8"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theme="9" tint="-0.24994659260841701"/>
        </patternFill>
      </fill>
    </dxf>
    <dxf>
      <font>
        <b/>
        <i val="0"/>
        <color theme="0"/>
      </font>
      <fill>
        <patternFill>
          <bgColor theme="4" tint="-0.499984740745262"/>
        </patternFill>
      </fill>
    </dxf>
    <dxf>
      <font>
        <b/>
        <i val="0"/>
        <color theme="0"/>
      </font>
      <fill>
        <patternFill>
          <bgColor theme="9" tint="-0.499984740745262"/>
        </patternFill>
      </fill>
    </dxf>
    <dxf>
      <font>
        <b/>
        <i val="0"/>
        <color theme="0"/>
      </font>
      <fill>
        <patternFill>
          <bgColor theme="8"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theme="9" tint="-0.24994659260841701"/>
        </patternFill>
      </fill>
    </dxf>
    <dxf>
      <font>
        <b/>
        <i val="0"/>
        <color theme="0"/>
      </font>
      <fill>
        <patternFill>
          <bgColor theme="4" tint="-0.49998474074526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theme="9" tint="-0.24994659260841701"/>
        </patternFill>
      </fill>
    </dxf>
    <dxf>
      <font>
        <b/>
        <i val="0"/>
        <color theme="0"/>
      </font>
      <fill>
        <patternFill>
          <bgColor theme="4" tint="-0.499984740745262"/>
        </patternFill>
      </fill>
    </dxf>
    <dxf>
      <font>
        <b/>
        <i val="0"/>
        <color theme="0"/>
      </font>
      <fill>
        <patternFill>
          <bgColor theme="9" tint="-0.499984740745262"/>
        </patternFill>
      </fill>
    </dxf>
    <dxf>
      <font>
        <b/>
        <i val="0"/>
        <color theme="0"/>
      </font>
      <fill>
        <patternFill>
          <bgColor theme="8"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theme="9" tint="-0.24994659260841701"/>
        </patternFill>
      </fill>
    </dxf>
    <dxf>
      <font>
        <b/>
        <i val="0"/>
        <color theme="0"/>
      </font>
      <fill>
        <patternFill>
          <bgColor theme="4" tint="-0.499984740745262"/>
        </patternFill>
      </fill>
    </dxf>
    <dxf>
      <font>
        <b/>
        <i val="0"/>
        <color theme="0"/>
      </font>
      <fill>
        <patternFill>
          <bgColor theme="9" tint="-0.24994659260841701"/>
        </patternFill>
      </fill>
    </dxf>
    <dxf>
      <font>
        <b/>
        <i val="0"/>
        <color theme="0"/>
      </font>
      <fill>
        <patternFill>
          <bgColor theme="4" tint="-0.499984740745262"/>
        </patternFill>
      </fill>
    </dxf>
    <dxf>
      <font>
        <b/>
        <i val="0"/>
        <color theme="0"/>
      </font>
      <fill>
        <patternFill>
          <bgColor theme="9" tint="-0.499984740745262"/>
        </patternFill>
      </fill>
    </dxf>
    <dxf>
      <font>
        <b/>
        <i val="0"/>
        <color theme="0"/>
      </font>
      <fill>
        <patternFill>
          <bgColor theme="8"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theme="9" tint="-0.24994659260841701"/>
        </patternFill>
      </fill>
    </dxf>
    <dxf>
      <font>
        <b/>
        <i val="0"/>
        <color theme="0"/>
      </font>
      <fill>
        <patternFill>
          <bgColor theme="4" tint="-0.499984740745262"/>
        </patternFill>
      </fill>
    </dxf>
    <dxf>
      <font>
        <b/>
        <i val="0"/>
        <color theme="0"/>
      </font>
      <fill>
        <patternFill>
          <bgColor theme="9" tint="-0.499984740745262"/>
        </patternFill>
      </fill>
    </dxf>
    <dxf>
      <font>
        <b/>
        <i val="0"/>
        <color theme="0"/>
      </font>
      <fill>
        <patternFill>
          <bgColor theme="8"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theme="9" tint="-0.499984740745262"/>
        </patternFill>
      </fill>
    </dxf>
    <dxf>
      <font>
        <b/>
        <i val="0"/>
        <color theme="0"/>
      </font>
      <fill>
        <patternFill>
          <bgColor theme="8" tint="-0.24994659260841701"/>
        </patternFill>
      </fill>
    </dxf>
    <dxf>
      <font>
        <b/>
        <i val="0"/>
        <color theme="0"/>
      </font>
      <fill>
        <patternFill>
          <bgColor theme="9" tint="-0.24994659260841701"/>
        </patternFill>
      </fill>
    </dxf>
    <dxf>
      <font>
        <b/>
        <i val="0"/>
        <color theme="0"/>
      </font>
      <fill>
        <patternFill>
          <bgColor theme="4" tint="-0.49998474074526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theme="9" tint="-0.499984740745262"/>
        </patternFill>
      </fill>
    </dxf>
    <dxf>
      <font>
        <b/>
        <i val="0"/>
        <color theme="0"/>
      </font>
      <fill>
        <patternFill>
          <bgColor theme="8" tint="-0.24994659260841701"/>
        </patternFill>
      </fill>
    </dxf>
    <dxf>
      <font>
        <b/>
        <i val="0"/>
        <color theme="0"/>
      </font>
      <fill>
        <patternFill>
          <bgColor theme="9" tint="-0.24994659260841701"/>
        </patternFill>
      </fill>
    </dxf>
    <dxf>
      <font>
        <b/>
        <i val="0"/>
        <color theme="0"/>
      </font>
      <fill>
        <patternFill>
          <bgColor theme="4" tint="-0.49998474074526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theme="9" tint="-0.24994659260841701"/>
        </patternFill>
      </fill>
    </dxf>
    <dxf>
      <font>
        <b/>
        <i val="0"/>
        <color theme="0"/>
      </font>
      <fill>
        <patternFill>
          <bgColor theme="4" tint="-0.499984740745262"/>
        </patternFill>
      </fill>
    </dxf>
    <dxf>
      <font>
        <color rgb="FF9C0006"/>
      </font>
      <fill>
        <patternFill>
          <bgColor rgb="FFFFC7CE"/>
        </patternFill>
      </fill>
    </dxf>
    <dxf>
      <font>
        <b/>
        <i val="0"/>
        <color theme="0"/>
      </font>
      <fill>
        <patternFill>
          <bgColor theme="9" tint="-0.499984740745262"/>
        </patternFill>
      </fill>
    </dxf>
    <dxf>
      <font>
        <b/>
        <i val="0"/>
        <color theme="0"/>
      </font>
      <fill>
        <patternFill>
          <bgColor theme="8" tint="-0.2499465926084170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theme="9" tint="-0.499984740745262"/>
        </patternFill>
      </fill>
    </dxf>
    <dxf>
      <font>
        <b/>
        <i val="0"/>
        <color theme="0"/>
      </font>
      <fill>
        <patternFill>
          <bgColor theme="8" tint="-0.24994659260841701"/>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theme="9" tint="-0.499984740745262"/>
        </patternFill>
      </fill>
    </dxf>
    <dxf>
      <font>
        <b/>
        <i val="0"/>
        <color theme="0"/>
      </font>
      <fill>
        <patternFill>
          <bgColor theme="8" tint="-0.24994659260841701"/>
        </patternFill>
      </fill>
    </dxf>
    <dxf>
      <font>
        <b/>
        <i val="0"/>
        <color theme="0"/>
      </font>
      <fill>
        <patternFill>
          <bgColor theme="9" tint="-0.24994659260841701"/>
        </patternFill>
      </fill>
    </dxf>
    <dxf>
      <font>
        <b/>
        <i val="0"/>
        <color theme="0"/>
      </font>
      <fill>
        <patternFill>
          <bgColor theme="4" tint="-0.49998474074526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theme="9" tint="-0.499984740745262"/>
        </patternFill>
      </fill>
    </dxf>
    <dxf>
      <font>
        <b/>
        <i val="0"/>
        <color theme="0"/>
      </font>
      <fill>
        <patternFill>
          <bgColor theme="8" tint="-0.24994659260841701"/>
        </patternFill>
      </fill>
    </dxf>
    <dxf>
      <font>
        <b/>
        <i val="0"/>
        <color theme="0"/>
      </font>
      <fill>
        <patternFill>
          <bgColor theme="9" tint="-0.24994659260841701"/>
        </patternFill>
      </fill>
    </dxf>
    <dxf>
      <font>
        <b/>
        <i val="0"/>
        <color theme="0"/>
      </font>
      <fill>
        <patternFill>
          <bgColor theme="4" tint="-0.499984740745262"/>
        </patternFill>
      </fill>
    </dxf>
    <dxf>
      <font>
        <color rgb="FF9C0006"/>
      </font>
      <fill>
        <patternFill>
          <bgColor rgb="FFFFC7CE"/>
        </patternFill>
      </fill>
    </dxf>
    <dxf>
      <font>
        <b/>
        <i val="0"/>
        <color theme="0"/>
      </font>
      <fill>
        <patternFill>
          <bgColor theme="9" tint="-0.499984740745262"/>
        </patternFill>
      </fill>
    </dxf>
    <dxf>
      <font>
        <b/>
        <i val="0"/>
        <color theme="0"/>
      </font>
      <fill>
        <patternFill>
          <bgColor theme="8" tint="-0.24994659260841701"/>
        </patternFill>
      </fill>
    </dxf>
    <dxf>
      <font>
        <b/>
        <i val="0"/>
        <color theme="0"/>
      </font>
      <fill>
        <patternFill>
          <bgColor theme="9" tint="-0.24994659260841701"/>
        </patternFill>
      </fill>
    </dxf>
    <dxf>
      <font>
        <b/>
        <i val="0"/>
        <color theme="0"/>
      </font>
      <fill>
        <patternFill>
          <bgColor theme="4" tint="-0.49998474074526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theme="9" tint="-0.499984740745262"/>
        </patternFill>
      </fill>
    </dxf>
    <dxf>
      <font>
        <b/>
        <i val="0"/>
        <color theme="0"/>
      </font>
      <fill>
        <patternFill>
          <bgColor theme="8" tint="-0.24994659260841701"/>
        </patternFill>
      </fill>
    </dxf>
    <dxf>
      <font>
        <b/>
        <i val="0"/>
        <color theme="0"/>
      </font>
      <fill>
        <patternFill>
          <bgColor theme="9" tint="-0.24994659260841701"/>
        </patternFill>
      </fill>
    </dxf>
    <dxf>
      <font>
        <b/>
        <i val="0"/>
        <color theme="0"/>
      </font>
      <fill>
        <patternFill>
          <bgColor theme="4" tint="-0.49998474074526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theme="9" tint="-0.499984740745262"/>
        </patternFill>
      </fill>
    </dxf>
    <dxf>
      <font>
        <b/>
        <i val="0"/>
        <color theme="0"/>
      </font>
      <fill>
        <patternFill>
          <bgColor theme="8" tint="-0.24994659260841701"/>
        </patternFill>
      </fill>
    </dxf>
    <dxf>
      <font>
        <b/>
        <i val="0"/>
        <color theme="0"/>
      </font>
      <fill>
        <patternFill>
          <bgColor theme="9" tint="-0.24994659260841701"/>
        </patternFill>
      </fill>
    </dxf>
    <dxf>
      <font>
        <b/>
        <i val="0"/>
        <color theme="0"/>
      </font>
      <fill>
        <patternFill>
          <bgColor theme="4"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theme="0"/>
      </font>
      <fill>
        <patternFill>
          <bgColor theme="9" tint="-0.499984740745262"/>
        </patternFill>
      </fill>
    </dxf>
    <dxf>
      <font>
        <b/>
        <i val="0"/>
        <color theme="0"/>
      </font>
      <fill>
        <patternFill>
          <bgColor theme="8" tint="-0.24994659260841701"/>
        </patternFill>
      </fill>
    </dxf>
    <dxf>
      <font>
        <b/>
        <i val="0"/>
        <color theme="0"/>
      </font>
      <fill>
        <patternFill>
          <bgColor theme="9" tint="-0.24994659260841701"/>
        </patternFill>
      </fill>
    </dxf>
    <dxf>
      <font>
        <b/>
        <i val="0"/>
        <color theme="0"/>
      </font>
      <fill>
        <patternFill>
          <bgColor theme="4" tint="-0.499984740745262"/>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i val="0"/>
        <color theme="0"/>
      </font>
      <fill>
        <patternFill>
          <bgColor theme="9" tint="-0.499984740745262"/>
        </patternFill>
      </fill>
    </dxf>
    <dxf>
      <font>
        <b/>
        <i val="0"/>
        <color theme="0"/>
      </font>
      <fill>
        <patternFill>
          <bgColor theme="8" tint="-0.24994659260841701"/>
        </patternFill>
      </fill>
    </dxf>
    <dxf>
      <font>
        <b/>
        <i val="0"/>
        <color theme="0"/>
      </font>
      <fill>
        <patternFill>
          <bgColor theme="9" tint="-0.24994659260841701"/>
        </patternFill>
      </fill>
    </dxf>
    <dxf>
      <font>
        <b/>
        <i val="0"/>
        <color theme="0"/>
      </font>
      <fill>
        <patternFill>
          <bgColor theme="4" tint="-0.499984740745262"/>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montenegro/Downloads/POA%202021-%20Repositorio%20octubre%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D Proyectos"/>
      <sheetName val="TD Fuente Financ"/>
      <sheetName val="TD Proy-Gerencias"/>
      <sheetName val="TD Reformas"/>
      <sheetName val="TD %Cumplimiento"/>
      <sheetName val="TD x Proyectos"/>
      <sheetName val="TD Programacion"/>
      <sheetName val="Dashboard Seg. POA"/>
      <sheetName val="TD CAdmin"/>
      <sheetName val="Matriz POA Completo"/>
      <sheetName val="Seguimiento POA Completo"/>
      <sheetName val="TD Para Seguimnto"/>
      <sheetName val="Matriz de SEGUIMIENTO"/>
      <sheetName val="Hoja3"/>
      <sheetName val="TD Seg x Proyectos"/>
      <sheetName val="TD Seg x Mes"/>
      <sheetName val="Hoja6"/>
      <sheetName val="Matriz de SEGUIMIENTO (2)"/>
      <sheetName val="TD Plurianual"/>
      <sheetName val="Dashboard Plurianual"/>
      <sheetName val="Hoja5"/>
      <sheetName val="MATRIZ DE NECESIDAD 2021"/>
      <sheetName val="Dashboard de seguimiento"/>
      <sheetName val="TD Estado"/>
      <sheetName val="TD Cumpl x Gerencia"/>
      <sheetName val="TD Programación"/>
      <sheetName val="Hoja2"/>
      <sheetName val="Matriz de SEGUIMIENTO (3)"/>
      <sheetName val="BDD"/>
      <sheetName val="Dashboard Reformas"/>
      <sheetName val="TD Ref X FuenFinan"/>
      <sheetName val="Matriz de REFORMAS 2020"/>
      <sheetName val="Matriz de REFORMAS 2020 (2)"/>
      <sheetName val="Dashboard Certificaciones"/>
      <sheetName val="TDs Certif"/>
      <sheetName val="TD NroCertificación"/>
      <sheetName val="Hoja4"/>
      <sheetName val="Matriz de CERTIFIC"/>
      <sheetName val="TD Consult Certificacion"/>
      <sheetName val="Formato Impres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4">
          <cell r="C4">
            <v>171</v>
          </cell>
        </row>
        <row r="5">
          <cell r="B5">
            <v>321</v>
          </cell>
          <cell r="C5">
            <v>152</v>
          </cell>
        </row>
        <row r="6">
          <cell r="B6" t="str">
            <v>NÚMERO DE CERTIFICACIÓN</v>
          </cell>
          <cell r="C6" t="str">
            <v>ORDEN POA</v>
          </cell>
        </row>
        <row r="7">
          <cell r="B7">
            <v>321</v>
          </cell>
          <cell r="C7">
            <v>152</v>
          </cell>
        </row>
        <row r="8">
          <cell r="B8">
            <v>320</v>
          </cell>
          <cell r="C8">
            <v>171</v>
          </cell>
        </row>
        <row r="9">
          <cell r="B9">
            <v>239</v>
          </cell>
          <cell r="C9">
            <v>101</v>
          </cell>
        </row>
        <row r="10">
          <cell r="B10">
            <v>319</v>
          </cell>
          <cell r="C10">
            <v>55</v>
          </cell>
        </row>
        <row r="11">
          <cell r="B11">
            <v>318</v>
          </cell>
          <cell r="C11">
            <v>465</v>
          </cell>
        </row>
        <row r="12">
          <cell r="B12">
            <v>317</v>
          </cell>
          <cell r="C12">
            <v>185</v>
          </cell>
        </row>
        <row r="13">
          <cell r="B13">
            <v>316</v>
          </cell>
          <cell r="C13">
            <v>48</v>
          </cell>
        </row>
        <row r="14">
          <cell r="B14">
            <v>315</v>
          </cell>
          <cell r="C14">
            <v>140</v>
          </cell>
        </row>
        <row r="15">
          <cell r="B15">
            <v>242</v>
          </cell>
          <cell r="C15">
            <v>168</v>
          </cell>
        </row>
        <row r="16">
          <cell r="B16">
            <v>237</v>
          </cell>
          <cell r="C16">
            <v>113</v>
          </cell>
        </row>
        <row r="17">
          <cell r="B17">
            <v>263</v>
          </cell>
          <cell r="C17">
            <v>166</v>
          </cell>
        </row>
        <row r="18">
          <cell r="B18">
            <v>186</v>
          </cell>
          <cell r="C18">
            <v>29</v>
          </cell>
        </row>
        <row r="19">
          <cell r="B19">
            <v>112</v>
          </cell>
          <cell r="C19">
            <v>172</v>
          </cell>
        </row>
        <row r="20">
          <cell r="B20">
            <v>314</v>
          </cell>
          <cell r="C20">
            <v>464</v>
          </cell>
        </row>
        <row r="21">
          <cell r="B21">
            <v>313</v>
          </cell>
          <cell r="C21">
            <v>53</v>
          </cell>
        </row>
        <row r="22">
          <cell r="B22">
            <v>239</v>
          </cell>
          <cell r="C22">
            <v>101</v>
          </cell>
        </row>
        <row r="23">
          <cell r="B23">
            <v>210</v>
          </cell>
          <cell r="C23">
            <v>366</v>
          </cell>
        </row>
        <row r="24">
          <cell r="B24">
            <v>312</v>
          </cell>
          <cell r="C24">
            <v>27</v>
          </cell>
        </row>
        <row r="25">
          <cell r="B25">
            <v>253</v>
          </cell>
          <cell r="C25">
            <v>410</v>
          </cell>
        </row>
        <row r="26">
          <cell r="B26">
            <v>207</v>
          </cell>
          <cell r="C26">
            <v>98</v>
          </cell>
        </row>
        <row r="27">
          <cell r="B27">
            <v>311</v>
          </cell>
          <cell r="C27">
            <v>462</v>
          </cell>
        </row>
        <row r="28">
          <cell r="B28">
            <v>310</v>
          </cell>
          <cell r="C28">
            <v>461</v>
          </cell>
        </row>
        <row r="29">
          <cell r="B29">
            <v>309</v>
          </cell>
          <cell r="C29">
            <v>460</v>
          </cell>
        </row>
        <row r="30">
          <cell r="B30">
            <v>308</v>
          </cell>
          <cell r="C30">
            <v>459</v>
          </cell>
        </row>
        <row r="31">
          <cell r="B31">
            <v>307</v>
          </cell>
          <cell r="C31">
            <v>458</v>
          </cell>
        </row>
        <row r="32">
          <cell r="B32">
            <v>306</v>
          </cell>
          <cell r="C32">
            <v>457</v>
          </cell>
        </row>
        <row r="33">
          <cell r="B33">
            <v>305</v>
          </cell>
          <cell r="C33">
            <v>456</v>
          </cell>
        </row>
        <row r="34">
          <cell r="B34">
            <v>304</v>
          </cell>
          <cell r="C34">
            <v>455</v>
          </cell>
        </row>
        <row r="35">
          <cell r="B35">
            <v>303</v>
          </cell>
          <cell r="C35">
            <v>454</v>
          </cell>
        </row>
        <row r="36">
          <cell r="B36">
            <v>302</v>
          </cell>
          <cell r="C36">
            <v>453</v>
          </cell>
        </row>
        <row r="37">
          <cell r="B37">
            <v>301</v>
          </cell>
          <cell r="C37">
            <v>452</v>
          </cell>
        </row>
        <row r="38">
          <cell r="B38">
            <v>300</v>
          </cell>
          <cell r="C38">
            <v>451</v>
          </cell>
        </row>
        <row r="39">
          <cell r="B39">
            <v>299</v>
          </cell>
          <cell r="C39">
            <v>450</v>
          </cell>
        </row>
        <row r="40">
          <cell r="B40">
            <v>298</v>
          </cell>
          <cell r="C40">
            <v>449</v>
          </cell>
        </row>
        <row r="41">
          <cell r="B41">
            <v>297</v>
          </cell>
          <cell r="C41">
            <v>448</v>
          </cell>
        </row>
        <row r="42">
          <cell r="B42">
            <v>296</v>
          </cell>
          <cell r="C42">
            <v>447</v>
          </cell>
        </row>
        <row r="43">
          <cell r="B43">
            <v>295</v>
          </cell>
          <cell r="C43">
            <v>446</v>
          </cell>
        </row>
        <row r="44">
          <cell r="B44">
            <v>294</v>
          </cell>
          <cell r="C44">
            <v>445</v>
          </cell>
        </row>
        <row r="45">
          <cell r="B45">
            <v>293</v>
          </cell>
          <cell r="C45">
            <v>444</v>
          </cell>
        </row>
        <row r="46">
          <cell r="B46">
            <v>292</v>
          </cell>
          <cell r="C46">
            <v>443</v>
          </cell>
        </row>
        <row r="47">
          <cell r="B47">
            <v>291</v>
          </cell>
          <cell r="C47">
            <v>442</v>
          </cell>
        </row>
        <row r="48">
          <cell r="B48">
            <v>290</v>
          </cell>
          <cell r="C48">
            <v>441</v>
          </cell>
        </row>
        <row r="49">
          <cell r="B49">
            <v>289</v>
          </cell>
          <cell r="C49">
            <v>440</v>
          </cell>
        </row>
        <row r="50">
          <cell r="B50">
            <v>288</v>
          </cell>
          <cell r="C50">
            <v>439</v>
          </cell>
        </row>
        <row r="51">
          <cell r="B51">
            <v>287</v>
          </cell>
          <cell r="C51">
            <v>438</v>
          </cell>
        </row>
        <row r="52">
          <cell r="B52">
            <v>286</v>
          </cell>
          <cell r="C52">
            <v>437</v>
          </cell>
        </row>
        <row r="53">
          <cell r="B53">
            <v>285</v>
          </cell>
          <cell r="C53">
            <v>436</v>
          </cell>
        </row>
        <row r="54">
          <cell r="B54">
            <v>284</v>
          </cell>
          <cell r="C54">
            <v>435</v>
          </cell>
        </row>
        <row r="55">
          <cell r="B55">
            <v>283</v>
          </cell>
          <cell r="C55">
            <v>434</v>
          </cell>
        </row>
        <row r="56">
          <cell r="B56">
            <v>282</v>
          </cell>
          <cell r="C56">
            <v>433</v>
          </cell>
        </row>
        <row r="57">
          <cell r="B57">
            <v>281</v>
          </cell>
          <cell r="C57">
            <v>432</v>
          </cell>
        </row>
        <row r="58">
          <cell r="B58">
            <v>280</v>
          </cell>
          <cell r="C58">
            <v>431</v>
          </cell>
        </row>
        <row r="59">
          <cell r="B59">
            <v>279</v>
          </cell>
          <cell r="C59">
            <v>430</v>
          </cell>
        </row>
        <row r="60">
          <cell r="B60">
            <v>278</v>
          </cell>
          <cell r="C60">
            <v>429</v>
          </cell>
        </row>
        <row r="61">
          <cell r="B61">
            <v>277</v>
          </cell>
          <cell r="C61">
            <v>428</v>
          </cell>
        </row>
        <row r="62">
          <cell r="B62">
            <v>276</v>
          </cell>
          <cell r="C62">
            <v>427</v>
          </cell>
        </row>
        <row r="63">
          <cell r="B63">
            <v>275</v>
          </cell>
          <cell r="C63">
            <v>426</v>
          </cell>
        </row>
        <row r="64">
          <cell r="B64">
            <v>274</v>
          </cell>
          <cell r="C64">
            <v>425</v>
          </cell>
        </row>
        <row r="65">
          <cell r="B65">
            <v>273</v>
          </cell>
          <cell r="C65">
            <v>424</v>
          </cell>
        </row>
        <row r="66">
          <cell r="B66">
            <v>272</v>
          </cell>
          <cell r="C66">
            <v>423</v>
          </cell>
        </row>
        <row r="67">
          <cell r="B67">
            <v>271</v>
          </cell>
          <cell r="C67">
            <v>422</v>
          </cell>
        </row>
        <row r="68">
          <cell r="B68">
            <v>270</v>
          </cell>
          <cell r="C68">
            <v>421</v>
          </cell>
        </row>
        <row r="69">
          <cell r="B69">
            <v>269</v>
          </cell>
          <cell r="C69">
            <v>420</v>
          </cell>
        </row>
        <row r="70">
          <cell r="B70">
            <v>268</v>
          </cell>
          <cell r="C70">
            <v>392</v>
          </cell>
        </row>
        <row r="71">
          <cell r="B71">
            <v>267</v>
          </cell>
          <cell r="C71">
            <v>419</v>
          </cell>
        </row>
        <row r="72">
          <cell r="B72">
            <v>222</v>
          </cell>
          <cell r="C72">
            <v>94</v>
          </cell>
        </row>
        <row r="73">
          <cell r="B73">
            <v>214</v>
          </cell>
          <cell r="C73">
            <v>93</v>
          </cell>
        </row>
        <row r="74">
          <cell r="B74">
            <v>266</v>
          </cell>
          <cell r="C74">
            <v>418</v>
          </cell>
        </row>
        <row r="75">
          <cell r="B75">
            <v>265</v>
          </cell>
          <cell r="C75">
            <v>145</v>
          </cell>
        </row>
        <row r="76">
          <cell r="B76">
            <v>215</v>
          </cell>
          <cell r="C76">
            <v>105</v>
          </cell>
        </row>
        <row r="77">
          <cell r="B77">
            <v>252</v>
          </cell>
          <cell r="C77">
            <v>146</v>
          </cell>
        </row>
        <row r="78">
          <cell r="B78">
            <v>264</v>
          </cell>
          <cell r="C78">
            <v>417</v>
          </cell>
        </row>
        <row r="79">
          <cell r="B79">
            <v>204</v>
          </cell>
          <cell r="C79">
            <v>364</v>
          </cell>
        </row>
        <row r="80">
          <cell r="B80">
            <v>263</v>
          </cell>
          <cell r="C80">
            <v>166</v>
          </cell>
        </row>
        <row r="81">
          <cell r="B81">
            <v>255</v>
          </cell>
          <cell r="C81">
            <v>398</v>
          </cell>
        </row>
        <row r="82">
          <cell r="B82">
            <v>112</v>
          </cell>
          <cell r="C82">
            <v>172</v>
          </cell>
        </row>
        <row r="83">
          <cell r="B83">
            <v>262</v>
          </cell>
          <cell r="C83">
            <v>416</v>
          </cell>
        </row>
        <row r="84">
          <cell r="B84">
            <v>215</v>
          </cell>
          <cell r="C84">
            <v>105</v>
          </cell>
        </row>
        <row r="85">
          <cell r="B85">
            <v>261</v>
          </cell>
          <cell r="C85">
            <v>415</v>
          </cell>
        </row>
        <row r="86">
          <cell r="B86">
            <v>260</v>
          </cell>
          <cell r="C86">
            <v>414</v>
          </cell>
        </row>
        <row r="87">
          <cell r="B87">
            <v>259</v>
          </cell>
          <cell r="C87">
            <v>413</v>
          </cell>
        </row>
        <row r="88">
          <cell r="B88">
            <v>258</v>
          </cell>
          <cell r="C88">
            <v>11</v>
          </cell>
        </row>
        <row r="89">
          <cell r="B89">
            <v>257</v>
          </cell>
          <cell r="C89">
            <v>412</v>
          </cell>
        </row>
        <row r="90">
          <cell r="B90">
            <v>256</v>
          </cell>
          <cell r="C90">
            <v>128</v>
          </cell>
        </row>
        <row r="91">
          <cell r="B91">
            <v>255</v>
          </cell>
          <cell r="C91">
            <v>398</v>
          </cell>
        </row>
        <row r="92">
          <cell r="B92">
            <v>254</v>
          </cell>
          <cell r="C92">
            <v>35</v>
          </cell>
        </row>
        <row r="93">
          <cell r="B93">
            <v>253</v>
          </cell>
          <cell r="C93">
            <v>410</v>
          </cell>
        </row>
        <row r="94">
          <cell r="B94">
            <v>252</v>
          </cell>
          <cell r="C94">
            <v>146</v>
          </cell>
        </row>
        <row r="95">
          <cell r="B95">
            <v>251</v>
          </cell>
          <cell r="C95">
            <v>109</v>
          </cell>
        </row>
        <row r="96">
          <cell r="B96">
            <v>250</v>
          </cell>
          <cell r="C96">
            <v>397</v>
          </cell>
        </row>
        <row r="97">
          <cell r="B97">
            <v>225</v>
          </cell>
          <cell r="C97">
            <v>135</v>
          </cell>
        </row>
        <row r="98">
          <cell r="B98">
            <v>194</v>
          </cell>
          <cell r="C98">
            <v>173</v>
          </cell>
        </row>
        <row r="99">
          <cell r="B99">
            <v>199</v>
          </cell>
          <cell r="C99">
            <v>89</v>
          </cell>
        </row>
        <row r="100">
          <cell r="B100">
            <v>249</v>
          </cell>
          <cell r="C100">
            <v>395</v>
          </cell>
        </row>
        <row r="101">
          <cell r="B101">
            <v>244</v>
          </cell>
          <cell r="C101">
            <v>386</v>
          </cell>
        </row>
        <row r="102">
          <cell r="B102">
            <v>248</v>
          </cell>
          <cell r="C102">
            <v>123</v>
          </cell>
        </row>
        <row r="103">
          <cell r="B103">
            <v>247</v>
          </cell>
          <cell r="C103">
            <v>120</v>
          </cell>
        </row>
        <row r="104">
          <cell r="B104">
            <v>246</v>
          </cell>
          <cell r="C104">
            <v>121</v>
          </cell>
        </row>
        <row r="105">
          <cell r="B105">
            <v>245</v>
          </cell>
          <cell r="C105">
            <v>389</v>
          </cell>
        </row>
        <row r="106">
          <cell r="B106">
            <v>236</v>
          </cell>
          <cell r="C106">
            <v>251</v>
          </cell>
        </row>
        <row r="107">
          <cell r="B107">
            <v>244</v>
          </cell>
          <cell r="C107">
            <v>386</v>
          </cell>
        </row>
        <row r="108">
          <cell r="B108">
            <v>243</v>
          </cell>
          <cell r="C108">
            <v>137</v>
          </cell>
        </row>
        <row r="109">
          <cell r="B109">
            <v>242</v>
          </cell>
          <cell r="C109">
            <v>168</v>
          </cell>
        </row>
        <row r="110">
          <cell r="B110">
            <v>221</v>
          </cell>
          <cell r="C110">
            <v>114</v>
          </cell>
        </row>
        <row r="111">
          <cell r="B111">
            <v>241</v>
          </cell>
          <cell r="C111">
            <v>385</v>
          </cell>
        </row>
        <row r="112">
          <cell r="B112">
            <v>240</v>
          </cell>
          <cell r="C112">
            <v>384</v>
          </cell>
        </row>
        <row r="113">
          <cell r="B113">
            <v>239</v>
          </cell>
          <cell r="C113">
            <v>101</v>
          </cell>
        </row>
        <row r="114">
          <cell r="B114">
            <v>199</v>
          </cell>
          <cell r="C114">
            <v>89</v>
          </cell>
        </row>
        <row r="115">
          <cell r="B115">
            <v>238</v>
          </cell>
          <cell r="C115">
            <v>155</v>
          </cell>
        </row>
        <row r="116">
          <cell r="B116">
            <v>237</v>
          </cell>
          <cell r="C116">
            <v>113</v>
          </cell>
        </row>
        <row r="117">
          <cell r="B117">
            <v>129</v>
          </cell>
          <cell r="C117">
            <v>250</v>
          </cell>
        </row>
        <row r="118">
          <cell r="B118">
            <v>236</v>
          </cell>
          <cell r="C118">
            <v>251</v>
          </cell>
        </row>
        <row r="119">
          <cell r="B119">
            <v>235</v>
          </cell>
          <cell r="C119">
            <v>383</v>
          </cell>
        </row>
        <row r="120">
          <cell r="B120">
            <v>7</v>
          </cell>
          <cell r="C120">
            <v>304</v>
          </cell>
        </row>
        <row r="121">
          <cell r="B121">
            <v>234</v>
          </cell>
          <cell r="C121">
            <v>382</v>
          </cell>
        </row>
        <row r="122">
          <cell r="B122">
            <v>233</v>
          </cell>
          <cell r="C122">
            <v>381</v>
          </cell>
        </row>
        <row r="123">
          <cell r="B123">
            <v>232</v>
          </cell>
          <cell r="C123">
            <v>380</v>
          </cell>
        </row>
        <row r="124">
          <cell r="B124">
            <v>231</v>
          </cell>
          <cell r="C124">
            <v>379</v>
          </cell>
        </row>
        <row r="125">
          <cell r="B125">
            <v>75</v>
          </cell>
          <cell r="C125">
            <v>327</v>
          </cell>
        </row>
        <row r="126">
          <cell r="B126">
            <v>230</v>
          </cell>
          <cell r="C126">
            <v>370</v>
          </cell>
        </row>
        <row r="127">
          <cell r="B127">
            <v>229</v>
          </cell>
          <cell r="C127">
            <v>151</v>
          </cell>
        </row>
        <row r="128">
          <cell r="B128">
            <v>194</v>
          </cell>
          <cell r="C128">
            <v>173</v>
          </cell>
        </row>
        <row r="129">
          <cell r="B129">
            <v>228</v>
          </cell>
          <cell r="C129">
            <v>378</v>
          </cell>
        </row>
        <row r="130">
          <cell r="B130">
            <v>227</v>
          </cell>
          <cell r="C130">
            <v>377</v>
          </cell>
        </row>
        <row r="131">
          <cell r="B131">
            <v>226</v>
          </cell>
          <cell r="C131">
            <v>95</v>
          </cell>
        </row>
        <row r="132">
          <cell r="B132">
            <v>225</v>
          </cell>
          <cell r="C132">
            <v>135</v>
          </cell>
        </row>
        <row r="133">
          <cell r="B133">
            <v>224</v>
          </cell>
          <cell r="C133">
            <v>376</v>
          </cell>
        </row>
        <row r="134">
          <cell r="B134">
            <v>223</v>
          </cell>
          <cell r="C134">
            <v>375</v>
          </cell>
        </row>
        <row r="135">
          <cell r="B135">
            <v>220</v>
          </cell>
          <cell r="C135">
            <v>126</v>
          </cell>
        </row>
        <row r="136">
          <cell r="B136">
            <v>222</v>
          </cell>
          <cell r="C136">
            <v>94</v>
          </cell>
        </row>
        <row r="137">
          <cell r="B137">
            <v>221</v>
          </cell>
          <cell r="C137">
            <v>114</v>
          </cell>
        </row>
        <row r="138">
          <cell r="B138">
            <v>112</v>
          </cell>
          <cell r="C138">
            <v>172</v>
          </cell>
        </row>
        <row r="139">
          <cell r="B139">
            <v>220</v>
          </cell>
          <cell r="C139">
            <v>126</v>
          </cell>
        </row>
        <row r="140">
          <cell r="B140">
            <v>219</v>
          </cell>
          <cell r="C140">
            <v>41</v>
          </cell>
        </row>
        <row r="141">
          <cell r="B141">
            <v>194</v>
          </cell>
          <cell r="C141">
            <v>173</v>
          </cell>
        </row>
        <row r="142">
          <cell r="B142">
            <v>218</v>
          </cell>
          <cell r="C142">
            <v>150</v>
          </cell>
        </row>
        <row r="143">
          <cell r="B143">
            <v>217</v>
          </cell>
          <cell r="C143">
            <v>371</v>
          </cell>
        </row>
        <row r="144">
          <cell r="B144">
            <v>216</v>
          </cell>
          <cell r="C144">
            <v>149</v>
          </cell>
        </row>
        <row r="145">
          <cell r="B145">
            <v>215</v>
          </cell>
          <cell r="C145">
            <v>105</v>
          </cell>
        </row>
        <row r="146">
          <cell r="B146">
            <v>214</v>
          </cell>
          <cell r="C146">
            <v>93</v>
          </cell>
        </row>
        <row r="147">
          <cell r="B147">
            <v>180</v>
          </cell>
          <cell r="C147">
            <v>351</v>
          </cell>
        </row>
        <row r="148">
          <cell r="B148">
            <v>179</v>
          </cell>
          <cell r="C148">
            <v>177</v>
          </cell>
        </row>
        <row r="149">
          <cell r="B149">
            <v>213</v>
          </cell>
          <cell r="C149">
            <v>369</v>
          </cell>
        </row>
        <row r="150">
          <cell r="B150">
            <v>212</v>
          </cell>
          <cell r="C150">
            <v>368</v>
          </cell>
        </row>
        <row r="151">
          <cell r="B151">
            <v>211</v>
          </cell>
          <cell r="C151">
            <v>367</v>
          </cell>
        </row>
        <row r="152">
          <cell r="B152">
            <v>210</v>
          </cell>
          <cell r="C152">
            <v>366</v>
          </cell>
        </row>
        <row r="153">
          <cell r="B153">
            <v>209</v>
          </cell>
          <cell r="C153">
            <v>365</v>
          </cell>
        </row>
        <row r="154">
          <cell r="B154">
            <v>127</v>
          </cell>
          <cell r="C154">
            <v>181</v>
          </cell>
        </row>
        <row r="155">
          <cell r="B155">
            <v>126</v>
          </cell>
          <cell r="C155">
            <v>175</v>
          </cell>
        </row>
        <row r="156">
          <cell r="B156">
            <v>194</v>
          </cell>
          <cell r="C156">
            <v>173</v>
          </cell>
        </row>
        <row r="157">
          <cell r="B157">
            <v>208</v>
          </cell>
          <cell r="C157">
            <v>157</v>
          </cell>
        </row>
        <row r="158">
          <cell r="B158">
            <v>207</v>
          </cell>
          <cell r="C158">
            <v>98</v>
          </cell>
        </row>
        <row r="159">
          <cell r="B159">
            <v>206</v>
          </cell>
          <cell r="C159">
            <v>158</v>
          </cell>
        </row>
        <row r="160">
          <cell r="B160">
            <v>205</v>
          </cell>
          <cell r="C160">
            <v>122</v>
          </cell>
        </row>
        <row r="161">
          <cell r="B161">
            <v>193</v>
          </cell>
          <cell r="C161">
            <v>362</v>
          </cell>
        </row>
        <row r="162">
          <cell r="B162">
            <v>204</v>
          </cell>
          <cell r="C162">
            <v>364</v>
          </cell>
        </row>
        <row r="163">
          <cell r="B163">
            <v>203</v>
          </cell>
          <cell r="C163">
            <v>112</v>
          </cell>
        </row>
        <row r="164">
          <cell r="B164">
            <v>202</v>
          </cell>
          <cell r="C164">
            <v>88</v>
          </cell>
        </row>
        <row r="165">
          <cell r="B165">
            <v>198</v>
          </cell>
          <cell r="C165">
            <v>106</v>
          </cell>
        </row>
        <row r="166">
          <cell r="B166">
            <v>201</v>
          </cell>
          <cell r="C166">
            <v>96</v>
          </cell>
        </row>
        <row r="167">
          <cell r="B167">
            <v>21</v>
          </cell>
          <cell r="C167">
            <v>78</v>
          </cell>
        </row>
        <row r="168">
          <cell r="B168">
            <v>177</v>
          </cell>
          <cell r="C168">
            <v>299</v>
          </cell>
        </row>
        <row r="169">
          <cell r="B169">
            <v>176</v>
          </cell>
          <cell r="C169">
            <v>298</v>
          </cell>
        </row>
        <row r="170">
          <cell r="B170">
            <v>175</v>
          </cell>
          <cell r="C170">
            <v>297</v>
          </cell>
        </row>
        <row r="171">
          <cell r="B171">
            <v>174</v>
          </cell>
          <cell r="C171">
            <v>296</v>
          </cell>
        </row>
        <row r="172">
          <cell r="B172">
            <v>173</v>
          </cell>
          <cell r="C172">
            <v>295</v>
          </cell>
        </row>
        <row r="173">
          <cell r="B173">
            <v>172</v>
          </cell>
          <cell r="C173">
            <v>294</v>
          </cell>
        </row>
        <row r="174">
          <cell r="B174">
            <v>171</v>
          </cell>
          <cell r="C174">
            <v>293</v>
          </cell>
        </row>
        <row r="175">
          <cell r="B175">
            <v>170</v>
          </cell>
          <cell r="C175">
            <v>292</v>
          </cell>
        </row>
        <row r="176">
          <cell r="B176">
            <v>169</v>
          </cell>
          <cell r="C176">
            <v>291</v>
          </cell>
        </row>
        <row r="177">
          <cell r="B177">
            <v>168</v>
          </cell>
          <cell r="C177">
            <v>290</v>
          </cell>
        </row>
        <row r="178">
          <cell r="B178">
            <v>167</v>
          </cell>
          <cell r="C178">
            <v>289</v>
          </cell>
        </row>
        <row r="179">
          <cell r="B179">
            <v>166</v>
          </cell>
          <cell r="C179">
            <v>288</v>
          </cell>
        </row>
        <row r="180">
          <cell r="B180">
            <v>165</v>
          </cell>
          <cell r="C180">
            <v>287</v>
          </cell>
        </row>
        <row r="181">
          <cell r="B181">
            <v>164</v>
          </cell>
          <cell r="C181">
            <v>286</v>
          </cell>
        </row>
        <row r="182">
          <cell r="B182">
            <v>163</v>
          </cell>
          <cell r="C182">
            <v>285</v>
          </cell>
        </row>
        <row r="183">
          <cell r="B183">
            <v>162</v>
          </cell>
          <cell r="C183">
            <v>284</v>
          </cell>
        </row>
        <row r="184">
          <cell r="B184">
            <v>161</v>
          </cell>
          <cell r="C184">
            <v>283</v>
          </cell>
        </row>
        <row r="185">
          <cell r="B185">
            <v>160</v>
          </cell>
          <cell r="C185">
            <v>282</v>
          </cell>
        </row>
        <row r="186">
          <cell r="B186">
            <v>159</v>
          </cell>
          <cell r="C186">
            <v>281</v>
          </cell>
        </row>
        <row r="187">
          <cell r="B187">
            <v>158</v>
          </cell>
          <cell r="C187">
            <v>280</v>
          </cell>
        </row>
        <row r="188">
          <cell r="B188">
            <v>157</v>
          </cell>
          <cell r="C188">
            <v>279</v>
          </cell>
        </row>
        <row r="189">
          <cell r="B189">
            <v>156</v>
          </cell>
          <cell r="C189">
            <v>278</v>
          </cell>
        </row>
        <row r="190">
          <cell r="B190">
            <v>155</v>
          </cell>
          <cell r="C190">
            <v>277</v>
          </cell>
        </row>
        <row r="191">
          <cell r="B191">
            <v>154</v>
          </cell>
          <cell r="C191">
            <v>276</v>
          </cell>
        </row>
        <row r="192">
          <cell r="B192">
            <v>153</v>
          </cell>
          <cell r="C192">
            <v>275</v>
          </cell>
        </row>
        <row r="193">
          <cell r="B193">
            <v>152</v>
          </cell>
          <cell r="C193">
            <v>274</v>
          </cell>
        </row>
        <row r="194">
          <cell r="B194">
            <v>151</v>
          </cell>
          <cell r="C194">
            <v>273</v>
          </cell>
        </row>
        <row r="195">
          <cell r="B195">
            <v>150</v>
          </cell>
          <cell r="C195">
            <v>272</v>
          </cell>
        </row>
        <row r="196">
          <cell r="B196">
            <v>149</v>
          </cell>
          <cell r="C196">
            <v>271</v>
          </cell>
        </row>
        <row r="197">
          <cell r="B197">
            <v>148</v>
          </cell>
          <cell r="C197">
            <v>270</v>
          </cell>
        </row>
        <row r="198">
          <cell r="B198">
            <v>147</v>
          </cell>
          <cell r="C198">
            <v>269</v>
          </cell>
        </row>
        <row r="199">
          <cell r="B199">
            <v>146</v>
          </cell>
          <cell r="C199">
            <v>268</v>
          </cell>
        </row>
        <row r="200">
          <cell r="B200">
            <v>145</v>
          </cell>
          <cell r="C200">
            <v>267</v>
          </cell>
        </row>
        <row r="201">
          <cell r="B201">
            <v>144</v>
          </cell>
          <cell r="C201">
            <v>266</v>
          </cell>
        </row>
        <row r="202">
          <cell r="B202">
            <v>143</v>
          </cell>
          <cell r="C202">
            <v>265</v>
          </cell>
        </row>
        <row r="203">
          <cell r="B203">
            <v>142</v>
          </cell>
          <cell r="C203">
            <v>264</v>
          </cell>
        </row>
        <row r="204">
          <cell r="B204">
            <v>141</v>
          </cell>
          <cell r="C204">
            <v>263</v>
          </cell>
        </row>
        <row r="205">
          <cell r="B205">
            <v>140</v>
          </cell>
          <cell r="C205">
            <v>262</v>
          </cell>
        </row>
        <row r="206">
          <cell r="B206">
            <v>139</v>
          </cell>
          <cell r="C206">
            <v>261</v>
          </cell>
        </row>
        <row r="207">
          <cell r="B207">
            <v>138</v>
          </cell>
          <cell r="C207">
            <v>260</v>
          </cell>
        </row>
        <row r="208">
          <cell r="B208">
            <v>137</v>
          </cell>
          <cell r="C208">
            <v>259</v>
          </cell>
        </row>
        <row r="209">
          <cell r="B209">
            <v>136</v>
          </cell>
          <cell r="C209">
            <v>258</v>
          </cell>
        </row>
        <row r="210">
          <cell r="B210">
            <v>135</v>
          </cell>
          <cell r="C210">
            <v>257</v>
          </cell>
        </row>
        <row r="211">
          <cell r="B211">
            <v>134</v>
          </cell>
          <cell r="C211">
            <v>256</v>
          </cell>
        </row>
        <row r="212">
          <cell r="B212">
            <v>133</v>
          </cell>
          <cell r="C212">
            <v>255</v>
          </cell>
        </row>
        <row r="213">
          <cell r="B213">
            <v>132</v>
          </cell>
          <cell r="C213">
            <v>254</v>
          </cell>
        </row>
        <row r="214">
          <cell r="B214">
            <v>131</v>
          </cell>
          <cell r="C214">
            <v>253</v>
          </cell>
        </row>
        <row r="215">
          <cell r="B215">
            <v>130</v>
          </cell>
          <cell r="C215">
            <v>252</v>
          </cell>
        </row>
        <row r="216">
          <cell r="B216">
            <v>200</v>
          </cell>
          <cell r="C216">
            <v>16</v>
          </cell>
        </row>
        <row r="217">
          <cell r="B217">
            <v>199</v>
          </cell>
          <cell r="C217">
            <v>89</v>
          </cell>
        </row>
        <row r="218">
          <cell r="B218">
            <v>198</v>
          </cell>
          <cell r="C218">
            <v>106</v>
          </cell>
        </row>
        <row r="219">
          <cell r="B219">
            <v>197</v>
          </cell>
          <cell r="C219">
            <v>363</v>
          </cell>
        </row>
        <row r="220">
          <cell r="B220">
            <v>196</v>
          </cell>
          <cell r="C220">
            <v>102</v>
          </cell>
        </row>
        <row r="221">
          <cell r="B221">
            <v>195</v>
          </cell>
          <cell r="C221">
            <v>103</v>
          </cell>
        </row>
        <row r="222">
          <cell r="B222">
            <v>194</v>
          </cell>
          <cell r="C222">
            <v>173</v>
          </cell>
        </row>
        <row r="223">
          <cell r="B223">
            <v>193</v>
          </cell>
          <cell r="C223">
            <v>362</v>
          </cell>
        </row>
        <row r="224">
          <cell r="B224">
            <v>192</v>
          </cell>
          <cell r="C224">
            <v>119</v>
          </cell>
        </row>
        <row r="225">
          <cell r="B225">
            <v>177</v>
          </cell>
          <cell r="C225">
            <v>299</v>
          </cell>
        </row>
        <row r="226">
          <cell r="B226">
            <v>176</v>
          </cell>
          <cell r="C226">
            <v>298</v>
          </cell>
        </row>
        <row r="227">
          <cell r="B227">
            <v>175</v>
          </cell>
          <cell r="C227">
            <v>297</v>
          </cell>
        </row>
        <row r="228">
          <cell r="B228">
            <v>174</v>
          </cell>
          <cell r="C228">
            <v>296</v>
          </cell>
        </row>
        <row r="229">
          <cell r="B229">
            <v>173</v>
          </cell>
          <cell r="C229">
            <v>295</v>
          </cell>
        </row>
        <row r="230">
          <cell r="B230">
            <v>172</v>
          </cell>
          <cell r="C230">
            <v>294</v>
          </cell>
        </row>
        <row r="231">
          <cell r="B231">
            <v>171</v>
          </cell>
          <cell r="C231">
            <v>293</v>
          </cell>
        </row>
        <row r="232">
          <cell r="B232">
            <v>170</v>
          </cell>
          <cell r="C232">
            <v>292</v>
          </cell>
        </row>
        <row r="233">
          <cell r="B233">
            <v>169</v>
          </cell>
          <cell r="C233">
            <v>291</v>
          </cell>
        </row>
        <row r="234">
          <cell r="B234">
            <v>168</v>
          </cell>
          <cell r="C234">
            <v>290</v>
          </cell>
        </row>
        <row r="235">
          <cell r="B235">
            <v>167</v>
          </cell>
          <cell r="C235">
            <v>289</v>
          </cell>
        </row>
        <row r="236">
          <cell r="B236">
            <v>166</v>
          </cell>
          <cell r="C236">
            <v>288</v>
          </cell>
        </row>
        <row r="237">
          <cell r="B237">
            <v>165</v>
          </cell>
          <cell r="C237">
            <v>287</v>
          </cell>
        </row>
        <row r="238">
          <cell r="B238">
            <v>164</v>
          </cell>
          <cell r="C238">
            <v>286</v>
          </cell>
        </row>
        <row r="239">
          <cell r="B239">
            <v>163</v>
          </cell>
          <cell r="C239">
            <v>285</v>
          </cell>
        </row>
        <row r="240">
          <cell r="B240">
            <v>162</v>
          </cell>
          <cell r="C240">
            <v>284</v>
          </cell>
        </row>
        <row r="241">
          <cell r="B241">
            <v>161</v>
          </cell>
          <cell r="C241">
            <v>283</v>
          </cell>
        </row>
        <row r="242">
          <cell r="B242">
            <v>160</v>
          </cell>
          <cell r="C242">
            <v>282</v>
          </cell>
        </row>
        <row r="243">
          <cell r="B243">
            <v>159</v>
          </cell>
          <cell r="C243">
            <v>281</v>
          </cell>
        </row>
        <row r="244">
          <cell r="B244">
            <v>158</v>
          </cell>
          <cell r="C244">
            <v>280</v>
          </cell>
        </row>
        <row r="245">
          <cell r="B245">
            <v>157</v>
          </cell>
          <cell r="C245">
            <v>279</v>
          </cell>
        </row>
        <row r="246">
          <cell r="B246">
            <v>156</v>
          </cell>
          <cell r="C246">
            <v>278</v>
          </cell>
        </row>
        <row r="247">
          <cell r="B247">
            <v>155</v>
          </cell>
          <cell r="C247">
            <v>277</v>
          </cell>
        </row>
        <row r="248">
          <cell r="B248">
            <v>154</v>
          </cell>
          <cell r="C248">
            <v>276</v>
          </cell>
        </row>
        <row r="249">
          <cell r="B249">
            <v>153</v>
          </cell>
          <cell r="C249">
            <v>275</v>
          </cell>
        </row>
        <row r="250">
          <cell r="B250">
            <v>152</v>
          </cell>
          <cell r="C250">
            <v>274</v>
          </cell>
        </row>
        <row r="251">
          <cell r="B251">
            <v>151</v>
          </cell>
          <cell r="C251">
            <v>273</v>
          </cell>
        </row>
        <row r="252">
          <cell r="B252">
            <v>150</v>
          </cell>
          <cell r="C252">
            <v>272</v>
          </cell>
        </row>
        <row r="253">
          <cell r="B253">
            <v>149</v>
          </cell>
          <cell r="C253">
            <v>271</v>
          </cell>
        </row>
        <row r="254">
          <cell r="B254">
            <v>148</v>
          </cell>
          <cell r="C254">
            <v>270</v>
          </cell>
        </row>
        <row r="255">
          <cell r="B255">
            <v>147</v>
          </cell>
          <cell r="C255">
            <v>269</v>
          </cell>
        </row>
        <row r="256">
          <cell r="B256">
            <v>146</v>
          </cell>
          <cell r="C256">
            <v>268</v>
          </cell>
        </row>
        <row r="257">
          <cell r="B257">
            <v>145</v>
          </cell>
          <cell r="C257">
            <v>267</v>
          </cell>
        </row>
        <row r="258">
          <cell r="B258">
            <v>144</v>
          </cell>
          <cell r="C258">
            <v>266</v>
          </cell>
        </row>
        <row r="259">
          <cell r="B259">
            <v>143</v>
          </cell>
          <cell r="C259">
            <v>265</v>
          </cell>
        </row>
        <row r="260">
          <cell r="B260">
            <v>142</v>
          </cell>
          <cell r="C260">
            <v>264</v>
          </cell>
        </row>
        <row r="261">
          <cell r="B261">
            <v>141</v>
          </cell>
          <cell r="C261">
            <v>263</v>
          </cell>
        </row>
        <row r="262">
          <cell r="B262">
            <v>140</v>
          </cell>
          <cell r="C262">
            <v>262</v>
          </cell>
        </row>
        <row r="263">
          <cell r="B263">
            <v>139</v>
          </cell>
          <cell r="C263">
            <v>261</v>
          </cell>
        </row>
        <row r="264">
          <cell r="B264">
            <v>138</v>
          </cell>
          <cell r="C264">
            <v>260</v>
          </cell>
        </row>
        <row r="265">
          <cell r="B265">
            <v>137</v>
          </cell>
          <cell r="C265">
            <v>259</v>
          </cell>
        </row>
        <row r="266">
          <cell r="B266">
            <v>136</v>
          </cell>
          <cell r="C266">
            <v>258</v>
          </cell>
        </row>
        <row r="267">
          <cell r="B267">
            <v>135</v>
          </cell>
          <cell r="C267">
            <v>257</v>
          </cell>
        </row>
        <row r="268">
          <cell r="B268">
            <v>134</v>
          </cell>
          <cell r="C268">
            <v>256</v>
          </cell>
        </row>
        <row r="269">
          <cell r="B269">
            <v>133</v>
          </cell>
          <cell r="C269">
            <v>255</v>
          </cell>
        </row>
        <row r="270">
          <cell r="B270">
            <v>132</v>
          </cell>
          <cell r="C270">
            <v>254</v>
          </cell>
        </row>
        <row r="271">
          <cell r="B271">
            <v>131</v>
          </cell>
          <cell r="C271">
            <v>253</v>
          </cell>
        </row>
        <row r="272">
          <cell r="B272">
            <v>130</v>
          </cell>
          <cell r="C272">
            <v>252</v>
          </cell>
        </row>
        <row r="273">
          <cell r="B273">
            <v>191</v>
          </cell>
          <cell r="C273">
            <v>361</v>
          </cell>
        </row>
        <row r="274">
          <cell r="B274">
            <v>190</v>
          </cell>
          <cell r="C274">
            <v>360</v>
          </cell>
        </row>
        <row r="275">
          <cell r="B275">
            <v>189</v>
          </cell>
          <cell r="C275">
            <v>18</v>
          </cell>
        </row>
        <row r="276">
          <cell r="B276">
            <v>188</v>
          </cell>
          <cell r="C276">
            <v>17</v>
          </cell>
        </row>
        <row r="277">
          <cell r="B277">
            <v>24</v>
          </cell>
          <cell r="C277">
            <v>308</v>
          </cell>
        </row>
        <row r="278">
          <cell r="B278">
            <v>187</v>
          </cell>
          <cell r="C278">
            <v>178</v>
          </cell>
        </row>
        <row r="279">
          <cell r="B279">
            <v>186</v>
          </cell>
          <cell r="C279">
            <v>29</v>
          </cell>
        </row>
        <row r="280">
          <cell r="B280">
            <v>185</v>
          </cell>
          <cell r="C280">
            <v>129</v>
          </cell>
        </row>
        <row r="281">
          <cell r="B281">
            <v>184</v>
          </cell>
          <cell r="C281">
            <v>25</v>
          </cell>
        </row>
        <row r="282">
          <cell r="B282">
            <v>183</v>
          </cell>
          <cell r="C282">
            <v>104</v>
          </cell>
        </row>
        <row r="283">
          <cell r="B283">
            <v>182</v>
          </cell>
          <cell r="C283">
            <v>248</v>
          </cell>
        </row>
        <row r="284">
          <cell r="B284">
            <v>181</v>
          </cell>
          <cell r="C284">
            <v>344</v>
          </cell>
        </row>
        <row r="285">
          <cell r="B285">
            <v>93</v>
          </cell>
          <cell r="C285">
            <v>341</v>
          </cell>
        </row>
        <row r="286">
          <cell r="B286">
            <v>180</v>
          </cell>
          <cell r="C286">
            <v>351</v>
          </cell>
        </row>
        <row r="287">
          <cell r="B287">
            <v>179</v>
          </cell>
          <cell r="C287">
            <v>177</v>
          </cell>
        </row>
        <row r="288">
          <cell r="B288">
            <v>178</v>
          </cell>
          <cell r="C288">
            <v>143</v>
          </cell>
        </row>
        <row r="289">
          <cell r="B289">
            <v>177</v>
          </cell>
          <cell r="C289">
            <v>299</v>
          </cell>
        </row>
        <row r="290">
          <cell r="B290">
            <v>176</v>
          </cell>
          <cell r="C290">
            <v>298</v>
          </cell>
        </row>
        <row r="291">
          <cell r="B291">
            <v>175</v>
          </cell>
          <cell r="C291">
            <v>297</v>
          </cell>
        </row>
        <row r="292">
          <cell r="B292">
            <v>174</v>
          </cell>
          <cell r="C292">
            <v>296</v>
          </cell>
        </row>
        <row r="293">
          <cell r="B293">
            <v>173</v>
          </cell>
          <cell r="C293">
            <v>295</v>
          </cell>
        </row>
        <row r="294">
          <cell r="B294">
            <v>172</v>
          </cell>
          <cell r="C294">
            <v>294</v>
          </cell>
        </row>
        <row r="295">
          <cell r="B295">
            <v>171</v>
          </cell>
          <cell r="C295">
            <v>293</v>
          </cell>
        </row>
        <row r="296">
          <cell r="B296">
            <v>170</v>
          </cell>
          <cell r="C296">
            <v>292</v>
          </cell>
        </row>
        <row r="297">
          <cell r="B297">
            <v>169</v>
          </cell>
          <cell r="C297">
            <v>291</v>
          </cell>
        </row>
        <row r="298">
          <cell r="B298">
            <v>168</v>
          </cell>
          <cell r="C298">
            <v>290</v>
          </cell>
        </row>
        <row r="299">
          <cell r="B299">
            <v>167</v>
          </cell>
          <cell r="C299">
            <v>289</v>
          </cell>
        </row>
        <row r="300">
          <cell r="B300">
            <v>166</v>
          </cell>
          <cell r="C300">
            <v>288</v>
          </cell>
        </row>
        <row r="301">
          <cell r="B301">
            <v>165</v>
          </cell>
          <cell r="C301">
            <v>287</v>
          </cell>
        </row>
        <row r="302">
          <cell r="B302">
            <v>164</v>
          </cell>
          <cell r="C302">
            <v>286</v>
          </cell>
        </row>
        <row r="303">
          <cell r="B303">
            <v>163</v>
          </cell>
          <cell r="C303">
            <v>285</v>
          </cell>
        </row>
        <row r="304">
          <cell r="B304">
            <v>162</v>
          </cell>
          <cell r="C304">
            <v>284</v>
          </cell>
        </row>
        <row r="305">
          <cell r="B305">
            <v>161</v>
          </cell>
          <cell r="C305">
            <v>283</v>
          </cell>
        </row>
        <row r="306">
          <cell r="B306">
            <v>160</v>
          </cell>
          <cell r="C306">
            <v>282</v>
          </cell>
        </row>
        <row r="307">
          <cell r="B307">
            <v>159</v>
          </cell>
          <cell r="C307">
            <v>281</v>
          </cell>
        </row>
        <row r="308">
          <cell r="B308">
            <v>158</v>
          </cell>
          <cell r="C308">
            <v>280</v>
          </cell>
        </row>
        <row r="309">
          <cell r="B309">
            <v>157</v>
          </cell>
          <cell r="C309">
            <v>279</v>
          </cell>
        </row>
        <row r="310">
          <cell r="B310">
            <v>156</v>
          </cell>
          <cell r="C310">
            <v>278</v>
          </cell>
        </row>
        <row r="311">
          <cell r="B311">
            <v>155</v>
          </cell>
          <cell r="C311">
            <v>277</v>
          </cell>
        </row>
        <row r="312">
          <cell r="B312">
            <v>154</v>
          </cell>
          <cell r="C312">
            <v>276</v>
          </cell>
        </row>
        <row r="313">
          <cell r="B313">
            <v>153</v>
          </cell>
          <cell r="C313">
            <v>275</v>
          </cell>
        </row>
        <row r="314">
          <cell r="B314">
            <v>152</v>
          </cell>
          <cell r="C314">
            <v>274</v>
          </cell>
        </row>
        <row r="315">
          <cell r="B315">
            <v>151</v>
          </cell>
          <cell r="C315">
            <v>273</v>
          </cell>
        </row>
        <row r="316">
          <cell r="B316">
            <v>150</v>
          </cell>
          <cell r="C316">
            <v>272</v>
          </cell>
        </row>
        <row r="317">
          <cell r="B317">
            <v>149</v>
          </cell>
          <cell r="C317">
            <v>271</v>
          </cell>
        </row>
        <row r="318">
          <cell r="B318">
            <v>148</v>
          </cell>
          <cell r="C318">
            <v>270</v>
          </cell>
        </row>
        <row r="319">
          <cell r="B319">
            <v>147</v>
          </cell>
          <cell r="C319">
            <v>269</v>
          </cell>
        </row>
        <row r="320">
          <cell r="B320">
            <v>146</v>
          </cell>
          <cell r="C320">
            <v>268</v>
          </cell>
        </row>
        <row r="321">
          <cell r="B321">
            <v>145</v>
          </cell>
          <cell r="C321">
            <v>267</v>
          </cell>
        </row>
        <row r="322">
          <cell r="B322">
            <v>144</v>
          </cell>
          <cell r="C322">
            <v>266</v>
          </cell>
        </row>
        <row r="323">
          <cell r="B323">
            <v>143</v>
          </cell>
          <cell r="C323">
            <v>265</v>
          </cell>
        </row>
        <row r="324">
          <cell r="B324">
            <v>142</v>
          </cell>
          <cell r="C324">
            <v>264</v>
          </cell>
        </row>
        <row r="325">
          <cell r="B325">
            <v>141</v>
          </cell>
          <cell r="C325">
            <v>263</v>
          </cell>
        </row>
        <row r="326">
          <cell r="B326">
            <v>140</v>
          </cell>
          <cell r="C326">
            <v>262</v>
          </cell>
        </row>
        <row r="327">
          <cell r="B327">
            <v>139</v>
          </cell>
          <cell r="C327">
            <v>261</v>
          </cell>
        </row>
        <row r="328">
          <cell r="B328">
            <v>138</v>
          </cell>
          <cell r="C328">
            <v>260</v>
          </cell>
        </row>
        <row r="329">
          <cell r="B329">
            <v>137</v>
          </cell>
          <cell r="C329">
            <v>259</v>
          </cell>
        </row>
        <row r="330">
          <cell r="B330">
            <v>136</v>
          </cell>
          <cell r="C330">
            <v>258</v>
          </cell>
        </row>
        <row r="331">
          <cell r="B331">
            <v>135</v>
          </cell>
          <cell r="C331">
            <v>257</v>
          </cell>
        </row>
        <row r="332">
          <cell r="B332">
            <v>134</v>
          </cell>
          <cell r="C332">
            <v>256</v>
          </cell>
        </row>
        <row r="333">
          <cell r="B333">
            <v>133</v>
          </cell>
          <cell r="C333">
            <v>255</v>
          </cell>
        </row>
        <row r="334">
          <cell r="B334">
            <v>132</v>
          </cell>
          <cell r="C334">
            <v>254</v>
          </cell>
        </row>
        <row r="335">
          <cell r="B335">
            <v>131</v>
          </cell>
          <cell r="C335">
            <v>253</v>
          </cell>
        </row>
        <row r="336">
          <cell r="B336">
            <v>130</v>
          </cell>
          <cell r="C336">
            <v>252</v>
          </cell>
        </row>
        <row r="337">
          <cell r="B337">
            <v>129</v>
          </cell>
          <cell r="C337">
            <v>250</v>
          </cell>
        </row>
        <row r="338">
          <cell r="B338">
            <v>128</v>
          </cell>
          <cell r="C338">
            <v>348</v>
          </cell>
        </row>
        <row r="339">
          <cell r="B339">
            <v>127</v>
          </cell>
          <cell r="C339">
            <v>181</v>
          </cell>
        </row>
        <row r="340">
          <cell r="B340">
            <v>126</v>
          </cell>
          <cell r="C340">
            <v>175</v>
          </cell>
        </row>
        <row r="341">
          <cell r="B341">
            <v>125</v>
          </cell>
          <cell r="C341">
            <v>176</v>
          </cell>
        </row>
        <row r="342">
          <cell r="B342">
            <v>124</v>
          </cell>
          <cell r="C342">
            <v>347</v>
          </cell>
        </row>
        <row r="343">
          <cell r="B343">
            <v>123</v>
          </cell>
          <cell r="C343">
            <v>346</v>
          </cell>
        </row>
        <row r="344">
          <cell r="B344">
            <v>122</v>
          </cell>
          <cell r="C344">
            <v>345</v>
          </cell>
        </row>
        <row r="345">
          <cell r="B345">
            <v>121</v>
          </cell>
          <cell r="C345">
            <v>183</v>
          </cell>
        </row>
        <row r="346">
          <cell r="B346">
            <v>120</v>
          </cell>
          <cell r="C346">
            <v>343</v>
          </cell>
        </row>
        <row r="347">
          <cell r="B347">
            <v>119</v>
          </cell>
          <cell r="C347">
            <v>45</v>
          </cell>
        </row>
        <row r="348">
          <cell r="B348">
            <v>118</v>
          </cell>
          <cell r="C348">
            <v>9</v>
          </cell>
        </row>
        <row r="349">
          <cell r="B349">
            <v>117</v>
          </cell>
          <cell r="C349">
            <v>243</v>
          </cell>
        </row>
        <row r="350">
          <cell r="B350">
            <v>116</v>
          </cell>
          <cell r="C350">
            <v>242</v>
          </cell>
        </row>
        <row r="351">
          <cell r="B351">
            <v>115</v>
          </cell>
          <cell r="C351">
            <v>124</v>
          </cell>
        </row>
        <row r="352">
          <cell r="B352">
            <v>114</v>
          </cell>
          <cell r="C352">
            <v>36</v>
          </cell>
        </row>
        <row r="353">
          <cell r="B353">
            <v>113</v>
          </cell>
          <cell r="C353">
            <v>34</v>
          </cell>
        </row>
        <row r="354">
          <cell r="B354">
            <v>112</v>
          </cell>
          <cell r="C354">
            <v>172</v>
          </cell>
        </row>
        <row r="355">
          <cell r="B355">
            <v>111</v>
          </cell>
          <cell r="C355">
            <v>240</v>
          </cell>
        </row>
        <row r="356">
          <cell r="B356">
            <v>110</v>
          </cell>
          <cell r="C356">
            <v>239</v>
          </cell>
        </row>
        <row r="357">
          <cell r="B357">
            <v>109</v>
          </cell>
          <cell r="C357">
            <v>238</v>
          </cell>
        </row>
        <row r="358">
          <cell r="B358">
            <v>108</v>
          </cell>
          <cell r="C358">
            <v>79</v>
          </cell>
        </row>
        <row r="359">
          <cell r="B359">
            <v>107</v>
          </cell>
          <cell r="C359">
            <v>42</v>
          </cell>
        </row>
        <row r="360">
          <cell r="B360">
            <v>118</v>
          </cell>
          <cell r="C360">
            <v>9</v>
          </cell>
        </row>
        <row r="361">
          <cell r="B361">
            <v>105</v>
          </cell>
          <cell r="C361">
            <v>236</v>
          </cell>
        </row>
        <row r="362">
          <cell r="B362">
            <v>104</v>
          </cell>
          <cell r="C362">
            <v>187</v>
          </cell>
        </row>
        <row r="363">
          <cell r="B363">
            <v>103</v>
          </cell>
          <cell r="C363">
            <v>186</v>
          </cell>
        </row>
        <row r="364">
          <cell r="B364">
            <v>102</v>
          </cell>
          <cell r="C364">
            <v>107</v>
          </cell>
        </row>
        <row r="365">
          <cell r="B365">
            <v>101</v>
          </cell>
          <cell r="C365">
            <v>97</v>
          </cell>
        </row>
        <row r="366">
          <cell r="B366">
            <v>100</v>
          </cell>
          <cell r="C366">
            <v>325</v>
          </cell>
        </row>
        <row r="367">
          <cell r="B367">
            <v>99</v>
          </cell>
          <cell r="C367">
            <v>324</v>
          </cell>
        </row>
        <row r="368">
          <cell r="B368">
            <v>98</v>
          </cell>
          <cell r="C368">
            <v>323</v>
          </cell>
        </row>
        <row r="369">
          <cell r="B369">
            <v>97</v>
          </cell>
          <cell r="C369">
            <v>322</v>
          </cell>
        </row>
        <row r="370">
          <cell r="B370">
            <v>96</v>
          </cell>
          <cell r="C370">
            <v>321</v>
          </cell>
        </row>
        <row r="371">
          <cell r="B371">
            <v>95</v>
          </cell>
          <cell r="C371">
            <v>39</v>
          </cell>
        </row>
        <row r="372">
          <cell r="B372">
            <v>94</v>
          </cell>
          <cell r="C372">
            <v>306</v>
          </cell>
        </row>
        <row r="373">
          <cell r="B373">
            <v>93</v>
          </cell>
          <cell r="C373">
            <v>341</v>
          </cell>
        </row>
        <row r="374">
          <cell r="B374">
            <v>92</v>
          </cell>
          <cell r="C374">
            <v>340</v>
          </cell>
        </row>
        <row r="375">
          <cell r="B375">
            <v>91</v>
          </cell>
          <cell r="C375">
            <v>342</v>
          </cell>
        </row>
        <row r="376">
          <cell r="B376">
            <v>90</v>
          </cell>
          <cell r="C376">
            <v>339</v>
          </cell>
        </row>
        <row r="377">
          <cell r="B377">
            <v>89</v>
          </cell>
          <cell r="C377">
            <v>338</v>
          </cell>
        </row>
        <row r="378">
          <cell r="B378">
            <v>88</v>
          </cell>
          <cell r="C378">
            <v>337</v>
          </cell>
        </row>
        <row r="379">
          <cell r="B379">
            <v>87</v>
          </cell>
          <cell r="C379">
            <v>336</v>
          </cell>
        </row>
        <row r="380">
          <cell r="B380">
            <v>86</v>
          </cell>
          <cell r="C380">
            <v>335</v>
          </cell>
        </row>
        <row r="381">
          <cell r="B381">
            <v>85</v>
          </cell>
          <cell r="C381">
            <v>334</v>
          </cell>
        </row>
        <row r="382">
          <cell r="B382">
            <v>84</v>
          </cell>
          <cell r="C382">
            <v>333</v>
          </cell>
        </row>
        <row r="383">
          <cell r="B383">
            <v>83</v>
          </cell>
          <cell r="C383">
            <v>332</v>
          </cell>
        </row>
        <row r="384">
          <cell r="B384">
            <v>82</v>
          </cell>
          <cell r="C384">
            <v>331</v>
          </cell>
        </row>
        <row r="385">
          <cell r="B385">
            <v>81</v>
          </cell>
          <cell r="C385">
            <v>50</v>
          </cell>
        </row>
        <row r="386">
          <cell r="B386">
            <v>80</v>
          </cell>
          <cell r="C386">
            <v>46</v>
          </cell>
        </row>
        <row r="387">
          <cell r="B387">
            <v>79</v>
          </cell>
          <cell r="C387">
            <v>20</v>
          </cell>
        </row>
        <row r="388">
          <cell r="B388">
            <v>78</v>
          </cell>
          <cell r="C388">
            <v>330</v>
          </cell>
        </row>
        <row r="389">
          <cell r="B389">
            <v>77</v>
          </cell>
          <cell r="C389">
            <v>329</v>
          </cell>
        </row>
        <row r="390">
          <cell r="B390">
            <v>76</v>
          </cell>
          <cell r="C390">
            <v>328</v>
          </cell>
        </row>
        <row r="391">
          <cell r="B391">
            <v>75</v>
          </cell>
          <cell r="C391">
            <v>327</v>
          </cell>
        </row>
        <row r="392">
          <cell r="B392">
            <v>74</v>
          </cell>
          <cell r="C392">
            <v>326</v>
          </cell>
        </row>
        <row r="393">
          <cell r="B393">
            <v>73</v>
          </cell>
          <cell r="C393">
            <v>235</v>
          </cell>
        </row>
        <row r="394">
          <cell r="B394">
            <v>72</v>
          </cell>
          <cell r="C394">
            <v>234</v>
          </cell>
        </row>
        <row r="395">
          <cell r="B395">
            <v>71</v>
          </cell>
          <cell r="C395">
            <v>233</v>
          </cell>
        </row>
        <row r="396">
          <cell r="B396">
            <v>70</v>
          </cell>
          <cell r="C396">
            <v>232</v>
          </cell>
        </row>
        <row r="397">
          <cell r="B397">
            <v>69</v>
          </cell>
          <cell r="C397">
            <v>231</v>
          </cell>
        </row>
        <row r="398">
          <cell r="B398">
            <v>68</v>
          </cell>
          <cell r="C398">
            <v>230</v>
          </cell>
        </row>
        <row r="399">
          <cell r="B399">
            <v>67</v>
          </cell>
          <cell r="C399">
            <v>229</v>
          </cell>
        </row>
        <row r="400">
          <cell r="B400">
            <v>66</v>
          </cell>
          <cell r="C400">
            <v>228</v>
          </cell>
        </row>
        <row r="401">
          <cell r="B401">
            <v>65</v>
          </cell>
          <cell r="C401">
            <v>227</v>
          </cell>
        </row>
        <row r="402">
          <cell r="B402">
            <v>64</v>
          </cell>
          <cell r="C402">
            <v>226</v>
          </cell>
        </row>
        <row r="403">
          <cell r="B403">
            <v>63</v>
          </cell>
          <cell r="C403">
            <v>225</v>
          </cell>
        </row>
        <row r="404">
          <cell r="B404">
            <v>62</v>
          </cell>
          <cell r="C404">
            <v>224</v>
          </cell>
        </row>
        <row r="405">
          <cell r="B405">
            <v>61</v>
          </cell>
          <cell r="C405">
            <v>223</v>
          </cell>
        </row>
        <row r="406">
          <cell r="B406">
            <v>60</v>
          </cell>
          <cell r="C406">
            <v>222</v>
          </cell>
        </row>
        <row r="407">
          <cell r="B407">
            <v>59</v>
          </cell>
          <cell r="C407">
            <v>221</v>
          </cell>
        </row>
        <row r="408">
          <cell r="B408">
            <v>58</v>
          </cell>
          <cell r="C408">
            <v>220</v>
          </cell>
        </row>
        <row r="409">
          <cell r="B409">
            <v>57</v>
          </cell>
          <cell r="C409">
            <v>219</v>
          </cell>
        </row>
        <row r="410">
          <cell r="B410">
            <v>56</v>
          </cell>
          <cell r="C410">
            <v>218</v>
          </cell>
        </row>
        <row r="411">
          <cell r="B411">
            <v>55</v>
          </cell>
          <cell r="C411">
            <v>217</v>
          </cell>
        </row>
        <row r="412">
          <cell r="B412">
            <v>54</v>
          </cell>
          <cell r="C412">
            <v>216</v>
          </cell>
        </row>
        <row r="413">
          <cell r="B413">
            <v>53</v>
          </cell>
          <cell r="C413">
            <v>215</v>
          </cell>
        </row>
        <row r="414">
          <cell r="B414">
            <v>52</v>
          </cell>
          <cell r="C414">
            <v>214</v>
          </cell>
        </row>
        <row r="415">
          <cell r="B415">
            <v>51</v>
          </cell>
          <cell r="C415">
            <v>213</v>
          </cell>
        </row>
        <row r="416">
          <cell r="B416">
            <v>50</v>
          </cell>
          <cell r="C416">
            <v>212</v>
          </cell>
        </row>
        <row r="417">
          <cell r="B417">
            <v>49</v>
          </cell>
          <cell r="C417">
            <v>211</v>
          </cell>
        </row>
        <row r="418">
          <cell r="B418">
            <v>48</v>
          </cell>
          <cell r="C418">
            <v>210</v>
          </cell>
        </row>
        <row r="419">
          <cell r="B419">
            <v>47</v>
          </cell>
          <cell r="C419">
            <v>209</v>
          </cell>
        </row>
        <row r="420">
          <cell r="B420">
            <v>46</v>
          </cell>
          <cell r="C420">
            <v>208</v>
          </cell>
        </row>
        <row r="421">
          <cell r="B421">
            <v>45</v>
          </cell>
          <cell r="C421">
            <v>207</v>
          </cell>
        </row>
        <row r="422">
          <cell r="B422">
            <v>44</v>
          </cell>
          <cell r="C422">
            <v>206</v>
          </cell>
        </row>
        <row r="423">
          <cell r="B423">
            <v>43</v>
          </cell>
          <cell r="C423">
            <v>205</v>
          </cell>
        </row>
        <row r="424">
          <cell r="B424">
            <v>42</v>
          </cell>
          <cell r="C424">
            <v>204</v>
          </cell>
        </row>
        <row r="425">
          <cell r="B425">
            <v>41</v>
          </cell>
          <cell r="C425">
            <v>203</v>
          </cell>
        </row>
        <row r="426">
          <cell r="B426">
            <v>40</v>
          </cell>
          <cell r="C426">
            <v>202</v>
          </cell>
        </row>
        <row r="427">
          <cell r="B427">
            <v>39</v>
          </cell>
          <cell r="C427">
            <v>201</v>
          </cell>
        </row>
        <row r="428">
          <cell r="B428">
            <v>38</v>
          </cell>
          <cell r="C428">
            <v>200</v>
          </cell>
        </row>
        <row r="429">
          <cell r="B429">
            <v>37</v>
          </cell>
          <cell r="C429">
            <v>199</v>
          </cell>
        </row>
        <row r="430">
          <cell r="B430">
            <v>36</v>
          </cell>
          <cell r="C430">
            <v>198</v>
          </cell>
        </row>
        <row r="431">
          <cell r="B431">
            <v>35</v>
          </cell>
          <cell r="C431">
            <v>197</v>
          </cell>
        </row>
        <row r="432">
          <cell r="B432">
            <v>34</v>
          </cell>
          <cell r="C432">
            <v>196</v>
          </cell>
        </row>
        <row r="433">
          <cell r="B433">
            <v>33</v>
          </cell>
          <cell r="C433">
            <v>195</v>
          </cell>
        </row>
        <row r="434">
          <cell r="B434">
            <v>32</v>
          </cell>
          <cell r="C434">
            <v>194</v>
          </cell>
        </row>
        <row r="435">
          <cell r="B435">
            <v>31</v>
          </cell>
          <cell r="C435">
            <v>193</v>
          </cell>
        </row>
        <row r="436">
          <cell r="B436">
            <v>30</v>
          </cell>
          <cell r="C436">
            <v>192</v>
          </cell>
        </row>
        <row r="437">
          <cell r="B437">
            <v>29</v>
          </cell>
          <cell r="C437">
            <v>191</v>
          </cell>
        </row>
        <row r="438">
          <cell r="B438">
            <v>28</v>
          </cell>
          <cell r="C438">
            <v>190</v>
          </cell>
        </row>
        <row r="439">
          <cell r="B439">
            <v>27</v>
          </cell>
          <cell r="C439">
            <v>189</v>
          </cell>
        </row>
        <row r="440">
          <cell r="B440">
            <v>26</v>
          </cell>
          <cell r="C440">
            <v>188</v>
          </cell>
        </row>
        <row r="441">
          <cell r="B441">
            <v>25</v>
          </cell>
          <cell r="C441">
            <v>318</v>
          </cell>
        </row>
        <row r="442">
          <cell r="B442">
            <v>24</v>
          </cell>
          <cell r="C442">
            <v>308</v>
          </cell>
        </row>
        <row r="443">
          <cell r="B443">
            <v>23</v>
          </cell>
          <cell r="C443">
            <v>84</v>
          </cell>
        </row>
        <row r="444">
          <cell r="B444">
            <v>22</v>
          </cell>
          <cell r="C444">
            <v>82</v>
          </cell>
        </row>
        <row r="445">
          <cell r="B445">
            <v>21</v>
          </cell>
          <cell r="C445">
            <v>78</v>
          </cell>
        </row>
        <row r="446">
          <cell r="B446">
            <v>20</v>
          </cell>
          <cell r="C446">
            <v>320</v>
          </cell>
        </row>
        <row r="447">
          <cell r="B447">
            <v>19</v>
          </cell>
          <cell r="C447">
            <v>319</v>
          </cell>
        </row>
        <row r="448">
          <cell r="B448">
            <v>18</v>
          </cell>
          <cell r="C448">
            <v>317</v>
          </cell>
        </row>
        <row r="449">
          <cell r="B449">
            <v>17</v>
          </cell>
          <cell r="C449">
            <v>316</v>
          </cell>
        </row>
        <row r="450">
          <cell r="B450">
            <v>16</v>
          </cell>
          <cell r="C450">
            <v>315</v>
          </cell>
        </row>
        <row r="451">
          <cell r="B451">
            <v>15</v>
          </cell>
          <cell r="C451">
            <v>314</v>
          </cell>
        </row>
        <row r="452">
          <cell r="B452">
            <v>14</v>
          </cell>
          <cell r="C452">
            <v>313</v>
          </cell>
        </row>
        <row r="453">
          <cell r="B453">
            <v>13</v>
          </cell>
          <cell r="C453">
            <v>312</v>
          </cell>
        </row>
        <row r="454">
          <cell r="B454">
            <v>12</v>
          </cell>
          <cell r="C454">
            <v>311</v>
          </cell>
        </row>
        <row r="455">
          <cell r="B455">
            <v>11</v>
          </cell>
          <cell r="C455">
            <v>310</v>
          </cell>
        </row>
        <row r="456">
          <cell r="B456">
            <v>10</v>
          </cell>
          <cell r="C456">
            <v>309</v>
          </cell>
        </row>
        <row r="457">
          <cell r="B457">
            <v>9</v>
          </cell>
          <cell r="C457">
            <v>307</v>
          </cell>
        </row>
        <row r="458">
          <cell r="B458">
            <v>8</v>
          </cell>
          <cell r="C458">
            <v>305</v>
          </cell>
        </row>
        <row r="459">
          <cell r="B459">
            <v>7</v>
          </cell>
          <cell r="C459">
            <v>304</v>
          </cell>
        </row>
        <row r="460">
          <cell r="B460">
            <v>6</v>
          </cell>
          <cell r="C460">
            <v>303</v>
          </cell>
        </row>
        <row r="461">
          <cell r="B461">
            <v>5</v>
          </cell>
          <cell r="C461">
            <v>302</v>
          </cell>
        </row>
        <row r="462">
          <cell r="B462">
            <v>4</v>
          </cell>
          <cell r="C462">
            <v>241</v>
          </cell>
        </row>
        <row r="463">
          <cell r="B463">
            <v>3</v>
          </cell>
          <cell r="C463">
            <v>180</v>
          </cell>
        </row>
        <row r="464">
          <cell r="B464">
            <v>2</v>
          </cell>
          <cell r="C464">
            <v>174</v>
          </cell>
        </row>
        <row r="465">
          <cell r="B465">
            <v>1</v>
          </cell>
          <cell r="C465">
            <v>43</v>
          </cell>
        </row>
        <row r="466">
          <cell r="B466">
            <v>0</v>
          </cell>
          <cell r="C466">
            <v>40</v>
          </cell>
        </row>
      </sheetData>
      <sheetData sheetId="39"/>
      <sheetData sheetId="40"/>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Wilson Javier Montenegro López" refreshedDate="44487.609255208336" createdVersion="7" refreshedVersion="7" minRefreshableVersion="3" recordCount="477">
  <cacheSource type="worksheet">
    <worksheetSource ref="A1:BT478" sheet="POA 2021 - INCREMENTO"/>
  </cacheSource>
  <cacheFields count="72">
    <cacheField name="NÚMERO" numFmtId="0">
      <sharedItems containsSemiMixedTypes="0" containsString="0" containsNumber="1" containsInteger="1" minValue="1" maxValue="477"/>
    </cacheField>
    <cacheField name="Nº CERTIFICACIÓN POA" numFmtId="0">
      <sharedItems containsSemiMixedTypes="0" containsString="0" containsNumber="1" containsInteger="1" minValue="0" maxValue="321"/>
    </cacheField>
    <cacheField name="GERENCIA" numFmtId="0">
      <sharedItems/>
    </cacheField>
    <cacheField name="COORDINACIÓN" numFmtId="0">
      <sharedItems/>
    </cacheField>
    <cacheField name="EJE DEL PLAN DE DESARROLLO Y ORDENAMIENTO TERRITORIAL DEL DMQ" numFmtId="0">
      <sharedItems/>
    </cacheField>
    <cacheField name="OBJETIVOS DEL PLAN DE DESARROLLO Y ORDENAMIENTO TERRITORIAL DEL DMQ" numFmtId="0">
      <sharedItems longText="1"/>
    </cacheField>
    <cacheField name="PROGRAMA" numFmtId="0">
      <sharedItems count="2">
        <s v="PROGRAMA 1 FORTALECIMIENTO EMPRESARIAL"/>
        <s v="PROGRAMA 2 SISTEMA DE TRANSPORTE PÚBLICO EFICIENTE"/>
      </sharedItems>
    </cacheField>
    <cacheField name="PROYECTO" numFmtId="0">
      <sharedItems count="4">
        <s v="PROYECTO 1 GESTION ADMINISTRATIVA"/>
        <s v="PROYECTO 2 GESTION DEL TALENTO HUMANO"/>
        <s v="PROYECTO 3 OPERACIÓN DE LOS CORREDORES DEL SISTEMA METROPOLITANO DE TRANSPORTE PÚBLICO"/>
        <s v="PROYECTO 4 MODERNIZACIÓN DEL SISTEMA DE TRANSPORTE PÚBLICO METROPOLITANO DE PASAJEROS"/>
      </sharedItems>
    </cacheField>
    <cacheField name="INDICADOR" numFmtId="0">
      <sharedItems/>
    </cacheField>
    <cacheField name="META" numFmtId="0">
      <sharedItems/>
    </cacheField>
    <cacheField name="PRODUCTO" numFmtId="0">
      <sharedItems count="8">
        <s v="OPERACIÓN Y FUNCIONAMIENTO ADMINISTRATIVO DE LA EMPRESA"/>
        <s v="INFRAESTRUCTURA TECNOLÓGICA OPERANDO Y EN FUNCIONAMIENTO"/>
        <s v="PROCESOS POR LIQUIDAR AÑOS ANTERIORES"/>
        <s v="PROGRAMA DE BIENESTAR LABORAL DEL PERSONAL IMPLEMENTADO"/>
        <s v="OPERACIÓN DEL SISTEMA INTEGRADO DE TRANSPORTE PÚBLICO"/>
        <s v="IMPLEMENTAR DE LOS SISTEMAS INTELIGENTES DE TRANSPORTE"/>
        <s v="IMPLEMENTAR UNIDADES DE TRANSPORTE MASIVO DE PASAJEROS, CON TECNOLOGÍA ELÉCTRICA"/>
        <s v="INFRAESTRUCTURA DEL SISTEMA DE TRANSPORTE FORTALECIDA"/>
      </sharedItems>
    </cacheField>
    <cacheField name="ACTIVIDAD" numFmtId="0">
      <sharedItems count="19">
        <s v="GESTIÓN DEL ÁREA FINANCIERA"/>
        <s v="BRINDAR UN SERVICIO TECNOLÓGICO INFORMÁTICO OPORTUNO"/>
        <s v="FINALIZAR LAS ACTIVIDADES PENDIENTES (ARRASTRES 2020)"/>
        <s v="GESTIÓN DEL ÁREA ADMINISTRATIVA"/>
        <s v="MEDICINA PREVENTIVA Y SALUD OCUPACIONAL"/>
        <s v="EJECUTAR PROCESOS POR DESVINCULACIÓN"/>
        <s v="NÓMINA"/>
        <s v="NÓMINA OPERATIVA"/>
        <s v="PRESTACIÓN DE SERVICIOS AL PERSONAL"/>
        <s v="SEGURIDAD, SALUD OCUPACIONAL Y AMBIENTE "/>
        <s v="MANTENIMIENTO PREVENTIVO Y CORRECTIVO DE LOS BUSES: ARTICULADOS, BIARTICULADOS, TROLEBUSES Y POOL LIVIANO"/>
        <s v="SERVICIOS COMPLEMENTARIOS PARA EL FUNCIONAMIENTO DEL SITP"/>
        <s v="DISEÑO Y FUNCIONAMIENTO DE LOS EQUIPOS Y TECNOLOGÍA NECESARIA PARA LOS SISTEMAS INTELIGENTES DE TRANSPORTE"/>
        <s v="OPTIMIZACIÓN DE PERSONAL FASE I"/>
        <s v="DISEÑO Y FUNCIONAMIENTO DE LOS EQUIPOS Y TECNOLOGÍA NECESARIA PARA UNIDADES DE TRANSPORTE MASIVO DE PASAJEROS, CON TECNOLOGÍA ELÉCTRICA"/>
        <s v="GESTIÓN DEL ÁREA COMUNICACIÓN"/>
        <s v="GESTIÓN DE ADMINISTRACIÓN DE TALENTO HUMANO"/>
        <s v="SERVICIO DE TRANSPORTE DE ALIMENTADORES"/>
        <s v="MANTENIMIENTO DE INFRAESTRUCTURA ADMINISTRADA POR LA EPMTPQ"/>
      </sharedItems>
    </cacheField>
    <cacheField name="TAREA" numFmtId="0">
      <sharedItems longText="1"/>
    </cacheField>
    <cacheField name="PRIORIDAD_x000a_(Recurrente/Proceso)" numFmtId="0">
      <sharedItems containsBlank="1"/>
    </cacheField>
    <cacheField name="GRUPO DE GASTO" numFmtId="0">
      <sharedItems/>
    </cacheField>
    <cacheField name="ÍTEM PRESUPUESTARIO" numFmtId="0">
      <sharedItems count="97">
        <s v="570203 COMISIONES BANCARIAS"/>
        <s v="580101 A ENTIDADES DEL PRESUPUESTO GENERAL DEL ESTADO"/>
        <s v="530202 FLETES Y MANIOBRAS"/>
        <s v="530204 EDICIÓN, IMPRESIÓN, REPRODUCCIÓN, PUBLICACIONES, SUSCRIPCIONES, FOTOCOPIADO, TRADUCCIÓN, EMPASTADO,_x000a_ENMARCACIÓN, SERIGRAFÍA, FOTOGRAFÍA, CARNETIZACIÓN, FILMACIÓN E IMÁGENES SATELITALES"/>
        <s v="530801 ALIMENTOS Y BEBIDAS"/>
        <s v="530811 INSUMOS, MATERIALES Y SUMINISTROS PARA CONSTRUCCIÓN , ELECTRICIDAD ,PLOMERÍA ,CARPINTERÍA ,SEÑALIZACIÓN VIAL ,NAVEGACIÓN , CONTRA INCENDIOS Y PLACAS"/>
        <s v="530813 REPUESTOS Y ACCESORIOS "/>
        <s v="530602 SERVICIO DE AUDITORÍA"/>
        <s v="530704 MANTENIMIENTO Y REPARACIÓN DE EQUIPOS Y SISTEMAS INFORMÁTICOS"/>
        <s v="530404 MAQUINARIAS Y EQUIPOS (INSTALACIÓN, MANTENIMIENTO Y REPARACIÓN)"/>
        <s v="531407 Equipos, Sistemas y Paquetes Informáticos"/>
        <s v="530402 EDIFICIOS, LOCALES, RESIDENCIAS Y CABLEADO ESTRUCTURADO (MANTENIMIENTO, REPARACIÓN E INSTALACIÓN)"/>
        <s v="530702 ARRENDAMIENTO Y LICENCIAS DE USO DE PAQUETES INFORMÁTICOS"/>
        <s v="530804 MATERIALES DE OFICINA"/>
        <s v="530502 EDIFICIOS, LOCALES Y RESIDENCIAS, PARQUEADEROS, CASILLEROS JUDICIALES Y BANCARIOS (ARRENDAMIENTO)"/>
        <s v="570102 TASAS GENERALES, IMPUESTOS, CONTRIBUCIONES, PERMISOS, LICENCIAS Y PATENTES"/>
        <s v="570201 SEGUROS"/>
        <s v="530803 COMBUSTIBLES Y LUBRICANTES"/>
        <s v="530405 VEHÍCULOS (SERVICIO PARA MANTENIMIENTO Y REPARACIÓN)"/>
        <s v="530209 SERVICIOS DE ASEO, LAVADO DE VESTIMENTA DE TRABAJO, FUMIGACIÓN, DESINFECCIÓN, LIMPIEZA DE INSTALACIONES, MANEJO DE DESECHOS CONTAMINADOS, RECUPERACIÓN Y CLASIFICACIÓN DE MATERIALES RECICLABLES"/>
        <s v="530105 TELECOMUNICACIONES"/>
        <s v="530101 AGUA POTABLE"/>
        <s v="530601 CONSULTORÍA, ASESORÍA E INVESTIGACIÓN "/>
        <s v="530809 MEDICAMENTOS"/>
        <s v="530802 VESTUARIO, LENCERÍA, PRENDAS DE PROTECCIÓN Y ACCESORIOS PARA UNIFORMES DEL PERSONAL DE PROTECCIÓN, VIGILANCIA Y SEGURIDAD"/>
        <s v="530826 DISPOSITIVOS MÉDICOS DE USO GENERAL"/>
        <s v="510707 COMPENSACIÓN POR VACACIONES NO GOZADAS POR CESACIÓN DE FUNCIONES"/>
        <s v="510203 DECIMOTERCER SUELDO"/>
        <s v="510204 DECIMOCUARTO SUELDO"/>
        <s v="510304 COMPENSACION POR TRANSPORTE"/>
        <s v="510509 HORAS EXTRAORDINARIAS Y SUPLEMENTARIAS"/>
        <s v="510512 SUBROGACION"/>
        <s v="510513 ENCARGOS"/>
        <s v="510601 APORTE PATRONAL"/>
        <s v="510602 FONDO DE RESERVA"/>
        <s v="710203 DECIMOTERCER SUELDO"/>
        <s v="710204 DECIMOCUARTO SUELDO"/>
        <s v="710304 COMPENSACIÓN POR TRANSPORTE"/>
        <s v="710306 ALIMENTACIÓN"/>
        <s v="710401 POR CARGAS FAMILIARES"/>
        <s v="710408 SUBSIDIO DE ANTIGÜEDAD"/>
        <s v="710509 HORAS EXTRAORDINARIAS Y SUPLEMENTARIAS"/>
        <s v="710601 APORTE PATRONAL"/>
        <s v="710602 FONDO DE RESERVA"/>
        <s v="510106 SALARIOS UNIFICADOS"/>
        <s v="710105 REMUNERACIONES UNIFICADAS"/>
        <s v="510105 REMUNERACIONES UNIFICADAS"/>
        <s v="530201 TRANSPORTE DE PERSONAL"/>
        <s v="530203 ALMACENAMIENTO, EMBALAJE, DESEMBALAJE, ENVASE, DESENVASE Y RECARGA DE EXTINTORES"/>
        <s v="730813 REPUESTOS Y ACCESORIOS"/>
        <s v="730811 INSUMOS, MATERIALES Y SUMINISTROS PARA CONSTRUCCIÓN , ELECTRICIDAD ,PLOMERÍA ,CARPINTERÍA ,SEÑALIZACIÓN VIAL ,NAVEGACIÓN , CONTRA INCENDIOS Y PLACAS"/>
        <s v="730404 MAQUINARIAS Y EQUIPOS (INSTALACIÓN MANTENIMIENTO Y REPARACIÓN)"/>
        <s v="730405 VEHÍCULOS (SERVICIO PARA MANTENIMIENTO Y REPARACIÓN)"/>
        <s v="730803 COMBUSTIBLES Y LUBRICANTES"/>
        <s v="730804 MATERIALES DE OFICINA"/>
        <s v="730208 SERVICIO DE SEGURIDAD Y VIGILANCIA"/>
        <s v="730209 SERVICIOS DE ASEO, LAVADO DE VESTIMENTA DE TRABAJO, FUMIGACIÓN, DESINFECCIÓN, LIMPIEZA DE INSTALACIONES, MANEJO DE DESECHOS CONTAMINADOS, RECUPERACIÓN Y CLASIFICACIÓN DE MATERIALES RECICLABLES."/>
        <s v="730202 FLETES Y MANIOBRAS"/>
        <s v="730104 ENERGÍA ELÉCTRICA"/>
        <s v="730704 MANTENIMIENTO Y REPARACIÓN DE EQUIPOS Y SISTEMAS INFORMÁTICOS"/>
        <s v="730105 TELECOMUNICACIONES"/>
        <s v="730420 INSTALACIÓN, MANTENIMIENTO Y REPARACIÓN DE EDIFICIOS, LOCALES Y RESIDENCIAS DE PROPIEDAD DE LAS ENTIDADES PÚBLICAS"/>
        <s v="730505 VEHÍCULOS (ARRENDAMIENTO)"/>
        <s v="730204 EDICIÓN,IMPRESIÓN,REPRODUCCIÓN, PUBLICACIONES, SUSCRIPCIONES, FOTOCOPIADO, TRADUCCIÓN, EMPASTADO"/>
        <s v="730703 ARRENDAMIENTO DE EQUIPOS INFORMÁTICOS "/>
        <s v="710709 POR RENUNCIA VOLUNTARIA"/>
        <s v="840105 VEHÍCULOS "/>
        <s v="530241 SERVICIO DE MONITOREO DE LA INFORMACIÓN EN TELEVISIÓN, RADIO, PRENSA, MEDIOS ON-LINE Y OTROS"/>
        <s v="530612 CAPACITACIÓN A SERVIDORES PÚBLICOS"/>
        <s v="710106 SALARIOS UNIFICADOS"/>
        <s v="530606 HONORARIOS POR CONTRATOS CIVILES DE SERVICIOS"/>
        <s v="530820 MENAJE Y ACCESORIOS DESCARTABLES"/>
        <s v="531404 MAQUINARIAS Y EQUIPOS"/>
        <s v="730803 COMBUSTIBLES Y LUBRICANTES "/>
        <s v="840104 MAQUINARIAS Y EQUIPOS"/>
        <s v="730402 EDIFICIOS, LOCALES, RESIDENCIAS Y CABLEADO ESTRUCTURADO (MANTENIMIENTO, REPARACIÓN E INSTALACIÓN)"/>
        <s v="840107 EQUIPOS SISTEMAS Y PAQUETES INFORMÁTICOS"/>
        <s v="530420 INSTALACIÓN, MANTENIMIENTO Y REPARACIÓN DE EDIFICIOS, LOCALES Y RESIDENCIAS DE PROPIEDAD DE LAS ENTIDADES PÚBLICAS"/>
        <s v="710704 COMPENSACIÓN POR DESAHUCIO"/>
        <s v="710707 COMPENSACIÓN POR VACACIONES NO GOZADAS POR CESACIÓN DE FUNCIONES"/>
        <s v="710513 ENCARGOS ASIGNACIÓN PARA LA PERSONA QUE SUBROGA POR AUSENCIA LEGAL DEL TITULAR DE UN PUESTO DEL NIVEL JERÁRQUICO SUPERIOR"/>
        <s v="710512 SUBROGACIÓN "/>
        <s v="530104 ENERGÍA ELÉCTRICA"/>
        <s v="730805 MATERIAL DE ASEO"/>
        <s v="731404 MAQUINARIA Y EQUIPOS"/>
        <s v="840103 MOBILIARIO"/>
        <s v="530805 MATERIALES DE ASEO"/>
        <s v="510401 POR CARGAS FAMILIARES"/>
        <s v="510408 SUBSIDIO DE ANTIGÜEDAD"/>
        <s v="510306 ALIMENTACIÓN"/>
        <s v="730201 TRANSPORTE DE PERSONAL"/>
        <s v="510709 INDEMNIZACIONES POR RENUNCIA VOLUNTARIA PARA EL PERSONAL DE LOEP"/>
        <s v="730803 COMBUSTIBLE Y LUBRICANTE"/>
        <s v="530204 Edición, Impresión, Reproducción, Publicaciones, Suscripciones, Fotocopiado, Traducción, Empastado, Enmarcación, Serigrafía, Fotografía, Carnetización, Filmación e Imágenes Satelitales."/>
        <s v="530504 MAQUINARIAS Y EQUIPOS"/>
        <s v="730601 CONSULTORÍA, ASESORÍA E INVESTIGACIÓN ESPECIALIZADA"/>
        <s v="840107 EQUIPOS , SISTEMAS Y PAQUETES INFORMÁTICOS"/>
      </sharedItems>
    </cacheField>
    <cacheField name="CODIFICADO INICIAL" numFmtId="44">
      <sharedItems containsSemiMixedTypes="0" containsString="0" containsNumber="1" minValue="0" maxValue="13830346.630000001"/>
    </cacheField>
    <cacheField name="Disminución" numFmtId="44">
      <sharedItems containsString="0" containsBlank="1" containsNumber="1" minValue="-3627717.66" maxValue="0"/>
    </cacheField>
    <cacheField name="Incremento" numFmtId="44">
      <sharedItems containsString="0" containsBlank="1" containsNumber="1" minValue="0" maxValue="1498598.5899999999"/>
    </cacheField>
    <cacheField name="REFORMA SEGUNDO SEMESTRE" numFmtId="44">
      <sharedItems containsString="0" containsBlank="1" containsNumber="1" minValue="2000" maxValue="3536292.41"/>
    </cacheField>
    <cacheField name="CALENDARIZACIÓN" numFmtId="44">
      <sharedItems containsBlank="1"/>
    </cacheField>
    <cacheField name="CODIFICADO" numFmtId="44">
      <sharedItems containsSemiMixedTypes="0" containsString="0" containsNumber="1" minValue="-3.2741809263825417E-11" maxValue="10202628.970000001"/>
    </cacheField>
    <cacheField name="COMPROMETIDO" numFmtId="44">
      <sharedItems containsString="0" containsBlank="1" containsNumber="1" minValue="0" maxValue="9726585.0100000016"/>
    </cacheField>
    <cacheField name="DEVENGADO" numFmtId="44">
      <sharedItems containsString="0" containsBlank="1" containsNumber="1" minValue="0" maxValue="8218718.2900000056"/>
    </cacheField>
    <cacheField name="DIFERENCIA COMPROMISO" numFmtId="44">
      <sharedItems containsString="0" containsBlank="1" containsNumber="1" minValue="-22160" maxValue="891154.17"/>
    </cacheField>
    <cacheField name="DIFERENCIA DEVENGO" numFmtId="44">
      <sharedItems containsString="0" containsBlank="1" containsNumber="1" minValue="-4.8000000000456566E-3" maxValue="1983910.679999995"/>
    </cacheField>
    <cacheField name="FINANCIAMIENTO" numFmtId="4">
      <sharedItems count="2">
        <s v="PROPIOS"/>
        <s v="MDMQ"/>
      </sharedItems>
    </cacheField>
    <cacheField name="PAC" numFmtId="0">
      <sharedItems containsBlank="1"/>
    </cacheField>
    <cacheField name="CUATRIMESTRE" numFmtId="0">
      <sharedItems containsBlank="1"/>
    </cacheField>
    <cacheField name="PAGO PREVISTO ANTICIPO_x000a_($)" numFmtId="4">
      <sharedItems containsNonDate="0" containsString="0" containsBlank="1"/>
    </cacheField>
    <cacheField name="MES DE PAGO" numFmtId="0">
      <sharedItems containsNonDate="0" containsString="0" containsBlank="1"/>
    </cacheField>
    <cacheField name="ENE" numFmtId="0">
      <sharedItems containsBlank="1"/>
    </cacheField>
    <cacheField name="FEB" numFmtId="0">
      <sharedItems containsBlank="1"/>
    </cacheField>
    <cacheField name="MAR" numFmtId="0">
      <sharedItems containsBlank="1"/>
    </cacheField>
    <cacheField name="ABR" numFmtId="0">
      <sharedItems containsBlank="1"/>
    </cacheField>
    <cacheField name="MAY" numFmtId="0">
      <sharedItems containsBlank="1"/>
    </cacheField>
    <cacheField name="JUN" numFmtId="0">
      <sharedItems containsBlank="1"/>
    </cacheField>
    <cacheField name="JUL" numFmtId="0">
      <sharedItems containsBlank="1"/>
    </cacheField>
    <cacheField name="AGO" numFmtId="0">
      <sharedItems containsBlank="1"/>
    </cacheField>
    <cacheField name="SEP" numFmtId="0">
      <sharedItems containsBlank="1"/>
    </cacheField>
    <cacheField name="OCT" numFmtId="0">
      <sharedItems containsBlank="1"/>
    </cacheField>
    <cacheField name="NOV" numFmtId="0">
      <sharedItems containsBlank="1"/>
    </cacheField>
    <cacheField name="DIC" numFmtId="0">
      <sharedItems containsBlank="1"/>
    </cacheField>
    <cacheField name="ENERO" numFmtId="0">
      <sharedItems containsBlank="1"/>
    </cacheField>
    <cacheField name="FEBRERO" numFmtId="0">
      <sharedItems containsBlank="1"/>
    </cacheField>
    <cacheField name="MARZO" numFmtId="0">
      <sharedItems containsBlank="1"/>
    </cacheField>
    <cacheField name="ABRIL" numFmtId="0">
      <sharedItems containsBlank="1"/>
    </cacheField>
    <cacheField name="MAYO" numFmtId="0">
      <sharedItems containsBlank="1"/>
    </cacheField>
    <cacheField name="JUNIO" numFmtId="0">
      <sharedItems containsBlank="1"/>
    </cacheField>
    <cacheField name="JULIO" numFmtId="0">
      <sharedItems containsBlank="1"/>
    </cacheField>
    <cacheField name="AGOSTO" numFmtId="0">
      <sharedItems containsBlank="1"/>
    </cacheField>
    <cacheField name="SEPTIEMBRE" numFmtId="0">
      <sharedItems containsBlank="1"/>
    </cacheField>
    <cacheField name="OCTUBRE" numFmtId="0">
      <sharedItems containsBlank="1"/>
    </cacheField>
    <cacheField name="NOVIEMBRE" numFmtId="0">
      <sharedItems containsBlank="1"/>
    </cacheField>
    <cacheField name="DICIEMBRE" numFmtId="0">
      <sharedItems containsBlank="1"/>
    </cacheField>
    <cacheField name="CONTADOR" numFmtId="164">
      <sharedItems containsSemiMixedTypes="0" containsString="0" containsNumber="1" containsInteger="1" minValue="0" maxValue="12"/>
    </cacheField>
    <cacheField name="MES 1" numFmtId="43">
      <sharedItems containsSemiMixedTypes="0" containsString="0" containsNumber="1" minValue="0" maxValue="850219.08083333343"/>
    </cacheField>
    <cacheField name="MES 2" numFmtId="43">
      <sharedItems containsSemiMixedTypes="0" containsString="0" containsNumber="1" minValue="0" maxValue="850219.08083333343"/>
    </cacheField>
    <cacheField name="MES 3" numFmtId="43">
      <sharedItems containsSemiMixedTypes="0" containsString="0" containsNumber="1" minValue="0" maxValue="850219.08083333343"/>
    </cacheField>
    <cacheField name="MES 4" numFmtId="43">
      <sharedItems containsSemiMixedTypes="0" containsString="0" containsNumber="1" minValue="0" maxValue="850219.08083333343"/>
    </cacheField>
    <cacheField name="MES 5" numFmtId="43">
      <sharedItems containsSemiMixedTypes="0" containsString="0" containsNumber="1" minValue="0" maxValue="850219.08083333343"/>
    </cacheField>
    <cacheField name="MES 6" numFmtId="43">
      <sharedItems containsSemiMixedTypes="0" containsString="0" containsNumber="1" minValue="-1.8189894035458565E-12" maxValue="850219.08083333343"/>
    </cacheField>
    <cacheField name="MES 7" numFmtId="43">
      <sharedItems containsSemiMixedTypes="0" containsString="0" containsNumber="1" minValue="-1.8189894035458565E-12" maxValue="850219.08083333343"/>
    </cacheField>
    <cacheField name="MES 8" numFmtId="43">
      <sharedItems containsSemiMixedTypes="0" containsString="0" containsNumber="1" minValue="0" maxValue="1461184.3533333335"/>
    </cacheField>
    <cacheField name="MES 9" numFmtId="43">
      <sharedItems containsSemiMixedTypes="0" containsString="0" containsNumber="1" minValue="0" maxValue="1461184.3533333335"/>
    </cacheField>
    <cacheField name="MES 10" numFmtId="43">
      <sharedItems containsSemiMixedTypes="0" containsString="0" containsNumber="1" minValue="0" maxValue="1461184.3533333335"/>
    </cacheField>
    <cacheField name="MES 11" numFmtId="43">
      <sharedItems containsSemiMixedTypes="0" containsString="0" containsNumber="1" minValue="0" maxValue="1444963.605"/>
    </cacheField>
    <cacheField name="MES 12" numFmtId="43">
      <sharedItems containsSemiMixedTypes="0" containsString="0" containsNumber="1" minValue="0" maxValue="1444963.605"/>
    </cacheField>
    <cacheField name="SUMA" numFmtId="43">
      <sharedItems containsSemiMixedTypes="0" containsString="0" containsNumber="1" minValue="-3.637978807091713E-12" maxValue="10202628.969999999"/>
    </cacheField>
    <cacheField name="VERIFICAR" numFmtId="43">
      <sharedItems/>
    </cacheField>
    <cacheField name="aux " numFmtId="43">
      <sharedItems containsNonDate="0" containsString="0" containsBlank="1"/>
    </cacheField>
    <cacheField name="Nº REFORMA" numFmtId="1">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7">
  <r>
    <n v="1"/>
    <n v="0"/>
    <s v="GERENCIA ADMINISTRATIVO FINANCIERA"/>
    <s v="COORDINACIÓN FINANCIER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0"/>
    <s v="Comisiones bancarias"/>
    <m/>
    <s v=" 57 OTROS GASTOS CORRIENTES"/>
    <x v="0"/>
    <n v="2000"/>
    <m/>
    <m/>
    <m/>
    <s v="C1 C2 C3"/>
    <n v="2000"/>
    <n v="2000"/>
    <n v="909.34999999999991"/>
    <n v="0"/>
    <n v="1090.6500000000001"/>
    <x v="0"/>
    <s v="NO"/>
    <s v="NO APLICA"/>
    <m/>
    <m/>
    <s v="X"/>
    <m/>
    <m/>
    <m/>
    <m/>
    <m/>
    <m/>
    <m/>
    <m/>
    <m/>
    <m/>
    <m/>
    <s v="X"/>
    <s v="X"/>
    <s v="X"/>
    <s v="X"/>
    <s v="X"/>
    <s v="X"/>
    <s v="X"/>
    <s v="X"/>
    <s v="X"/>
    <s v="X"/>
    <s v="X"/>
    <s v="X"/>
    <n v="12"/>
    <n v="166.66666666666666"/>
    <n v="166.66666666666666"/>
    <n v="166.66666666666666"/>
    <n v="166.66666666666666"/>
    <n v="166.66666666666666"/>
    <n v="166.66666666666666"/>
    <n v="166.66666666666666"/>
    <n v="166.66666666666666"/>
    <n v="166.66666666666666"/>
    <n v="166.66666666666666"/>
    <n v="166.66666666666666"/>
    <n v="166.66666666666666"/>
    <n v="2000.0000000000002"/>
    <b v="1"/>
    <m/>
    <m/>
  </r>
  <r>
    <n v="2"/>
    <n v="0"/>
    <s v="GERENCIA ADMINISTRATIVO FINANCIERA"/>
    <s v="COORDINACIÓN FINANCIER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0"/>
    <s v="Contribución del 5 por mil"/>
    <m/>
    <s v=" 58 TRANSFERENCIAS CORRIENTES AL SECTOR PÚBLICA"/>
    <x v="1"/>
    <n v="83473.13"/>
    <m/>
    <n v="1870"/>
    <m/>
    <s v="C1 C2 C3"/>
    <n v="85343.13"/>
    <n v="85334.150000000009"/>
    <n v="85334.150000000009"/>
    <n v="8.9799999999959255"/>
    <n v="8.9799999999959255"/>
    <x v="0"/>
    <s v="NO"/>
    <s v="NO APLICA"/>
    <m/>
    <m/>
    <s v="X"/>
    <m/>
    <m/>
    <m/>
    <m/>
    <m/>
    <m/>
    <m/>
    <m/>
    <m/>
    <m/>
    <m/>
    <s v="X"/>
    <s v="X"/>
    <s v="X"/>
    <s v="X"/>
    <s v="X"/>
    <s v="X"/>
    <s v="X"/>
    <s v="X"/>
    <s v="X"/>
    <s v="X"/>
    <s v="X"/>
    <s v="X"/>
    <n v="12"/>
    <n v="7111.9275000000007"/>
    <n v="7111.9275000000007"/>
    <n v="7111.9275000000007"/>
    <n v="7111.9275000000007"/>
    <n v="7111.9275000000007"/>
    <n v="7111.9275000000007"/>
    <n v="7111.9275000000007"/>
    <n v="7111.9275000000007"/>
    <n v="7111.9275000000007"/>
    <n v="7111.9275000000007"/>
    <n v="7111.9275000000007"/>
    <n v="7111.9275000000007"/>
    <n v="85343.13"/>
    <b v="1"/>
    <m/>
    <s v="Reforma 86"/>
  </r>
  <r>
    <n v="3"/>
    <n v="0"/>
    <s v="GERENCIA ADMINISTRATIVO FINANCIERA"/>
    <s v="COORDINACIÓN FINANCIER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0"/>
    <s v="Caja chica"/>
    <m/>
    <s v=" 53 BIENES Y SERVICIOS DE CONSUMO"/>
    <x v="2"/>
    <n v="12.17"/>
    <m/>
    <m/>
    <m/>
    <s v="C1 C2 C3"/>
    <n v="12.17"/>
    <n v="0"/>
    <n v="0"/>
    <n v="12.17"/>
    <n v="12.17"/>
    <x v="0"/>
    <s v="NO"/>
    <s v="NO APLICA"/>
    <m/>
    <m/>
    <s v="X"/>
    <m/>
    <m/>
    <m/>
    <m/>
    <m/>
    <m/>
    <m/>
    <m/>
    <m/>
    <m/>
    <m/>
    <s v="X"/>
    <s v="X"/>
    <s v="X"/>
    <s v="X"/>
    <s v="X"/>
    <s v="X"/>
    <s v="X"/>
    <s v="X"/>
    <s v="X"/>
    <s v="X"/>
    <s v="X"/>
    <s v="X"/>
    <n v="12"/>
    <n v="1.0141666666666667"/>
    <n v="1.0141666666666667"/>
    <n v="1.0141666666666667"/>
    <n v="1.0141666666666667"/>
    <n v="1.0141666666666667"/>
    <n v="1.0141666666666667"/>
    <n v="1.0141666666666667"/>
    <n v="1.0141666666666667"/>
    <n v="1.0141666666666667"/>
    <n v="1.0141666666666667"/>
    <n v="1.0141666666666667"/>
    <n v="1.0141666666666667"/>
    <n v="12.169999999999996"/>
    <b v="1"/>
    <m/>
    <m/>
  </r>
  <r>
    <n v="4"/>
    <n v="0"/>
    <s v="GERENCIA ADMINISTRATIVO FINANCIERA"/>
    <s v="COORDINACIÓN FINANCIER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0"/>
    <s v="Caja chica"/>
    <m/>
    <s v=" 53 BIENES Y SERVICIOS DE CONSUMO"/>
    <x v="3"/>
    <n v="44.69"/>
    <m/>
    <m/>
    <m/>
    <s v="C1 C2 C3"/>
    <n v="44.69"/>
    <n v="0"/>
    <n v="0"/>
    <n v="44.69"/>
    <n v="44.69"/>
    <x v="0"/>
    <s v="NO"/>
    <s v="NO APLICA"/>
    <m/>
    <m/>
    <s v="X"/>
    <m/>
    <m/>
    <m/>
    <m/>
    <m/>
    <m/>
    <m/>
    <m/>
    <m/>
    <m/>
    <m/>
    <s v="X"/>
    <s v="X"/>
    <s v="X"/>
    <s v="X"/>
    <s v="X"/>
    <s v="X"/>
    <s v="X"/>
    <s v="X"/>
    <s v="X"/>
    <s v="X"/>
    <s v="X"/>
    <s v="X"/>
    <n v="12"/>
    <n v="3.7241666666666666"/>
    <n v="3.7241666666666666"/>
    <n v="3.7241666666666666"/>
    <n v="3.7241666666666666"/>
    <n v="3.7241666666666666"/>
    <n v="3.7241666666666666"/>
    <n v="3.7241666666666666"/>
    <n v="3.7241666666666666"/>
    <n v="3.7241666666666666"/>
    <n v="3.7241666666666666"/>
    <n v="3.7241666666666666"/>
    <n v="3.7241666666666666"/>
    <n v="44.690000000000005"/>
    <b v="1"/>
    <m/>
    <m/>
  </r>
  <r>
    <n v="5"/>
    <n v="0"/>
    <s v="GERENCIA ADMINISTRATIVO FINANCIERA"/>
    <s v="COORDINACIÓN FINANCIER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0"/>
    <s v="Caja chica"/>
    <m/>
    <s v=" 53 BIENES Y SERVICIOS DE CONSUMO"/>
    <x v="3"/>
    <n v="1841.06"/>
    <n v="-1841.06"/>
    <m/>
    <m/>
    <s v="  "/>
    <n v="0"/>
    <n v="0"/>
    <n v="0"/>
    <n v="0"/>
    <n v="0"/>
    <x v="0"/>
    <s v="NO"/>
    <s v="NO APLICA"/>
    <m/>
    <m/>
    <s v="X"/>
    <m/>
    <m/>
    <m/>
    <m/>
    <m/>
    <m/>
    <m/>
    <m/>
    <m/>
    <m/>
    <m/>
    <s v="X"/>
    <s v="X"/>
    <s v="X"/>
    <s v="X"/>
    <s v="X"/>
    <s v="X"/>
    <s v="X"/>
    <s v="X"/>
    <s v="X"/>
    <s v="X"/>
    <s v="X"/>
    <s v="X"/>
    <n v="12"/>
    <n v="0"/>
    <n v="0"/>
    <n v="0"/>
    <n v="0"/>
    <n v="0"/>
    <n v="0"/>
    <n v="0"/>
    <n v="0"/>
    <n v="0"/>
    <n v="0"/>
    <n v="0"/>
    <n v="0"/>
    <n v="0"/>
    <b v="1"/>
    <m/>
    <s v="Reforma 76_x000a_Reforma 104_x000a_Reforma 127"/>
  </r>
  <r>
    <n v="6"/>
    <n v="0"/>
    <s v="GERENCIA ADMINISTRATIVO FINANCIERA"/>
    <s v="COORDINACIÓN FINANCIER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0"/>
    <s v="Caja chica"/>
    <m/>
    <s v=" 53 BIENES Y SERVICIOS DE CONSUMO"/>
    <x v="4"/>
    <n v="540.96"/>
    <m/>
    <n v="500"/>
    <m/>
    <s v="C1 C2 C3"/>
    <n v="1040.96"/>
    <n v="1040.96"/>
    <n v="251.05"/>
    <n v="0"/>
    <n v="789.91000000000008"/>
    <x v="0"/>
    <s v="NO"/>
    <s v="NO APLICA"/>
    <m/>
    <m/>
    <s v="X"/>
    <m/>
    <m/>
    <m/>
    <m/>
    <m/>
    <m/>
    <m/>
    <m/>
    <m/>
    <m/>
    <m/>
    <s v="X"/>
    <s v="X"/>
    <s v="X"/>
    <s v="X"/>
    <s v="X"/>
    <s v="X"/>
    <s v="X"/>
    <s v="X"/>
    <s v="X"/>
    <s v="X"/>
    <s v="X"/>
    <s v="X"/>
    <n v="12"/>
    <n v="86.74666666666667"/>
    <n v="86.74666666666667"/>
    <n v="86.74666666666667"/>
    <n v="86.74666666666667"/>
    <n v="86.74666666666667"/>
    <n v="86.74666666666667"/>
    <n v="86.74666666666667"/>
    <n v="86.74666666666667"/>
    <n v="86.74666666666667"/>
    <n v="86.74666666666667"/>
    <n v="86.74666666666667"/>
    <n v="86.74666666666667"/>
    <n v="1040.96"/>
    <b v="1"/>
    <m/>
    <s v="Reforma 104"/>
  </r>
  <r>
    <n v="7"/>
    <n v="0"/>
    <s v="GERENCIA ADMINISTRATIVO FINANCIERA"/>
    <s v="COORDINACIÓN FINANCIER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0"/>
    <s v="Caja chica"/>
    <m/>
    <s v=" 53 BIENES Y SERVICIOS DE CONSUMO"/>
    <x v="5"/>
    <n v="2600"/>
    <n v="-200"/>
    <n v="841.06"/>
    <m/>
    <s v="C1 C2 C3"/>
    <n v="3241.06"/>
    <n v="3220.04"/>
    <n v="3089.5"/>
    <n v="21.019999999999982"/>
    <n v="151.55999999999995"/>
    <x v="0"/>
    <s v="NO"/>
    <s v="NO APLICA"/>
    <m/>
    <m/>
    <s v="X"/>
    <m/>
    <m/>
    <m/>
    <m/>
    <m/>
    <m/>
    <m/>
    <m/>
    <m/>
    <m/>
    <m/>
    <s v="X"/>
    <s v="X"/>
    <s v="X"/>
    <s v="X"/>
    <s v="X"/>
    <s v="X"/>
    <s v="X"/>
    <s v="X"/>
    <s v="X"/>
    <s v="X"/>
    <s v="X"/>
    <s v="X"/>
    <n v="12"/>
    <n v="270.08833333333331"/>
    <n v="270.08833333333331"/>
    <n v="270.08833333333331"/>
    <n v="270.08833333333331"/>
    <n v="270.08833333333331"/>
    <n v="270.08833333333331"/>
    <n v="270.08833333333331"/>
    <n v="270.08833333333331"/>
    <n v="270.08833333333331"/>
    <n v="270.08833333333331"/>
    <n v="270.08833333333331"/>
    <n v="270.08833333333331"/>
    <n v="3241.059999999999"/>
    <b v="1"/>
    <m/>
    <s v="Reforma 65_x000a_Reforma 127"/>
  </r>
  <r>
    <n v="8"/>
    <n v="0"/>
    <s v="GERENCIA ADMINISTRATIVO FINANCIERA"/>
    <s v="COORDINACIÓN FINANCIER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0"/>
    <s v="Caja chica"/>
    <m/>
    <s v=" 53 BIENES Y SERVICIOS DE CONSUMO"/>
    <x v="6"/>
    <n v="2840.01"/>
    <n v="-600"/>
    <m/>
    <m/>
    <s v="C1 C2 C3"/>
    <n v="2240.0100000000002"/>
    <n v="2161.8900000000003"/>
    <n v="2080.6499999999996"/>
    <n v="78.119999999999891"/>
    <n v="159.36000000000058"/>
    <x v="0"/>
    <s v="NO"/>
    <s v="NO APLICA"/>
    <m/>
    <m/>
    <s v="X"/>
    <m/>
    <m/>
    <m/>
    <m/>
    <m/>
    <m/>
    <m/>
    <m/>
    <m/>
    <m/>
    <m/>
    <s v="X"/>
    <s v="X"/>
    <s v="X"/>
    <s v="X"/>
    <s v="X"/>
    <s v="X"/>
    <s v="X"/>
    <s v="X"/>
    <s v="X"/>
    <s v="X"/>
    <s v="X"/>
    <s v="X"/>
    <n v="12"/>
    <n v="186.66750000000002"/>
    <n v="186.66750000000002"/>
    <n v="186.66750000000002"/>
    <n v="186.66750000000002"/>
    <n v="186.66750000000002"/>
    <n v="186.66750000000002"/>
    <n v="186.66750000000002"/>
    <n v="186.66750000000002"/>
    <n v="186.66750000000002"/>
    <n v="186.66750000000002"/>
    <n v="186.66750000000002"/>
    <n v="186.66750000000002"/>
    <n v="2240.0100000000002"/>
    <b v="1"/>
    <m/>
    <s v="Reforma 11"/>
  </r>
  <r>
    <n v="9"/>
    <n v="118"/>
    <s v="GERENCIA ADMINISTRATIVO FINANCIERA"/>
    <s v="COORDINACIÓN FINANCIER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0"/>
    <s v="Servicio de auditoria a los estados financieros de la EPMTPQ correspondiente al año 2018 - 2019"/>
    <m/>
    <s v=" 53 BIENES Y SERVICIOS DE CONSUMO"/>
    <x v="7"/>
    <n v="20160"/>
    <m/>
    <m/>
    <m/>
    <s v="C1  "/>
    <n v="20160"/>
    <n v="20160"/>
    <n v="20160"/>
    <n v="0"/>
    <n v="0"/>
    <x v="0"/>
    <s v="NO"/>
    <s v="NO APLICA"/>
    <m/>
    <m/>
    <m/>
    <s v="X"/>
    <m/>
    <m/>
    <m/>
    <m/>
    <m/>
    <m/>
    <m/>
    <m/>
    <m/>
    <m/>
    <m/>
    <s v="X"/>
    <m/>
    <m/>
    <m/>
    <m/>
    <m/>
    <m/>
    <m/>
    <m/>
    <m/>
    <m/>
    <n v="1"/>
    <n v="0"/>
    <n v="20160"/>
    <n v="0"/>
    <n v="0"/>
    <n v="0"/>
    <n v="0"/>
    <n v="0"/>
    <n v="0"/>
    <n v="0"/>
    <n v="0"/>
    <n v="0"/>
    <n v="0"/>
    <n v="20160"/>
    <b v="1"/>
    <m/>
    <m/>
  </r>
  <r>
    <n v="10"/>
    <n v="0"/>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Contratación del servicio de Mantenimiento Wifi 317 AP y Video Streaming 80 Buses biarticulados"/>
    <m/>
    <s v=" 53 BIENES Y SERVICIOS DE CONSUMO"/>
    <x v="8"/>
    <n v="156800"/>
    <n v="-151553.70000000001"/>
    <n v="13108.16"/>
    <m/>
    <s v="  C3"/>
    <n v="18354.459999999988"/>
    <n v="0"/>
    <n v="0"/>
    <n v="18354.459999999988"/>
    <n v="18354.459999999988"/>
    <x v="0"/>
    <s v="SI"/>
    <s v="CUATRIMESTRE 2"/>
    <m/>
    <m/>
    <m/>
    <m/>
    <m/>
    <m/>
    <m/>
    <m/>
    <m/>
    <m/>
    <m/>
    <s v="X"/>
    <m/>
    <m/>
    <m/>
    <m/>
    <m/>
    <m/>
    <m/>
    <m/>
    <m/>
    <m/>
    <m/>
    <m/>
    <s v="X"/>
    <m/>
    <n v="1"/>
    <n v="0"/>
    <n v="0"/>
    <n v="0"/>
    <n v="0"/>
    <n v="0"/>
    <n v="0"/>
    <n v="0"/>
    <n v="0"/>
    <n v="0"/>
    <n v="0"/>
    <n v="18354.459999999988"/>
    <n v="0"/>
    <n v="18354.459999999988"/>
    <b v="1"/>
    <m/>
    <s v="Reforma 1_x000a_Reforma 18_x000a_Reforma 32_x000a_Reforma 78_x000a_Reforma 89_x000a_Reforma 91_x000a_Reforma 107_x000a_Reforma 145"/>
  </r>
  <r>
    <n v="11"/>
    <n v="258"/>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Soporte de fábrica para la plataforma hiperconvergente NUTANIX"/>
    <m/>
    <s v=" 53 BIENES Y SERVICIOS DE CONSUMO"/>
    <x v="8"/>
    <n v="61600"/>
    <n v="-31600"/>
    <n v="48792"/>
    <m/>
    <s v=" C2 "/>
    <n v="78792"/>
    <n v="70350"/>
    <n v="0"/>
    <n v="8442"/>
    <n v="78792"/>
    <x v="0"/>
    <s v="SI"/>
    <s v="CUATRIMESTRE 1"/>
    <m/>
    <m/>
    <m/>
    <m/>
    <s v="X"/>
    <m/>
    <m/>
    <m/>
    <m/>
    <m/>
    <m/>
    <m/>
    <m/>
    <m/>
    <m/>
    <m/>
    <m/>
    <m/>
    <m/>
    <m/>
    <m/>
    <s v="X"/>
    <m/>
    <m/>
    <m/>
    <m/>
    <n v="1"/>
    <n v="0"/>
    <n v="0"/>
    <n v="0"/>
    <n v="0"/>
    <n v="0"/>
    <n v="0"/>
    <n v="0"/>
    <n v="78792"/>
    <n v="0"/>
    <n v="0"/>
    <n v="0"/>
    <n v="0"/>
    <n v="78792"/>
    <b v="1"/>
    <m/>
    <s v="Reforma 1_x000a_Reforma 3_x000a_Reforma 91_x000a_Reforma 107"/>
  </r>
  <r>
    <n v="12"/>
    <n v="0"/>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Contratación del servicio de mantenimiento y repuestos para equipos UPS"/>
    <m/>
    <s v=" 53 BIENES Y SERVICIOS DE CONSUMO"/>
    <x v="6"/>
    <n v="17920"/>
    <n v="-17920"/>
    <m/>
    <m/>
    <s v="  "/>
    <n v="0"/>
    <n v="0"/>
    <n v="0"/>
    <n v="0"/>
    <n v="0"/>
    <x v="0"/>
    <s v="SI"/>
    <s v="CUATRIMESTRE 1"/>
    <m/>
    <m/>
    <m/>
    <m/>
    <m/>
    <m/>
    <m/>
    <m/>
    <m/>
    <m/>
    <m/>
    <m/>
    <m/>
    <m/>
    <m/>
    <m/>
    <m/>
    <m/>
    <m/>
    <m/>
    <m/>
    <m/>
    <m/>
    <m/>
    <m/>
    <m/>
    <n v="0"/>
    <n v="0"/>
    <n v="0"/>
    <n v="0"/>
    <n v="0"/>
    <n v="0"/>
    <n v="0"/>
    <n v="0"/>
    <n v="0"/>
    <n v="0"/>
    <n v="0"/>
    <n v="0"/>
    <n v="0"/>
    <n v="0"/>
    <b v="1"/>
    <m/>
    <s v="Reforma 91_x000a_Reforma 107"/>
  </r>
  <r>
    <n v="13"/>
    <n v="0"/>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Contratación del servicio de mantenimiento y repuestos para equipos UPS"/>
    <m/>
    <s v=" 53 BIENES Y SERVICIOS DE CONSUMO"/>
    <x v="9"/>
    <n v="13440"/>
    <n v="-13440"/>
    <m/>
    <m/>
    <s v="  "/>
    <n v="0"/>
    <n v="0"/>
    <n v="0"/>
    <n v="0"/>
    <n v="0"/>
    <x v="0"/>
    <s v="SI"/>
    <s v="CUATRIMESTRE 1"/>
    <m/>
    <m/>
    <m/>
    <m/>
    <m/>
    <m/>
    <m/>
    <m/>
    <m/>
    <m/>
    <m/>
    <m/>
    <m/>
    <m/>
    <m/>
    <m/>
    <m/>
    <m/>
    <m/>
    <m/>
    <m/>
    <m/>
    <m/>
    <m/>
    <m/>
    <m/>
    <n v="0"/>
    <n v="0"/>
    <n v="0"/>
    <n v="0"/>
    <n v="0"/>
    <n v="0"/>
    <n v="0"/>
    <n v="0"/>
    <n v="0"/>
    <n v="0"/>
    <n v="0"/>
    <n v="0"/>
    <n v="0"/>
    <n v="0"/>
    <b v="1"/>
    <m/>
    <s v="Reforma 91_x000a_Reforma 107"/>
  </r>
  <r>
    <n v="14"/>
    <n v="0"/>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Adquisición de repuestos y accesorios para gestión TI"/>
    <m/>
    <s v=" 53 BIENES Y SERVICIOS DE CONSUMO"/>
    <x v="10"/>
    <n v="11200"/>
    <n v="-9890.83"/>
    <n v="244.27"/>
    <m/>
    <s v="  C3"/>
    <n v="1553.44"/>
    <n v="0"/>
    <n v="0"/>
    <n v="1553.44"/>
    <n v="1553.44"/>
    <x v="0"/>
    <s v="SI"/>
    <s v="CUATRIMESTRE 2"/>
    <m/>
    <m/>
    <m/>
    <m/>
    <m/>
    <m/>
    <m/>
    <m/>
    <s v="X"/>
    <m/>
    <m/>
    <m/>
    <m/>
    <m/>
    <m/>
    <m/>
    <m/>
    <m/>
    <m/>
    <m/>
    <m/>
    <m/>
    <m/>
    <m/>
    <m/>
    <s v="X"/>
    <n v="1"/>
    <n v="0"/>
    <n v="0"/>
    <n v="0"/>
    <n v="0"/>
    <n v="0"/>
    <n v="0"/>
    <n v="0"/>
    <n v="0"/>
    <n v="0"/>
    <n v="0"/>
    <n v="0"/>
    <n v="1553.44"/>
    <n v="1553.44"/>
    <b v="1"/>
    <m/>
    <s v="Reforma 107_x000a_Reforma 145"/>
  </r>
  <r>
    <n v="15"/>
    <n v="0"/>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Optimización y mantenimiento de la infraestructura tecnológica"/>
    <m/>
    <s v=" 53 BIENES Y SERVICIOS DE CONSUMO"/>
    <x v="11"/>
    <n v="7840"/>
    <n v="-7840"/>
    <m/>
    <m/>
    <s v="  "/>
    <n v="0"/>
    <n v="0"/>
    <n v="0"/>
    <n v="0"/>
    <n v="0"/>
    <x v="0"/>
    <s v="SI"/>
    <s v="CUATRIMESTRE 2"/>
    <m/>
    <m/>
    <m/>
    <m/>
    <m/>
    <m/>
    <s v="X"/>
    <m/>
    <m/>
    <m/>
    <m/>
    <m/>
    <m/>
    <m/>
    <m/>
    <m/>
    <m/>
    <m/>
    <m/>
    <s v="X"/>
    <m/>
    <m/>
    <m/>
    <m/>
    <m/>
    <m/>
    <n v="1"/>
    <n v="0"/>
    <n v="0"/>
    <n v="0"/>
    <n v="0"/>
    <n v="0"/>
    <n v="0"/>
    <n v="0"/>
    <n v="0"/>
    <n v="0"/>
    <n v="0"/>
    <n v="0"/>
    <n v="0"/>
    <n v="0"/>
    <b v="1"/>
    <m/>
    <s v="Reforma 1"/>
  </r>
  <r>
    <n v="16"/>
    <n v="200"/>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Contratación del servicio de mantenimiento para equipos de aire acondicionado  "/>
    <m/>
    <s v=" 53 BIENES Y SERVICIOS DE CONSUMO"/>
    <x v="9"/>
    <n v="7840"/>
    <n v="-5576.41"/>
    <n v="555.45000000000005"/>
    <m/>
    <s v=" C2 C3"/>
    <n v="2819.04"/>
    <n v="2541"/>
    <n v="789"/>
    <n v="278.03999999999996"/>
    <n v="2030.04"/>
    <x v="0"/>
    <s v="SI"/>
    <s v="CUATRIMESTRE 1"/>
    <m/>
    <m/>
    <m/>
    <m/>
    <m/>
    <s v="X"/>
    <m/>
    <m/>
    <m/>
    <m/>
    <m/>
    <s v="X"/>
    <m/>
    <m/>
    <m/>
    <m/>
    <m/>
    <m/>
    <s v="X"/>
    <m/>
    <m/>
    <m/>
    <m/>
    <m/>
    <s v="X"/>
    <m/>
    <n v="2"/>
    <n v="0"/>
    <n v="0"/>
    <n v="0"/>
    <n v="0"/>
    <n v="1409.52"/>
    <n v="0"/>
    <n v="0"/>
    <n v="0"/>
    <n v="0"/>
    <n v="0"/>
    <n v="1409.52"/>
    <n v="0"/>
    <n v="2819.04"/>
    <b v="1"/>
    <m/>
    <s v="Reforma 1_x000a_Reforma 32"/>
  </r>
  <r>
    <n v="17"/>
    <n v="188"/>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Contratación del servicio de Mantenimiento firewalls"/>
    <m/>
    <s v=" 53 BIENES Y SERVICIOS DE CONSUMO"/>
    <x v="8"/>
    <n v="7840"/>
    <n v="-6271.37"/>
    <m/>
    <m/>
    <s v="C1  C3"/>
    <n v="1568.63"/>
    <n v="1144.2642857142857"/>
    <n v="604.79999999999995"/>
    <n v="424.36571428571438"/>
    <n v="963.83000000000015"/>
    <x v="0"/>
    <s v="SI"/>
    <s v="CUATRIMESTRE 1"/>
    <m/>
    <m/>
    <m/>
    <m/>
    <s v="X"/>
    <m/>
    <m/>
    <m/>
    <m/>
    <m/>
    <s v="X"/>
    <m/>
    <m/>
    <m/>
    <m/>
    <m/>
    <m/>
    <s v="X"/>
    <m/>
    <m/>
    <m/>
    <m/>
    <m/>
    <s v="X"/>
    <m/>
    <m/>
    <n v="2"/>
    <n v="0"/>
    <n v="0"/>
    <n v="0"/>
    <n v="784.31500000000005"/>
    <n v="0"/>
    <n v="0"/>
    <n v="0"/>
    <n v="0"/>
    <n v="0"/>
    <n v="784.31500000000005"/>
    <n v="0"/>
    <n v="0"/>
    <n v="1568.63"/>
    <b v="1"/>
    <m/>
    <s v="Reforma 25_x000a_Reforma 91"/>
  </r>
  <r>
    <n v="18"/>
    <n v="189"/>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Contratación del servicio de Mantenimiento firewalls"/>
    <m/>
    <s v=" 53 BIENES Y SERVICIOS DE CONSUMO"/>
    <x v="12"/>
    <n v="7840"/>
    <m/>
    <n v="826.2"/>
    <m/>
    <s v="C1  "/>
    <n v="8666.2000000000007"/>
    <n v="8557.9984000000004"/>
    <n v="8558"/>
    <n v="108.20160000000033"/>
    <n v="108.20000000000073"/>
    <x v="0"/>
    <s v="SI"/>
    <s v="CUATRIMESTRE 1"/>
    <m/>
    <m/>
    <m/>
    <m/>
    <s v="X"/>
    <m/>
    <m/>
    <m/>
    <m/>
    <m/>
    <m/>
    <m/>
    <m/>
    <m/>
    <m/>
    <m/>
    <m/>
    <s v="X"/>
    <m/>
    <m/>
    <m/>
    <m/>
    <m/>
    <m/>
    <m/>
    <m/>
    <n v="1"/>
    <n v="0"/>
    <n v="0"/>
    <n v="0"/>
    <n v="8666.2000000000007"/>
    <n v="0"/>
    <n v="0"/>
    <n v="0"/>
    <n v="0"/>
    <n v="0"/>
    <n v="0"/>
    <n v="0"/>
    <n v="0"/>
    <n v="8666.2000000000007"/>
    <b v="1"/>
    <m/>
    <s v="Reforma 25"/>
  </r>
  <r>
    <n v="19"/>
    <n v="0"/>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Contratación del servicio de consultas legales"/>
    <m/>
    <s v=" 53 BIENES Y SERVICIOS DE CONSUMO"/>
    <x v="12"/>
    <n v="3920"/>
    <n v="-2799.98"/>
    <m/>
    <m/>
    <s v="  C3"/>
    <n v="1120.02"/>
    <n v="0"/>
    <n v="0"/>
    <n v="1120.02"/>
    <n v="1120.02"/>
    <x v="0"/>
    <s v="SI"/>
    <s v="CUATRIMESTRE 1"/>
    <m/>
    <m/>
    <m/>
    <m/>
    <m/>
    <s v="X"/>
    <m/>
    <m/>
    <m/>
    <m/>
    <m/>
    <m/>
    <m/>
    <m/>
    <m/>
    <m/>
    <m/>
    <m/>
    <m/>
    <m/>
    <m/>
    <m/>
    <m/>
    <m/>
    <s v="X"/>
    <m/>
    <n v="1"/>
    <n v="0"/>
    <n v="0"/>
    <n v="0"/>
    <n v="0"/>
    <n v="0"/>
    <n v="0"/>
    <n v="0"/>
    <n v="0"/>
    <n v="0"/>
    <n v="0"/>
    <n v="1120.02"/>
    <n v="0"/>
    <n v="1120.02"/>
    <b v="1"/>
    <m/>
    <s v="Reforma 1_x000a_Reforma 91"/>
  </r>
  <r>
    <n v="20"/>
    <n v="79"/>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2"/>
    <x v="2"/>
    <s v="Adquisición de impresora de credenciales"/>
    <m/>
    <s v=" 53 BIENES Y SERVICIOS DE CONSUMO"/>
    <x v="13"/>
    <n v="2413.61"/>
    <m/>
    <n v="369.58999999999969"/>
    <m/>
    <s v="C1  "/>
    <n v="2783.2"/>
    <n v="2783.2"/>
    <n v="2783.2000000000003"/>
    <n v="0"/>
    <n v="0"/>
    <x v="0"/>
    <s v="SI"/>
    <s v="CUATRIMESTRE 1"/>
    <m/>
    <m/>
    <s v="X"/>
    <m/>
    <m/>
    <m/>
    <m/>
    <m/>
    <m/>
    <m/>
    <m/>
    <m/>
    <m/>
    <m/>
    <m/>
    <m/>
    <m/>
    <s v="X"/>
    <m/>
    <m/>
    <m/>
    <m/>
    <m/>
    <m/>
    <m/>
    <m/>
    <n v="1"/>
    <n v="0"/>
    <n v="0"/>
    <n v="0"/>
    <n v="2783.2"/>
    <n v="0"/>
    <n v="0"/>
    <n v="0"/>
    <n v="0"/>
    <n v="0"/>
    <n v="0"/>
    <n v="0"/>
    <n v="0"/>
    <n v="2783.2"/>
    <b v="1"/>
    <m/>
    <s v="Reforma 1"/>
  </r>
  <r>
    <n v="21"/>
    <n v="0"/>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Optimización y mantenimiento de la infraestructura tecnológica"/>
    <m/>
    <s v=" 53 BIENES Y SERVICIOS DE CONSUMO"/>
    <x v="10"/>
    <n v="1120"/>
    <n v="-1120"/>
    <m/>
    <m/>
    <s v="  "/>
    <n v="0"/>
    <n v="0"/>
    <n v="0"/>
    <n v="0"/>
    <n v="0"/>
    <x v="0"/>
    <s v="SI"/>
    <s v="CUATRIMESTRE 2"/>
    <m/>
    <m/>
    <m/>
    <m/>
    <m/>
    <m/>
    <m/>
    <m/>
    <m/>
    <m/>
    <m/>
    <m/>
    <m/>
    <m/>
    <m/>
    <m/>
    <m/>
    <m/>
    <m/>
    <s v="X"/>
    <m/>
    <m/>
    <m/>
    <m/>
    <m/>
    <m/>
    <n v="1"/>
    <n v="0"/>
    <n v="0"/>
    <n v="0"/>
    <n v="0"/>
    <n v="0"/>
    <n v="0"/>
    <n v="0"/>
    <n v="0"/>
    <n v="0"/>
    <n v="0"/>
    <n v="0"/>
    <n v="0"/>
    <n v="0"/>
    <b v="1"/>
    <m/>
    <s v="Reforma 74"/>
  </r>
  <r>
    <n v="22"/>
    <n v="0"/>
    <s v="GERENCIA JURÍDICA"/>
    <s v="COORDINACIÓN LEGAL Y PATROCINI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Costas y gastos procesales"/>
    <m/>
    <s v=" 57 OTROS GASTOS CORRIENTES"/>
    <x v="14"/>
    <n v="2000"/>
    <m/>
    <n v="8000"/>
    <m/>
    <s v="C1 C2 C3"/>
    <n v="10000"/>
    <n v="10000"/>
    <n v="4410"/>
    <n v="0"/>
    <n v="5590"/>
    <x v="0"/>
    <s v="SI"/>
    <s v="CUATRIMESTRE 1"/>
    <m/>
    <m/>
    <s v="X"/>
    <s v="X"/>
    <s v="X"/>
    <s v="X"/>
    <s v="X"/>
    <s v="X"/>
    <s v="X"/>
    <s v="X"/>
    <s v="X"/>
    <s v="X"/>
    <s v="X"/>
    <s v="X"/>
    <s v="X"/>
    <s v="X"/>
    <s v="X"/>
    <s v="X"/>
    <s v="X"/>
    <s v="X"/>
    <s v="X"/>
    <s v="X"/>
    <s v="X"/>
    <s v="X"/>
    <s v="X"/>
    <s v="X"/>
    <n v="12"/>
    <n v="833.33333333333337"/>
    <n v="833.33333333333337"/>
    <n v="833.33333333333337"/>
    <n v="833.33333333333337"/>
    <n v="833.33333333333337"/>
    <n v="833.33333333333337"/>
    <n v="833.33333333333337"/>
    <n v="833.33333333333337"/>
    <n v="833.33333333333337"/>
    <n v="833.33333333333337"/>
    <n v="833.33333333333337"/>
    <n v="833.33333333333337"/>
    <n v="10000"/>
    <b v="1"/>
    <m/>
    <s v="Reforma 115_x000a_Reforma 133"/>
  </r>
  <r>
    <n v="23"/>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Adquisición de accesorios para los vehículos del pool liviano "/>
    <m/>
    <s v=" 53 BIENES Y SERVICIOS DE CONSUMO"/>
    <x v="6"/>
    <n v="851.2"/>
    <m/>
    <m/>
    <m/>
    <s v="C1  "/>
    <n v="851.2"/>
    <n v="0"/>
    <n v="0"/>
    <n v="851.2"/>
    <n v="851.2"/>
    <x v="0"/>
    <s v="SI"/>
    <s v="CUATRIMESTRE 1"/>
    <m/>
    <m/>
    <s v="X"/>
    <m/>
    <m/>
    <m/>
    <m/>
    <m/>
    <m/>
    <m/>
    <m/>
    <m/>
    <m/>
    <m/>
    <m/>
    <s v="X"/>
    <m/>
    <m/>
    <m/>
    <m/>
    <m/>
    <m/>
    <m/>
    <m/>
    <m/>
    <m/>
    <n v="1"/>
    <n v="0"/>
    <n v="851.2"/>
    <n v="0"/>
    <n v="0"/>
    <n v="0"/>
    <n v="0"/>
    <n v="0"/>
    <n v="0"/>
    <n v="0"/>
    <n v="0"/>
    <n v="0"/>
    <n v="0"/>
    <n v="851.2"/>
    <b v="1"/>
    <m/>
    <m/>
  </r>
  <r>
    <n v="24"/>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Adquisición de salvoconductos pool liviano EPMTPQ"/>
    <m/>
    <s v=" 57 OTROS GASTOS CORRIENTES"/>
    <x v="15"/>
    <n v="400"/>
    <m/>
    <m/>
    <m/>
    <s v="C1 C2 C3"/>
    <n v="400"/>
    <n v="0"/>
    <n v="0"/>
    <n v="400"/>
    <n v="400"/>
    <x v="0"/>
    <s v="NO"/>
    <s v="NO APLICA"/>
    <m/>
    <m/>
    <s v="X"/>
    <m/>
    <m/>
    <m/>
    <m/>
    <m/>
    <m/>
    <m/>
    <m/>
    <m/>
    <m/>
    <m/>
    <s v="X"/>
    <s v="X"/>
    <s v="X"/>
    <s v="X"/>
    <s v="X"/>
    <s v="X"/>
    <s v="X"/>
    <s v="X"/>
    <s v="X"/>
    <s v="X"/>
    <s v="X"/>
    <s v="X"/>
    <n v="12"/>
    <n v="33.333333333333336"/>
    <n v="33.333333333333336"/>
    <n v="33.333333333333336"/>
    <n v="33.333333333333336"/>
    <n v="33.333333333333336"/>
    <n v="33.333333333333336"/>
    <n v="33.333333333333336"/>
    <n v="33.333333333333336"/>
    <n v="33.333333333333336"/>
    <n v="33.333333333333336"/>
    <n v="33.333333333333336"/>
    <n v="33.333333333333336"/>
    <n v="399.99999999999994"/>
    <b v="1"/>
    <m/>
    <m/>
  </r>
  <r>
    <n v="25"/>
    <n v="184"/>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Adquisición de materiales de oficina (insumos de impresión)"/>
    <m/>
    <s v=" 53 BIENES Y SERVICIOS DE CONSUMO"/>
    <x v="13"/>
    <n v="12000"/>
    <n v="-9388.48"/>
    <n v="100635.68"/>
    <m/>
    <s v=" C2 C3"/>
    <n v="103247.2"/>
    <n v="92185"/>
    <n v="50002.37"/>
    <n v="11062.199999999997"/>
    <n v="53244.829999999994"/>
    <x v="0"/>
    <s v="SI"/>
    <s v="CUATRIMESTRE 2"/>
    <m/>
    <m/>
    <m/>
    <m/>
    <s v="X"/>
    <m/>
    <m/>
    <m/>
    <m/>
    <m/>
    <m/>
    <m/>
    <m/>
    <m/>
    <m/>
    <m/>
    <m/>
    <m/>
    <m/>
    <s v="X"/>
    <s v="X"/>
    <s v="X"/>
    <s v="X"/>
    <s v="X"/>
    <s v="X"/>
    <s v="X"/>
    <n v="7"/>
    <n v="0"/>
    <n v="0"/>
    <n v="0"/>
    <n v="0"/>
    <n v="0"/>
    <n v="14749.6"/>
    <n v="14749.6"/>
    <n v="14749.6"/>
    <n v="14749.6"/>
    <n v="14749.6"/>
    <n v="14749.6"/>
    <n v="14749.6"/>
    <n v="103247.20000000001"/>
    <b v="1"/>
    <m/>
    <s v="Reforma 3_x000a_Reforma 22_x000a_Reforma 79_x000a_Reforma 84"/>
  </r>
  <r>
    <n v="26"/>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Adquisición materiales de oficina fuera de catálogo"/>
    <m/>
    <s v=" 53 BIENES Y SERVICIOS DE CONSUMO"/>
    <x v="13"/>
    <n v="8000"/>
    <n v="-6236.5499999999993"/>
    <m/>
    <m/>
    <s v=" C2 "/>
    <n v="1763.4500000000007"/>
    <n v="0"/>
    <n v="0"/>
    <n v="1763.4500000000007"/>
    <n v="1763.4500000000007"/>
    <x v="0"/>
    <s v="SI"/>
    <s v="CUATRIMESTRE 2"/>
    <m/>
    <m/>
    <m/>
    <m/>
    <m/>
    <m/>
    <s v="X"/>
    <m/>
    <m/>
    <m/>
    <m/>
    <m/>
    <m/>
    <m/>
    <m/>
    <m/>
    <m/>
    <m/>
    <m/>
    <s v="X"/>
    <m/>
    <m/>
    <m/>
    <m/>
    <m/>
    <m/>
    <n v="1"/>
    <n v="0"/>
    <n v="0"/>
    <n v="0"/>
    <n v="0"/>
    <n v="0"/>
    <n v="1763.4500000000007"/>
    <n v="0"/>
    <n v="0"/>
    <n v="0"/>
    <n v="0"/>
    <n v="0"/>
    <n v="0"/>
    <n v="1763.4500000000007"/>
    <b v="1"/>
    <m/>
    <s v="Reforma 61_x000a_Reforma 66"/>
  </r>
  <r>
    <n v="27"/>
    <n v="312"/>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Contratación de pólizas de seguros ramos generales y vida"/>
    <m/>
    <s v=" 57 OTROS GASTOS CORRIENTES"/>
    <x v="16"/>
    <n v="1060525.3600000001"/>
    <n v="-627526.13"/>
    <n v="96000"/>
    <m/>
    <s v="  C3"/>
    <n v="528999.2300000001"/>
    <n v="468658.93"/>
    <n v="0"/>
    <n v="60340.300000000105"/>
    <n v="528999.2300000001"/>
    <x v="0"/>
    <s v="SI"/>
    <s v="CUATRIMESTRE 2"/>
    <m/>
    <m/>
    <m/>
    <m/>
    <m/>
    <m/>
    <m/>
    <m/>
    <m/>
    <s v="X"/>
    <m/>
    <m/>
    <m/>
    <m/>
    <m/>
    <m/>
    <m/>
    <m/>
    <m/>
    <m/>
    <m/>
    <m/>
    <s v="X"/>
    <s v="X"/>
    <m/>
    <m/>
    <n v="2"/>
    <n v="0"/>
    <n v="0"/>
    <n v="0"/>
    <n v="0"/>
    <n v="0"/>
    <n v="0"/>
    <n v="0"/>
    <n v="0"/>
    <n v="264499.61500000005"/>
    <n v="264499.61500000005"/>
    <n v="0"/>
    <n v="0"/>
    <n v="528999.2300000001"/>
    <b v="1"/>
    <m/>
    <s v="Reforma 53_x000a_Reforma 64_x000a_Reforma 87_x000a_Reforma 92_x000a_Reforma 99_x000a_Reforma 121"/>
  </r>
  <r>
    <n v="28"/>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Contratación de pólizas de seguros vida"/>
    <m/>
    <s v=" 57 OTROS GASTOS CORRIENTES"/>
    <x v="16"/>
    <n v="96000"/>
    <n v="-96000"/>
    <m/>
    <m/>
    <s v="  "/>
    <n v="0"/>
    <n v="0"/>
    <n v="0"/>
    <n v="0"/>
    <n v="0"/>
    <x v="0"/>
    <s v="SI"/>
    <s v="CUATRIMESTRE 1"/>
    <m/>
    <m/>
    <m/>
    <m/>
    <m/>
    <s v="X"/>
    <m/>
    <m/>
    <m/>
    <m/>
    <m/>
    <m/>
    <m/>
    <m/>
    <m/>
    <m/>
    <m/>
    <m/>
    <m/>
    <m/>
    <m/>
    <m/>
    <m/>
    <m/>
    <m/>
    <m/>
    <n v="0"/>
    <n v="0"/>
    <n v="0"/>
    <n v="0"/>
    <n v="0"/>
    <n v="0"/>
    <n v="0"/>
    <n v="0"/>
    <n v="0"/>
    <n v="0"/>
    <n v="0"/>
    <n v="0"/>
    <n v="0"/>
    <n v="0"/>
    <b v="1"/>
    <m/>
    <s v="Reforma 121"/>
  </r>
  <r>
    <n v="29"/>
    <n v="186"/>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Contratación del servicio para la provisión de gasolina para el pool liviano"/>
    <m/>
    <s v=" 53 BIENES Y SERVICIOS DE CONSUMO"/>
    <x v="17"/>
    <n v="7000"/>
    <m/>
    <n v="42.25"/>
    <m/>
    <s v="C1 C2 C3"/>
    <n v="7042.25"/>
    <n v="5935.4207142857149"/>
    <n v="3344.2200000000003"/>
    <n v="1106.8292857142851"/>
    <n v="3698.0299999999997"/>
    <x v="0"/>
    <s v="SI"/>
    <s v="CUATRIMESTRE 1"/>
    <m/>
    <m/>
    <s v="X"/>
    <m/>
    <m/>
    <m/>
    <m/>
    <m/>
    <m/>
    <m/>
    <m/>
    <m/>
    <m/>
    <m/>
    <s v="X"/>
    <s v="X"/>
    <s v="X"/>
    <s v="X"/>
    <s v="X"/>
    <s v="X"/>
    <s v="X"/>
    <s v="X"/>
    <s v="X"/>
    <s v="X"/>
    <s v="X"/>
    <s v="X"/>
    <n v="12"/>
    <n v="586.85416666666663"/>
    <n v="586.85416666666663"/>
    <n v="586.85416666666663"/>
    <n v="586.85416666666663"/>
    <n v="586.85416666666663"/>
    <n v="586.85416666666663"/>
    <n v="586.85416666666663"/>
    <n v="586.85416666666663"/>
    <n v="586.85416666666663"/>
    <n v="586.85416666666663"/>
    <n v="586.85416666666663"/>
    <n v="586.85416666666663"/>
    <n v="7042.2500000000009"/>
    <b v="1"/>
    <m/>
    <s v="Reforma 118_x000a_Reforma 135"/>
  </r>
  <r>
    <n v="30"/>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Elaboración formularios pre impresos"/>
    <m/>
    <s v=" 53 BIENES Y SERVICIOS DE CONSUMO"/>
    <x v="3"/>
    <n v="13000"/>
    <n v="-13000"/>
    <m/>
    <m/>
    <s v="  "/>
    <n v="0"/>
    <n v="0"/>
    <n v="0"/>
    <n v="0"/>
    <n v="0"/>
    <x v="0"/>
    <s v="SI"/>
    <s v="CUATRIMESTRE 2"/>
    <m/>
    <m/>
    <m/>
    <m/>
    <m/>
    <m/>
    <m/>
    <m/>
    <m/>
    <m/>
    <s v="X"/>
    <m/>
    <m/>
    <m/>
    <m/>
    <m/>
    <m/>
    <m/>
    <m/>
    <m/>
    <m/>
    <m/>
    <m/>
    <s v="X"/>
    <m/>
    <m/>
    <n v="1"/>
    <n v="0"/>
    <n v="0"/>
    <n v="0"/>
    <n v="0"/>
    <n v="0"/>
    <n v="0"/>
    <n v="0"/>
    <n v="0"/>
    <n v="0"/>
    <n v="0"/>
    <n v="0"/>
    <n v="0"/>
    <n v="0"/>
    <b v="1"/>
    <m/>
    <s v="Reforma 1"/>
  </r>
  <r>
    <n v="31"/>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Mantenimiento preventivo y correctivo de la moto institucional "/>
    <m/>
    <s v=" 53 BIENES Y SERVICIOS DE CONSUMO"/>
    <x v="18"/>
    <n v="1650.4"/>
    <n v="-1600"/>
    <m/>
    <m/>
    <s v="C1  "/>
    <n v="50.400000000000091"/>
    <n v="0"/>
    <n v="0"/>
    <n v="50.400000000000091"/>
    <n v="50.400000000000091"/>
    <x v="0"/>
    <s v="SI"/>
    <s v="CUATRIMESTRE 1"/>
    <m/>
    <m/>
    <m/>
    <s v="X"/>
    <m/>
    <m/>
    <m/>
    <m/>
    <m/>
    <m/>
    <m/>
    <m/>
    <m/>
    <m/>
    <m/>
    <m/>
    <s v="X"/>
    <m/>
    <m/>
    <m/>
    <m/>
    <m/>
    <m/>
    <m/>
    <m/>
    <m/>
    <n v="1"/>
    <n v="0"/>
    <n v="0"/>
    <n v="50.400000000000091"/>
    <n v="0"/>
    <n v="0"/>
    <n v="0"/>
    <n v="0"/>
    <n v="0"/>
    <n v="0"/>
    <n v="0"/>
    <n v="0"/>
    <n v="0"/>
    <n v="50.400000000000091"/>
    <b v="1"/>
    <m/>
    <s v="Reforma 128"/>
  </r>
  <r>
    <n v="32"/>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Pago de deducibles y rasa"/>
    <m/>
    <s v=" 57 OTROS GASTOS CORRIENTES"/>
    <x v="16"/>
    <n v="50000"/>
    <n v="-13928.08"/>
    <m/>
    <m/>
    <s v="C1 C2 C3"/>
    <n v="36071.919999999998"/>
    <n v="0"/>
    <n v="0"/>
    <n v="36071.919999999998"/>
    <n v="36071.919999999998"/>
    <x v="0"/>
    <s v="SI"/>
    <s v="CUATRIMESTRE 1"/>
    <m/>
    <m/>
    <m/>
    <m/>
    <m/>
    <s v="X"/>
    <m/>
    <m/>
    <m/>
    <m/>
    <m/>
    <m/>
    <m/>
    <m/>
    <m/>
    <m/>
    <m/>
    <s v="X"/>
    <m/>
    <m/>
    <s v="X"/>
    <m/>
    <m/>
    <m/>
    <s v="X"/>
    <m/>
    <n v="3"/>
    <n v="0"/>
    <n v="0"/>
    <n v="0"/>
    <n v="12023.973333333333"/>
    <n v="0"/>
    <n v="0"/>
    <n v="12023.973333333333"/>
    <n v="0"/>
    <n v="0"/>
    <n v="0"/>
    <n v="12023.973333333333"/>
    <n v="0"/>
    <n v="36071.919999999998"/>
    <b v="1"/>
    <m/>
    <s v="Reforma 99"/>
  </r>
  <r>
    <n v="33"/>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Pago impuesto predial"/>
    <m/>
    <s v=" 57 OTROS GASTOS CORRIENTES"/>
    <x v="15"/>
    <n v="8175.74"/>
    <m/>
    <n v="1605.75"/>
    <m/>
    <s v="C1  "/>
    <n v="9781.49"/>
    <n v="9781.49"/>
    <n v="9781.49"/>
    <n v="0"/>
    <n v="0"/>
    <x v="0"/>
    <s v="NO"/>
    <s v="NO APLICA"/>
    <m/>
    <m/>
    <m/>
    <s v="X"/>
    <m/>
    <m/>
    <m/>
    <m/>
    <m/>
    <m/>
    <m/>
    <m/>
    <m/>
    <m/>
    <m/>
    <s v="X"/>
    <m/>
    <m/>
    <m/>
    <m/>
    <m/>
    <m/>
    <m/>
    <m/>
    <m/>
    <m/>
    <n v="1"/>
    <n v="0"/>
    <n v="9781.49"/>
    <n v="0"/>
    <n v="0"/>
    <n v="0"/>
    <n v="0"/>
    <n v="0"/>
    <n v="0"/>
    <n v="0"/>
    <n v="0"/>
    <n v="0"/>
    <n v="0"/>
    <n v="9781.49"/>
    <b v="1"/>
    <m/>
    <s v="Reforma 8"/>
  </r>
  <r>
    <n v="34"/>
    <n v="113"/>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Servicio de desinfección: infraestructura y unidades móviles de la EPMTPQ"/>
    <m/>
    <s v=" 53 BIENES Y SERVICIOS DE CONSUMO"/>
    <x v="19"/>
    <n v="50102.400000000001"/>
    <m/>
    <n v="1424.92"/>
    <m/>
    <s v="C1 C2 "/>
    <n v="51527.32"/>
    <n v="51299.6"/>
    <n v="51299.600000000006"/>
    <n v="227.72000000000116"/>
    <n v="227.71999999999389"/>
    <x v="0"/>
    <s v="NO"/>
    <s v="NO APLICA"/>
    <m/>
    <m/>
    <s v="X"/>
    <m/>
    <m/>
    <m/>
    <m/>
    <m/>
    <m/>
    <m/>
    <m/>
    <m/>
    <m/>
    <m/>
    <s v="X"/>
    <s v="X"/>
    <s v="X"/>
    <s v="X"/>
    <s v="X"/>
    <m/>
    <m/>
    <m/>
    <m/>
    <m/>
    <m/>
    <m/>
    <n v="5"/>
    <n v="10305.464"/>
    <n v="10305.464"/>
    <n v="10305.464"/>
    <n v="10305.464"/>
    <n v="10305.464"/>
    <n v="0"/>
    <n v="0"/>
    <n v="0"/>
    <n v="0"/>
    <n v="0"/>
    <n v="0"/>
    <n v="0"/>
    <n v="51527.32"/>
    <b v="1"/>
    <m/>
    <s v="Reforma 84_x000a_Reforma 95"/>
  </r>
  <r>
    <n v="35"/>
    <n v="254"/>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Servicio de mantenimiento de áreas verdes y jardines (parques, plazas, redondeles, pasterres) 2021-2022"/>
    <m/>
    <s v=" 53 BIENES Y SERVICIOS DE CONSUMO"/>
    <x v="19"/>
    <n v="15000"/>
    <m/>
    <n v="2535.2800000000002"/>
    <m/>
    <s v=" C2 C3"/>
    <n v="17535.28"/>
    <n v="0"/>
    <n v="0"/>
    <n v="17535.28"/>
    <n v="17535.28"/>
    <x v="0"/>
    <s v="SI"/>
    <s v="CUATRIMESTRE 1"/>
    <m/>
    <m/>
    <m/>
    <m/>
    <m/>
    <m/>
    <m/>
    <s v="X"/>
    <m/>
    <m/>
    <m/>
    <m/>
    <m/>
    <m/>
    <m/>
    <m/>
    <m/>
    <m/>
    <m/>
    <m/>
    <m/>
    <s v="X"/>
    <s v="X"/>
    <s v="X"/>
    <s v="X"/>
    <s v="X"/>
    <n v="5"/>
    <n v="0"/>
    <n v="0"/>
    <n v="0"/>
    <n v="0"/>
    <n v="0"/>
    <n v="0"/>
    <n v="0"/>
    <n v="3507.0559999999996"/>
    <n v="3507.0559999999996"/>
    <n v="3507.0559999999996"/>
    <n v="3507.0559999999996"/>
    <n v="3507.0559999999996"/>
    <n v="17535.28"/>
    <b v="1"/>
    <m/>
    <s v="Reforma 95_x000a_Reforma 103"/>
  </r>
  <r>
    <n v="36"/>
    <n v="114"/>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Servicio de rastreo satelital y GPS para los vehículos del pool vehicular liviano"/>
    <m/>
    <s v=" 53 BIENES Y SERVICIOS DE CONSUMO"/>
    <x v="20"/>
    <n v="4492.32"/>
    <m/>
    <m/>
    <m/>
    <s v="C1 C2 C3"/>
    <n v="4492.32"/>
    <n v="4251.66"/>
    <n v="2914.6600000000003"/>
    <n v="240.65999999999985"/>
    <n v="1577.6599999999994"/>
    <x v="0"/>
    <s v="SI"/>
    <s v="CUATRIMESTRE 1"/>
    <m/>
    <m/>
    <s v="X"/>
    <m/>
    <m/>
    <m/>
    <m/>
    <m/>
    <m/>
    <m/>
    <m/>
    <m/>
    <m/>
    <m/>
    <s v="X"/>
    <s v="X"/>
    <s v="X"/>
    <s v="X"/>
    <s v="X"/>
    <s v="X"/>
    <s v="X"/>
    <s v="X"/>
    <s v="X"/>
    <s v="X"/>
    <s v="X"/>
    <s v="X"/>
    <n v="12"/>
    <n v="374.35999999999996"/>
    <n v="374.35999999999996"/>
    <n v="374.35999999999996"/>
    <n v="374.35999999999996"/>
    <n v="374.35999999999996"/>
    <n v="374.35999999999996"/>
    <n v="374.35999999999996"/>
    <n v="374.35999999999996"/>
    <n v="374.35999999999996"/>
    <n v="374.35999999999996"/>
    <n v="374.35999999999996"/>
    <n v="374.35999999999996"/>
    <n v="4492.32"/>
    <b v="1"/>
    <m/>
    <m/>
  </r>
  <r>
    <n v="37"/>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Servicios básicos - agua/alcantarillado"/>
    <m/>
    <s v=" 53 BIENES Y SERVICIOS DE CONSUMO"/>
    <x v="21"/>
    <n v="62000"/>
    <n v="-15832.150000000001"/>
    <m/>
    <m/>
    <s v="C1 C2 C3"/>
    <n v="46167.85"/>
    <n v="46167.849999999991"/>
    <n v="34080.549999999996"/>
    <n v="0"/>
    <n v="12087.300000000003"/>
    <x v="0"/>
    <s v="NO"/>
    <s v="NO APLICA"/>
    <m/>
    <m/>
    <m/>
    <s v="X"/>
    <s v="X"/>
    <s v="X"/>
    <s v="X"/>
    <s v="X"/>
    <s v="X"/>
    <s v="X"/>
    <s v="X"/>
    <s v="X"/>
    <s v="X"/>
    <s v="X"/>
    <s v="X"/>
    <s v="X"/>
    <s v="X"/>
    <s v="X"/>
    <s v="X"/>
    <s v="X"/>
    <s v="X"/>
    <s v="X"/>
    <s v="X"/>
    <s v="X"/>
    <s v="X"/>
    <s v="X"/>
    <n v="12"/>
    <n v="3847.3208333333332"/>
    <n v="3847.3208333333332"/>
    <n v="3847.3208333333332"/>
    <n v="3847.3208333333332"/>
    <n v="3847.3208333333332"/>
    <n v="3847.3208333333332"/>
    <n v="3847.3208333333332"/>
    <n v="3847.3208333333332"/>
    <n v="3847.3208333333332"/>
    <n v="3847.3208333333332"/>
    <n v="3847.3208333333332"/>
    <n v="3847.3208333333332"/>
    <n v="46167.849999999984"/>
    <b v="1"/>
    <m/>
    <s v="Reforma 1"/>
  </r>
  <r>
    <n v="38"/>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Servicios básicos - telecomunicaciones"/>
    <m/>
    <s v=" 53 BIENES Y SERVICIOS DE CONSUMO"/>
    <x v="20"/>
    <n v="9094.4"/>
    <m/>
    <m/>
    <m/>
    <s v="C1  "/>
    <n v="9094.4"/>
    <n v="9094.4"/>
    <n v="4172.13"/>
    <n v="0"/>
    <n v="4922.2699999999995"/>
    <x v="0"/>
    <s v="NO"/>
    <s v="NO APLICA"/>
    <m/>
    <m/>
    <m/>
    <s v="X"/>
    <m/>
    <m/>
    <m/>
    <m/>
    <m/>
    <m/>
    <m/>
    <m/>
    <m/>
    <m/>
    <m/>
    <m/>
    <s v="X"/>
    <m/>
    <m/>
    <m/>
    <m/>
    <m/>
    <m/>
    <m/>
    <m/>
    <m/>
    <n v="1"/>
    <n v="0"/>
    <n v="0"/>
    <n v="9094.4"/>
    <n v="0"/>
    <n v="0"/>
    <n v="0"/>
    <n v="0"/>
    <n v="0"/>
    <n v="0"/>
    <n v="0"/>
    <n v="0"/>
    <n v="0"/>
    <n v="9094.4"/>
    <b v="1"/>
    <m/>
    <m/>
  </r>
  <r>
    <n v="39"/>
    <n v="95"/>
    <s v="GERENCIA JURÍDICA"/>
    <s v="COORDINACIÓN LEGAL Y PATROCINI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2"/>
    <x v="2"/>
    <s v="Contratación de asesoría y patrocinio jurídico para conflictos colectivos"/>
    <m/>
    <s v=" 53 BIENES Y SERVICIOS DE CONSUMO"/>
    <x v="22"/>
    <n v="56000"/>
    <m/>
    <m/>
    <m/>
    <s v=" C2 "/>
    <n v="56000"/>
    <n v="50000"/>
    <n v="0"/>
    <n v="6000"/>
    <n v="56000"/>
    <x v="0"/>
    <s v="NO"/>
    <s v="NO APLICA"/>
    <m/>
    <m/>
    <s v="X"/>
    <m/>
    <m/>
    <m/>
    <m/>
    <m/>
    <m/>
    <m/>
    <m/>
    <m/>
    <m/>
    <m/>
    <m/>
    <m/>
    <m/>
    <m/>
    <m/>
    <m/>
    <m/>
    <s v="X"/>
    <m/>
    <m/>
    <m/>
    <m/>
    <n v="1"/>
    <n v="0"/>
    <n v="0"/>
    <n v="0"/>
    <n v="0"/>
    <n v="0"/>
    <n v="0"/>
    <n v="0"/>
    <n v="56000"/>
    <n v="0"/>
    <n v="0"/>
    <n v="0"/>
    <n v="0"/>
    <n v="56000"/>
    <b v="1"/>
    <m/>
    <m/>
  </r>
  <r>
    <n v="40"/>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2"/>
    <x v="2"/>
    <s v="Contratación del servicio para la provisión de gasolina para el pool liviano (arrastre 2020) "/>
    <m/>
    <s v=" 53 BIENES Y SERVICIOS DE CONSUMO"/>
    <x v="17"/>
    <n v="201.6"/>
    <n v="-201.6"/>
    <m/>
    <m/>
    <s v="  "/>
    <n v="0"/>
    <n v="0"/>
    <n v="0"/>
    <n v="0"/>
    <n v="0"/>
    <x v="0"/>
    <s v="NO"/>
    <s v="NO APLICA"/>
    <m/>
    <m/>
    <m/>
    <m/>
    <m/>
    <m/>
    <m/>
    <m/>
    <m/>
    <m/>
    <m/>
    <m/>
    <m/>
    <m/>
    <m/>
    <m/>
    <m/>
    <m/>
    <m/>
    <m/>
    <m/>
    <m/>
    <m/>
    <m/>
    <m/>
    <m/>
    <n v="0"/>
    <n v="0"/>
    <n v="0"/>
    <n v="0"/>
    <n v="0"/>
    <n v="0"/>
    <n v="0"/>
    <n v="0"/>
    <n v="0"/>
    <n v="0"/>
    <n v="0"/>
    <n v="0"/>
    <n v="0"/>
    <n v="0"/>
    <b v="1"/>
    <m/>
    <s v="Reforma 8"/>
  </r>
  <r>
    <n v="41"/>
    <n v="219"/>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Servicio de desinfección: infraestructura y unidades móviles de la EPMTPQ"/>
    <m/>
    <s v=" 53 BIENES Y SERVICIOS DE CONSUMO"/>
    <x v="19"/>
    <n v="9543.31"/>
    <m/>
    <n v="12923.24"/>
    <m/>
    <s v="C1 C2 "/>
    <n v="22466.55"/>
    <n v="22466.55"/>
    <n v="22466.55"/>
    <n v="0"/>
    <n v="0"/>
    <x v="0"/>
    <s v="NO"/>
    <s v="NO APLICA"/>
    <m/>
    <m/>
    <s v="X"/>
    <m/>
    <m/>
    <m/>
    <m/>
    <m/>
    <m/>
    <m/>
    <m/>
    <m/>
    <m/>
    <m/>
    <s v="X"/>
    <s v="X"/>
    <s v="X"/>
    <s v="X"/>
    <s v="X"/>
    <m/>
    <m/>
    <m/>
    <m/>
    <m/>
    <m/>
    <m/>
    <n v="5"/>
    <n v="4493.3099999999995"/>
    <n v="4493.3099999999995"/>
    <n v="4493.3099999999995"/>
    <n v="4493.3099999999995"/>
    <n v="4493.3099999999995"/>
    <n v="0"/>
    <n v="0"/>
    <n v="0"/>
    <n v="0"/>
    <n v="0"/>
    <n v="0"/>
    <n v="0"/>
    <n v="22466.549999999996"/>
    <b v="1"/>
    <m/>
    <s v="Reforma 53"/>
  </r>
  <r>
    <n v="42"/>
    <n v="107"/>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Servicio de mantenimiento de áreas verdes y jardines ( parques, plazas, redondeles, parteres )2020-2021"/>
    <m/>
    <s v=" 53 BIENES Y SERVICIOS DE CONSUMO"/>
    <x v="19"/>
    <n v="14565.15"/>
    <n v="-1404.15"/>
    <n v="1560.25"/>
    <m/>
    <s v=" C2 "/>
    <n v="14721.25"/>
    <n v="14253.04"/>
    <n v="14253.04"/>
    <n v="468.20999999999913"/>
    <n v="468.20999999999913"/>
    <x v="0"/>
    <s v="NO"/>
    <s v="NO APLICA"/>
    <m/>
    <m/>
    <s v="X"/>
    <m/>
    <m/>
    <m/>
    <m/>
    <m/>
    <m/>
    <m/>
    <m/>
    <m/>
    <m/>
    <m/>
    <m/>
    <m/>
    <m/>
    <m/>
    <m/>
    <m/>
    <m/>
    <s v="X"/>
    <m/>
    <m/>
    <m/>
    <m/>
    <n v="1"/>
    <n v="0"/>
    <n v="0"/>
    <n v="0"/>
    <n v="0"/>
    <n v="0"/>
    <n v="0"/>
    <n v="0"/>
    <n v="14721.25"/>
    <n v="0"/>
    <n v="0"/>
    <n v="0"/>
    <n v="0"/>
    <n v="14721.25"/>
    <b v="1"/>
    <m/>
    <s v="Reforma 8_x000a_Reforma 118"/>
  </r>
  <r>
    <n v="43"/>
    <n v="1"/>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2"/>
    <x v="2"/>
    <s v="Servicio de rastreo satelital y GPS para los vehículos del pool vehicular liviano (Arrastre 2020)"/>
    <m/>
    <s v=" 53 BIENES Y SERVICIOS DE CONSUMO"/>
    <x v="20"/>
    <n v="199.66"/>
    <m/>
    <m/>
    <m/>
    <s v="C1  "/>
    <n v="199.66"/>
    <n v="137.27000000000001"/>
    <n v="137.27000000000001"/>
    <n v="62.389999999999986"/>
    <n v="62.389999999999986"/>
    <x v="0"/>
    <s v="NO"/>
    <s v="NO APLICA"/>
    <m/>
    <m/>
    <s v="X"/>
    <m/>
    <m/>
    <m/>
    <m/>
    <m/>
    <m/>
    <m/>
    <m/>
    <m/>
    <m/>
    <m/>
    <m/>
    <s v="X"/>
    <m/>
    <m/>
    <m/>
    <m/>
    <m/>
    <m/>
    <m/>
    <m/>
    <m/>
    <m/>
    <n v="1"/>
    <n v="0"/>
    <n v="199.66"/>
    <n v="0"/>
    <n v="0"/>
    <n v="0"/>
    <n v="0"/>
    <n v="0"/>
    <n v="0"/>
    <n v="0"/>
    <n v="0"/>
    <n v="0"/>
    <n v="0"/>
    <n v="199.66"/>
    <b v="1"/>
    <m/>
    <m/>
  </r>
  <r>
    <n v="44"/>
    <n v="0"/>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Adquisición de insumos y mantenimiento de impresión"/>
    <m/>
    <s v=" 53 BIENES Y SERVICIOS DE CONSUMO"/>
    <x v="13"/>
    <n v="110000"/>
    <n v="-96849.35"/>
    <m/>
    <m/>
    <s v=" C2 "/>
    <n v="13150.649999999994"/>
    <n v="0"/>
    <n v="0"/>
    <n v="13150.649999999994"/>
    <n v="13150.649999999994"/>
    <x v="0"/>
    <s v="SI"/>
    <s v="CUATRIMESTRE 1"/>
    <m/>
    <m/>
    <m/>
    <m/>
    <s v="X"/>
    <s v="X"/>
    <s v="X"/>
    <s v="X"/>
    <s v="X"/>
    <s v="X"/>
    <s v="X"/>
    <s v="X"/>
    <s v="X"/>
    <s v="X"/>
    <m/>
    <m/>
    <m/>
    <m/>
    <m/>
    <m/>
    <s v="X"/>
    <m/>
    <m/>
    <m/>
    <m/>
    <m/>
    <n v="1"/>
    <n v="0"/>
    <n v="0"/>
    <n v="0"/>
    <n v="0"/>
    <n v="0"/>
    <n v="0"/>
    <n v="13150.649999999994"/>
    <n v="0"/>
    <n v="0"/>
    <n v="0"/>
    <n v="0"/>
    <n v="0"/>
    <n v="13150.649999999994"/>
    <b v="1"/>
    <m/>
    <s v="Reforma 3_x000a_Reforma 74"/>
  </r>
  <r>
    <n v="45"/>
    <n v="119"/>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Contratación de servicio principal de internet, datos y  hosting para uso corporativo e internet principal (2020-2021)"/>
    <m/>
    <s v=" 53 BIENES Y SERVICIOS DE CONSUMO"/>
    <x v="20"/>
    <n v="6355.99"/>
    <m/>
    <m/>
    <m/>
    <s v="C1 C2 C3"/>
    <n v="6355.99"/>
    <n v="3520.1975000000016"/>
    <n v="3503.42"/>
    <n v="2835.7924999999982"/>
    <n v="2852.5699999999997"/>
    <x v="0"/>
    <s v="SI"/>
    <s v="CUATRIMESTRE 1"/>
    <m/>
    <m/>
    <m/>
    <s v="X"/>
    <s v="X"/>
    <s v="X"/>
    <s v="X"/>
    <s v="X"/>
    <s v="X"/>
    <s v="X"/>
    <s v="X"/>
    <s v="X"/>
    <m/>
    <m/>
    <m/>
    <s v="X"/>
    <s v="X"/>
    <s v="X"/>
    <s v="X"/>
    <s v="X"/>
    <s v="X"/>
    <s v="X"/>
    <s v="X"/>
    <s v="X"/>
    <s v="X"/>
    <m/>
    <n v="10"/>
    <n v="0"/>
    <n v="635.59899999999993"/>
    <n v="635.59899999999993"/>
    <n v="635.59899999999993"/>
    <n v="635.59899999999993"/>
    <n v="635.59899999999993"/>
    <n v="635.59899999999993"/>
    <n v="635.59899999999993"/>
    <n v="635.59899999999993"/>
    <n v="635.59899999999993"/>
    <n v="635.59899999999993"/>
    <n v="0"/>
    <n v="6355.9900000000007"/>
    <b v="1"/>
    <m/>
    <m/>
  </r>
  <r>
    <n v="46"/>
    <n v="80"/>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2"/>
    <x v="2"/>
    <s v="Mantenimiento equipo activo de red - (contrato 088 - 2015)"/>
    <m/>
    <s v=" 53 BIENES Y SERVICIOS DE CONSUMO"/>
    <x v="8"/>
    <n v="3988.32"/>
    <m/>
    <m/>
    <m/>
    <s v="C1  "/>
    <n v="3988.32"/>
    <n v="3178.11"/>
    <n v="3178.11"/>
    <n v="810.21"/>
    <n v="810.21"/>
    <x v="0"/>
    <s v="NO"/>
    <s v="NO APLICA"/>
    <m/>
    <m/>
    <m/>
    <m/>
    <s v="X"/>
    <m/>
    <m/>
    <m/>
    <m/>
    <m/>
    <m/>
    <m/>
    <m/>
    <m/>
    <m/>
    <m/>
    <s v="X"/>
    <m/>
    <m/>
    <m/>
    <m/>
    <m/>
    <m/>
    <m/>
    <m/>
    <m/>
    <n v="1"/>
    <n v="0"/>
    <n v="0"/>
    <n v="3988.32"/>
    <n v="0"/>
    <n v="0"/>
    <n v="0"/>
    <n v="0"/>
    <n v="0"/>
    <n v="0"/>
    <n v="0"/>
    <n v="0"/>
    <n v="0"/>
    <n v="3988.32"/>
    <b v="1"/>
    <m/>
    <m/>
  </r>
  <r>
    <n v="47"/>
    <n v="0"/>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Mantenimiento equipo activo de red "/>
    <m/>
    <s v=" 53 BIENES Y SERVICIOS DE CONSUMO"/>
    <x v="8"/>
    <n v="3988.32"/>
    <n v="-3988.32"/>
    <m/>
    <m/>
    <s v="  "/>
    <n v="0"/>
    <n v="0"/>
    <n v="0"/>
    <n v="0"/>
    <n v="0"/>
    <x v="0"/>
    <s v="SI"/>
    <s v="CUATRIMESTRE 3"/>
    <m/>
    <m/>
    <m/>
    <m/>
    <m/>
    <m/>
    <m/>
    <m/>
    <m/>
    <m/>
    <s v="X"/>
    <m/>
    <m/>
    <m/>
    <m/>
    <m/>
    <m/>
    <m/>
    <m/>
    <m/>
    <m/>
    <m/>
    <m/>
    <m/>
    <m/>
    <m/>
    <n v="0"/>
    <n v="0"/>
    <n v="0"/>
    <n v="0"/>
    <n v="0"/>
    <n v="0"/>
    <n v="0"/>
    <n v="0"/>
    <n v="0"/>
    <n v="0"/>
    <n v="0"/>
    <n v="0"/>
    <n v="0"/>
    <n v="0"/>
    <b v="1"/>
    <m/>
    <s v="Reforma 91"/>
  </r>
  <r>
    <n v="48"/>
    <n v="316"/>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Contratación de Servicio Principal de Datos Móviles, Internet, Enlace de Datos y Hosting para uso Corporativo"/>
    <m/>
    <s v=" 53 BIENES Y SERVICIOS DE CONSUMO"/>
    <x v="20"/>
    <n v="2240"/>
    <m/>
    <m/>
    <m/>
    <s v="  C3"/>
    <n v="2240"/>
    <n v="1089.54"/>
    <n v="0"/>
    <n v="1150.46"/>
    <n v="2240"/>
    <x v="0"/>
    <s v="SI"/>
    <s v="CUATRIMESTRE 3"/>
    <m/>
    <m/>
    <m/>
    <m/>
    <m/>
    <m/>
    <m/>
    <m/>
    <m/>
    <m/>
    <m/>
    <s v="X"/>
    <s v="X"/>
    <s v="X"/>
    <m/>
    <m/>
    <m/>
    <m/>
    <m/>
    <m/>
    <m/>
    <m/>
    <m/>
    <s v="X"/>
    <s v="X"/>
    <s v="X"/>
    <n v="3"/>
    <n v="0"/>
    <n v="0"/>
    <n v="0"/>
    <n v="0"/>
    <n v="0"/>
    <n v="0"/>
    <n v="0"/>
    <n v="0"/>
    <n v="0"/>
    <n v="746.66666666666663"/>
    <n v="746.66666666666663"/>
    <n v="746.66666666666663"/>
    <n v="2240"/>
    <b v="1"/>
    <m/>
    <s v="Reforma 141"/>
  </r>
  <r>
    <n v="49"/>
    <n v="0"/>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Antivirus"/>
    <m/>
    <s v=" 53 BIENES Y SERVICIOS DE CONSUMO"/>
    <x v="12"/>
    <n v="627.20000000000005"/>
    <n v="-627.19999999999993"/>
    <m/>
    <m/>
    <s v="  "/>
    <n v="1.1368683772161603E-13"/>
    <n v="0"/>
    <n v="0"/>
    <n v="1.1368683772161603E-13"/>
    <n v="1.1368683772161603E-13"/>
    <x v="0"/>
    <s v="SI"/>
    <s v="CUATRIMESTRE 2"/>
    <m/>
    <m/>
    <m/>
    <m/>
    <m/>
    <m/>
    <m/>
    <m/>
    <m/>
    <s v="X"/>
    <m/>
    <m/>
    <m/>
    <m/>
    <m/>
    <m/>
    <m/>
    <m/>
    <m/>
    <m/>
    <m/>
    <m/>
    <m/>
    <m/>
    <m/>
    <m/>
    <n v="0"/>
    <n v="0"/>
    <n v="0"/>
    <n v="0"/>
    <n v="0"/>
    <n v="0"/>
    <n v="0"/>
    <n v="0"/>
    <n v="0"/>
    <n v="0"/>
    <n v="0"/>
    <n v="0"/>
    <n v="0"/>
    <n v="1.1368683772161603E-13"/>
    <b v="1"/>
    <m/>
    <s v="Reforma 1_x000a_Reforma 91"/>
  </r>
  <r>
    <n v="50"/>
    <n v="81"/>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Mantenimiento módulos para gestión de enlaces y habilitación de manejador de contenido y ancho de banda - contrato 2018"/>
    <m/>
    <s v=" 53 BIENES Y SERVICIOS DE CONSUMO"/>
    <x v="9"/>
    <n v="560"/>
    <n v="-0.52"/>
    <m/>
    <m/>
    <s v=" C2 "/>
    <n v="559.48"/>
    <n v="559.48480000000006"/>
    <n v="559.48480000000006"/>
    <n v="-4.8000000000456566E-3"/>
    <n v="-4.8000000000456566E-3"/>
    <x v="0"/>
    <s v="NO"/>
    <s v="NO APLICA"/>
    <m/>
    <m/>
    <m/>
    <m/>
    <m/>
    <m/>
    <m/>
    <m/>
    <s v="X"/>
    <m/>
    <m/>
    <m/>
    <m/>
    <m/>
    <m/>
    <m/>
    <m/>
    <m/>
    <m/>
    <m/>
    <m/>
    <s v="X"/>
    <m/>
    <m/>
    <m/>
    <m/>
    <n v="1"/>
    <n v="0"/>
    <n v="0"/>
    <n v="0"/>
    <n v="0"/>
    <n v="0"/>
    <n v="0"/>
    <n v="0"/>
    <n v="559.48"/>
    <n v="0"/>
    <n v="0"/>
    <n v="0"/>
    <n v="0"/>
    <n v="559.48"/>
    <b v="1"/>
    <m/>
    <s v="Reforma 51_x000a_Reforma 79"/>
  </r>
  <r>
    <n v="51"/>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4"/>
    <s v="Adquisición de medicinas para atención médica al personal de la empresa"/>
    <m/>
    <s v=" 53 BIENES Y SERVICIOS DE CONSUMO"/>
    <x v="23"/>
    <n v="5000"/>
    <m/>
    <m/>
    <m/>
    <s v="C1  "/>
    <n v="5000"/>
    <n v="0"/>
    <n v="0"/>
    <n v="5000"/>
    <n v="5000"/>
    <x v="0"/>
    <s v="SI"/>
    <s v="CUATRIMESTRE 1"/>
    <m/>
    <m/>
    <m/>
    <m/>
    <s v="X"/>
    <m/>
    <m/>
    <m/>
    <m/>
    <m/>
    <m/>
    <m/>
    <m/>
    <m/>
    <m/>
    <m/>
    <s v="X"/>
    <m/>
    <m/>
    <m/>
    <m/>
    <m/>
    <m/>
    <m/>
    <m/>
    <m/>
    <n v="1"/>
    <n v="0"/>
    <n v="0"/>
    <n v="5000"/>
    <n v="0"/>
    <n v="0"/>
    <n v="0"/>
    <n v="0"/>
    <n v="0"/>
    <n v="0"/>
    <n v="0"/>
    <n v="0"/>
    <n v="0"/>
    <n v="5000"/>
    <b v="1"/>
    <m/>
    <m/>
  </r>
  <r>
    <n v="52"/>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4"/>
    <s v="Adquisición de vestimenta para prevención de riesgos de empleados y trabajadores de la EPMTPQ"/>
    <m/>
    <s v=" 53 BIENES Y SERVICIOS DE CONSUMO"/>
    <x v="24"/>
    <n v="5000"/>
    <m/>
    <m/>
    <m/>
    <s v=" C2 "/>
    <n v="5000"/>
    <n v="0"/>
    <n v="0"/>
    <n v="5000"/>
    <n v="5000"/>
    <x v="0"/>
    <s v="SI"/>
    <s v="CUATRIMESTRE 1"/>
    <m/>
    <m/>
    <m/>
    <s v="X"/>
    <m/>
    <m/>
    <m/>
    <m/>
    <m/>
    <m/>
    <m/>
    <m/>
    <m/>
    <m/>
    <m/>
    <m/>
    <m/>
    <m/>
    <s v="X"/>
    <m/>
    <m/>
    <m/>
    <m/>
    <m/>
    <m/>
    <m/>
    <n v="1"/>
    <n v="0"/>
    <n v="0"/>
    <n v="0"/>
    <n v="0"/>
    <n v="5000"/>
    <n v="0"/>
    <n v="0"/>
    <n v="0"/>
    <n v="0"/>
    <n v="0"/>
    <n v="0"/>
    <n v="0"/>
    <n v="5000"/>
    <b v="1"/>
    <m/>
    <m/>
  </r>
  <r>
    <n v="53"/>
    <n v="313"/>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4"/>
    <s v="Adquisición de mascarillas para prevención de riesgo biológico"/>
    <m/>
    <s v=" 53 BIENES Y SERVICIOS DE CONSUMO"/>
    <x v="24"/>
    <n v="95200"/>
    <n v="-39314"/>
    <m/>
    <m/>
    <s v="C1 C2 "/>
    <n v="55886"/>
    <n v="13200"/>
    <n v="0"/>
    <n v="42686"/>
    <n v="55886"/>
    <x v="0"/>
    <s v="SI"/>
    <s v="CUATRIMESTRE 1"/>
    <m/>
    <m/>
    <m/>
    <s v="X"/>
    <m/>
    <m/>
    <m/>
    <m/>
    <s v="X"/>
    <m/>
    <m/>
    <m/>
    <m/>
    <m/>
    <m/>
    <s v="X"/>
    <m/>
    <m/>
    <m/>
    <m/>
    <s v="X"/>
    <m/>
    <m/>
    <m/>
    <m/>
    <m/>
    <n v="2"/>
    <n v="0"/>
    <n v="27943"/>
    <n v="0"/>
    <n v="0"/>
    <n v="0"/>
    <n v="0"/>
    <n v="27943"/>
    <n v="0"/>
    <n v="0"/>
    <n v="0"/>
    <n v="0"/>
    <n v="0"/>
    <n v="55886"/>
    <b v="1"/>
    <m/>
    <s v="Reforma 6_x000a_Reforma 101"/>
  </r>
  <r>
    <n v="54"/>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4"/>
    <s v="Adquisición solución antibacterial (GEL)"/>
    <m/>
    <s v=" 53 BIENES Y SERVICIOS DE CONSUMO"/>
    <x v="25"/>
    <n v="37800"/>
    <m/>
    <m/>
    <m/>
    <s v="C1  "/>
    <n v="37800"/>
    <n v="0"/>
    <n v="0"/>
    <n v="37800"/>
    <n v="37800"/>
    <x v="0"/>
    <s v="SI"/>
    <s v="CUATRIMESTRE 2"/>
    <m/>
    <m/>
    <m/>
    <m/>
    <m/>
    <m/>
    <m/>
    <m/>
    <s v="X"/>
    <m/>
    <m/>
    <m/>
    <m/>
    <m/>
    <m/>
    <m/>
    <m/>
    <s v="X"/>
    <m/>
    <m/>
    <m/>
    <m/>
    <m/>
    <m/>
    <m/>
    <m/>
    <n v="1"/>
    <n v="0"/>
    <n v="0"/>
    <n v="0"/>
    <n v="37800"/>
    <n v="0"/>
    <n v="0"/>
    <n v="0"/>
    <n v="0"/>
    <n v="0"/>
    <n v="0"/>
    <n v="0"/>
    <n v="0"/>
    <n v="37800"/>
    <b v="1"/>
    <m/>
    <s v="Reforma 1"/>
  </r>
  <r>
    <n v="55"/>
    <n v="319"/>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4"/>
    <s v="Servicio de tratamiento de desechos sanitarios hospitalarios  peligrosos"/>
    <m/>
    <s v=" 53 BIENES Y SERVICIOS DE CONSUMO"/>
    <x v="19"/>
    <n v="1680"/>
    <m/>
    <m/>
    <m/>
    <s v="C1 C2 C3"/>
    <n v="1680"/>
    <n v="152"/>
    <n v="0"/>
    <n v="1528"/>
    <n v="1680"/>
    <x v="0"/>
    <s v="SI"/>
    <s v="CUATRIMESTRE 1"/>
    <m/>
    <m/>
    <s v="X"/>
    <m/>
    <m/>
    <m/>
    <m/>
    <m/>
    <m/>
    <m/>
    <m/>
    <m/>
    <m/>
    <m/>
    <m/>
    <s v="X"/>
    <s v="X"/>
    <s v="X"/>
    <s v="X"/>
    <s v="X"/>
    <s v="X"/>
    <s v="X"/>
    <s v="X"/>
    <s v="X"/>
    <s v="X"/>
    <s v="X"/>
    <n v="11"/>
    <n v="0"/>
    <n v="152.72727272727272"/>
    <n v="152.72727272727272"/>
    <n v="152.72727272727272"/>
    <n v="152.72727272727272"/>
    <n v="152.72727272727272"/>
    <n v="152.72727272727272"/>
    <n v="152.72727272727272"/>
    <n v="152.72727272727272"/>
    <n v="152.72727272727272"/>
    <n v="152.72727272727272"/>
    <n v="152.72727272727272"/>
    <n v="1680"/>
    <b v="1"/>
    <m/>
    <s v="Reforma 1"/>
  </r>
  <r>
    <n v="56"/>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5"/>
    <s v="Vacaciones por cesación de funciones (personal código de trabajo)"/>
    <m/>
    <s v=" 51 GASTOS EN PERSONAL"/>
    <x v="26"/>
    <n v="10000"/>
    <m/>
    <m/>
    <m/>
    <s v="C1 C2 C3"/>
    <n v="10000"/>
    <n v="10000"/>
    <n v="9970.5400000000009"/>
    <n v="0"/>
    <n v="29.459999999999127"/>
    <x v="0"/>
    <s v="NO"/>
    <s v="NO APLICA"/>
    <m/>
    <m/>
    <s v="X"/>
    <s v="X"/>
    <s v="X"/>
    <s v="X"/>
    <s v="X"/>
    <s v="X"/>
    <s v="X"/>
    <s v="X"/>
    <s v="X"/>
    <s v="X"/>
    <s v="X"/>
    <s v="X"/>
    <s v="X"/>
    <s v="X"/>
    <s v="X"/>
    <s v="X"/>
    <s v="X"/>
    <s v="X"/>
    <s v="X"/>
    <s v="X"/>
    <s v="X"/>
    <s v="X"/>
    <s v="X"/>
    <s v="X"/>
    <n v="12"/>
    <n v="833.33333333333337"/>
    <n v="833.33333333333337"/>
    <n v="833.33333333333337"/>
    <n v="833.33333333333337"/>
    <n v="833.33333333333337"/>
    <n v="833.33333333333337"/>
    <n v="833.33333333333337"/>
    <n v="833.33333333333337"/>
    <n v="833.33333333333337"/>
    <n v="833.33333333333337"/>
    <n v="833.33333333333337"/>
    <n v="833.33333333333337"/>
    <n v="10000"/>
    <b v="1"/>
    <m/>
    <m/>
  </r>
  <r>
    <n v="57"/>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5"/>
    <s v="Vacaciones por cesación de funciones (personal LOEP)"/>
    <m/>
    <s v=" 51 GASTOS EN PERSONAL"/>
    <x v="26"/>
    <n v="33333.33"/>
    <m/>
    <n v="71388.45"/>
    <m/>
    <s v="C1 C2 C3"/>
    <n v="104721.78"/>
    <n v="104721.78"/>
    <n v="99724.859999999957"/>
    <n v="0"/>
    <n v="4996.9200000000419"/>
    <x v="0"/>
    <s v="NO"/>
    <s v="NO APLICA"/>
    <m/>
    <m/>
    <s v="X"/>
    <s v="X"/>
    <s v="X"/>
    <s v="X"/>
    <s v="X"/>
    <s v="X"/>
    <s v="X"/>
    <s v="X"/>
    <s v="X"/>
    <s v="X"/>
    <s v="X"/>
    <s v="X"/>
    <s v="X"/>
    <s v="X"/>
    <s v="X"/>
    <s v="X"/>
    <s v="X"/>
    <s v="X"/>
    <s v="X"/>
    <s v="X"/>
    <s v="X"/>
    <s v="X"/>
    <s v="X"/>
    <s v="X"/>
    <n v="12"/>
    <n v="8726.8150000000005"/>
    <n v="8726.8150000000005"/>
    <n v="8726.8150000000005"/>
    <n v="8726.8150000000005"/>
    <n v="8726.8150000000005"/>
    <n v="8726.8150000000005"/>
    <n v="8726.8150000000005"/>
    <n v="8726.8150000000005"/>
    <n v="8726.8150000000005"/>
    <n v="8726.8150000000005"/>
    <n v="8726.8150000000005"/>
    <n v="8726.8150000000005"/>
    <n v="104721.78000000001"/>
    <b v="1"/>
    <m/>
    <s v="Reforma 13_x000a_Reforma 99"/>
  </r>
  <r>
    <n v="58"/>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6"/>
    <s v="Pago rol de personal administrativo. - décimo tercer sueldo"/>
    <m/>
    <s v=" 51 GASTOS EN PERSONAL"/>
    <x v="27"/>
    <n v="236100.64"/>
    <n v="-110000"/>
    <n v="88795.909999999974"/>
    <m/>
    <s v="C1 C2 C3"/>
    <n v="214896.55"/>
    <n v="212719.89"/>
    <n v="154725.21000000002"/>
    <n v="2176.6599999999744"/>
    <n v="60171.339999999967"/>
    <x v="0"/>
    <s v="NO"/>
    <s v="NO APLICA"/>
    <m/>
    <m/>
    <s v="X"/>
    <s v="X"/>
    <s v="X"/>
    <s v="X"/>
    <s v="X"/>
    <s v="X"/>
    <s v="X"/>
    <s v="X"/>
    <s v="X"/>
    <s v="X"/>
    <s v="X"/>
    <s v="X"/>
    <s v="X"/>
    <s v="X"/>
    <s v="X"/>
    <s v="X"/>
    <s v="X"/>
    <s v="X"/>
    <s v="X"/>
    <s v="X"/>
    <s v="X"/>
    <s v="X"/>
    <s v="X"/>
    <s v="X"/>
    <n v="12"/>
    <n v="17908.045833333334"/>
    <n v="17908.045833333334"/>
    <n v="17908.045833333334"/>
    <n v="17908.045833333334"/>
    <n v="17908.045833333334"/>
    <n v="17908.045833333334"/>
    <n v="17908.045833333334"/>
    <n v="17908.045833333334"/>
    <n v="17908.045833333334"/>
    <n v="17908.045833333334"/>
    <n v="17908.045833333334"/>
    <n v="17908.045833333334"/>
    <n v="214896.55000000002"/>
    <b v="1"/>
    <m/>
    <s v="Reforma 13_x000a_Reforma 99"/>
  </r>
  <r>
    <n v="59"/>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6"/>
    <s v="Pago rol de personal administrativo. - décimo cuarto sueldo"/>
    <m/>
    <s v=" 51 GASTOS EN PERSONAL"/>
    <x v="28"/>
    <n v="74704"/>
    <n v="-35000"/>
    <n v="26658.33"/>
    <m/>
    <s v="C1 C2 C3"/>
    <n v="66362.33"/>
    <n v="66195.66"/>
    <n v="48329.969999999987"/>
    <n v="166.66999999999825"/>
    <n v="18032.360000000015"/>
    <x v="0"/>
    <s v="NO"/>
    <s v="NO APLICA"/>
    <m/>
    <m/>
    <s v="X"/>
    <s v="X"/>
    <s v="X"/>
    <s v="X"/>
    <s v="X"/>
    <s v="X"/>
    <s v="X"/>
    <s v="X"/>
    <s v="X"/>
    <s v="X"/>
    <s v="X"/>
    <s v="X"/>
    <s v="X"/>
    <s v="X"/>
    <s v="X"/>
    <s v="X"/>
    <s v="X"/>
    <s v="X"/>
    <s v="X"/>
    <s v="X"/>
    <s v="X"/>
    <s v="X"/>
    <s v="X"/>
    <s v="X"/>
    <n v="12"/>
    <n v="5530.1941666666671"/>
    <n v="5530.1941666666671"/>
    <n v="5530.1941666666671"/>
    <n v="5530.1941666666671"/>
    <n v="5530.1941666666671"/>
    <n v="5530.1941666666671"/>
    <n v="5530.1941666666671"/>
    <n v="5530.1941666666671"/>
    <n v="5530.1941666666671"/>
    <n v="5530.1941666666671"/>
    <n v="5530.1941666666671"/>
    <n v="5530.1941666666671"/>
    <n v="66362.33"/>
    <b v="1"/>
    <m/>
    <s v="Reforma 13_x000a_Reforma 99"/>
  </r>
  <r>
    <n v="60"/>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6"/>
    <s v="Pago rol de personal administrativo. - compensación por transporte"/>
    <m/>
    <s v=" 51 GASTOS EN PERSONAL"/>
    <x v="29"/>
    <n v="18960"/>
    <n v="-8000"/>
    <n v="2190.5"/>
    <m/>
    <s v="C1 C2 C3"/>
    <n v="13150.5"/>
    <n v="13100.5"/>
    <n v="7810.5"/>
    <n v="50"/>
    <n v="5340"/>
    <x v="0"/>
    <s v="NO"/>
    <s v="NO APLICA"/>
    <m/>
    <m/>
    <s v="X"/>
    <s v="X"/>
    <s v="X"/>
    <s v="X"/>
    <s v="X"/>
    <s v="X"/>
    <s v="X"/>
    <s v="X"/>
    <s v="X"/>
    <s v="X"/>
    <s v="X"/>
    <s v="X"/>
    <s v="X"/>
    <s v="X"/>
    <s v="X"/>
    <s v="X"/>
    <s v="X"/>
    <s v="X"/>
    <s v="X"/>
    <s v="X"/>
    <s v="X"/>
    <s v="X"/>
    <s v="X"/>
    <s v="X"/>
    <n v="12"/>
    <n v="1095.875"/>
    <n v="1095.875"/>
    <n v="1095.875"/>
    <n v="1095.875"/>
    <n v="1095.875"/>
    <n v="1095.875"/>
    <n v="1095.875"/>
    <n v="1095.875"/>
    <n v="1095.875"/>
    <n v="1095.875"/>
    <n v="1095.875"/>
    <n v="1095.875"/>
    <n v="13150.5"/>
    <b v="1"/>
    <m/>
    <s v="Reforma 13_x000a_Reforma 99"/>
  </r>
  <r>
    <n v="61"/>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6"/>
    <s v="Pago rol de personal administrativo. - horas extraordinarias y suplementarias"/>
    <m/>
    <s v=" 51 GASTOS EN PERSONAL"/>
    <x v="30"/>
    <n v="14182.36"/>
    <n v="-15698.23"/>
    <n v="5000"/>
    <m/>
    <s v="C1 C2 C3"/>
    <n v="3484.130000000001"/>
    <n v="3484.1299999999987"/>
    <n v="1736.62"/>
    <n v="0"/>
    <n v="1747.5100000000011"/>
    <x v="0"/>
    <s v="NO"/>
    <s v="NO APLICA"/>
    <m/>
    <m/>
    <s v="X"/>
    <s v="X"/>
    <s v="X"/>
    <s v="X"/>
    <s v="X"/>
    <s v="X"/>
    <s v="X"/>
    <s v="X"/>
    <s v="X"/>
    <s v="X"/>
    <s v="X"/>
    <s v="X"/>
    <s v="X"/>
    <s v="X"/>
    <s v="X"/>
    <s v="X"/>
    <s v="X"/>
    <s v="X"/>
    <s v="X"/>
    <s v="X"/>
    <s v="X"/>
    <s v="X"/>
    <s v="X"/>
    <s v="X"/>
    <n v="12"/>
    <n v="290.34416666666675"/>
    <n v="290.34416666666675"/>
    <n v="290.34416666666675"/>
    <n v="290.34416666666675"/>
    <n v="290.34416666666675"/>
    <n v="290.34416666666675"/>
    <n v="290.34416666666675"/>
    <n v="290.34416666666675"/>
    <n v="290.34416666666675"/>
    <n v="290.34416666666675"/>
    <n v="290.34416666666675"/>
    <n v="290.34416666666675"/>
    <n v="3484.130000000001"/>
    <b v="1"/>
    <m/>
    <s v="Reforma 13_x000a_Reforma 99"/>
  </r>
  <r>
    <n v="62"/>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6"/>
    <s v="Pago rol de personal administrativo. - subrogación"/>
    <m/>
    <s v=" 51 GASTOS EN PERSONAL"/>
    <x v="31"/>
    <n v="13333.33"/>
    <m/>
    <n v="117.6"/>
    <m/>
    <s v="C1 C2 C3"/>
    <n v="13450.93"/>
    <n v="11950.929999999998"/>
    <n v="8313.0899999999983"/>
    <n v="1500.0000000000018"/>
    <n v="5137.840000000002"/>
    <x v="0"/>
    <s v="NO"/>
    <s v="NO APLICA"/>
    <m/>
    <m/>
    <s v="X"/>
    <s v="X"/>
    <s v="X"/>
    <s v="X"/>
    <s v="X"/>
    <s v="X"/>
    <s v="X"/>
    <s v="X"/>
    <s v="X"/>
    <s v="X"/>
    <s v="X"/>
    <s v="X"/>
    <s v="X"/>
    <s v="X"/>
    <s v="X"/>
    <s v="X"/>
    <s v="X"/>
    <s v="X"/>
    <s v="X"/>
    <s v="X"/>
    <s v="X"/>
    <s v="X"/>
    <s v="X"/>
    <s v="X"/>
    <n v="12"/>
    <n v="1120.9108333333334"/>
    <n v="1120.9108333333334"/>
    <n v="1120.9108333333334"/>
    <n v="1120.9108333333334"/>
    <n v="1120.9108333333334"/>
    <n v="1120.9108333333334"/>
    <n v="1120.9108333333334"/>
    <n v="1120.9108333333334"/>
    <n v="1120.9108333333334"/>
    <n v="1120.9108333333334"/>
    <n v="1120.9108333333334"/>
    <n v="1120.9108333333334"/>
    <n v="13450.93"/>
    <b v="1"/>
    <m/>
    <m/>
  </r>
  <r>
    <n v="63"/>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6"/>
    <s v="Pago rol de personal administrativo. - encargo"/>
    <m/>
    <s v=" 51 GASTOS EN PERSONAL"/>
    <x v="32"/>
    <n v="43333.33"/>
    <m/>
    <n v="38455.780000000021"/>
    <m/>
    <s v="C1 C2 C3"/>
    <n v="81789.110000000015"/>
    <n v="74289.109999999986"/>
    <n v="63547.37"/>
    <n v="7500.0000000000291"/>
    <n v="18241.740000000013"/>
    <x v="0"/>
    <s v="NO"/>
    <s v="NO APLICA"/>
    <m/>
    <m/>
    <s v="X"/>
    <s v="X"/>
    <s v="X"/>
    <s v="X"/>
    <s v="X"/>
    <s v="X"/>
    <s v="X"/>
    <s v="X"/>
    <s v="X"/>
    <s v="X"/>
    <s v="X"/>
    <s v="X"/>
    <s v="X"/>
    <s v="X"/>
    <s v="X"/>
    <s v="X"/>
    <s v="X"/>
    <s v="X"/>
    <s v="X"/>
    <s v="X"/>
    <s v="X"/>
    <s v="X"/>
    <s v="X"/>
    <s v="X"/>
    <n v="12"/>
    <n v="6815.7591666666676"/>
    <n v="6815.7591666666676"/>
    <n v="6815.7591666666676"/>
    <n v="6815.7591666666676"/>
    <n v="6815.7591666666676"/>
    <n v="6815.7591666666676"/>
    <n v="6815.7591666666676"/>
    <n v="6815.7591666666676"/>
    <n v="6815.7591666666676"/>
    <n v="6815.7591666666676"/>
    <n v="6815.7591666666676"/>
    <n v="6815.7591666666676"/>
    <n v="81789.11000000003"/>
    <b v="1"/>
    <m/>
    <s v="Reforma 99"/>
  </r>
  <r>
    <n v="64"/>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6"/>
    <s v="Pago rol de personal administrativo. -  aporte patronal"/>
    <m/>
    <s v=" 51 GASTOS EN PERSONAL"/>
    <x v="33"/>
    <n v="277638.43"/>
    <n v="-62000"/>
    <n v="36056.540000000037"/>
    <m/>
    <s v="C1 C2 C3"/>
    <n v="251694.97000000003"/>
    <n v="249217.58"/>
    <n v="180177.83000000002"/>
    <n v="2477.3900000000431"/>
    <n v="71517.140000000014"/>
    <x v="0"/>
    <s v="NO"/>
    <s v="NO APLICA"/>
    <m/>
    <m/>
    <s v="X"/>
    <s v="X"/>
    <s v="X"/>
    <s v="X"/>
    <s v="X"/>
    <s v="X"/>
    <s v="X"/>
    <s v="X"/>
    <s v="X"/>
    <s v="X"/>
    <s v="X"/>
    <s v="X"/>
    <s v="X"/>
    <s v="X"/>
    <s v="X"/>
    <s v="X"/>
    <s v="X"/>
    <s v="X"/>
    <s v="X"/>
    <s v="X"/>
    <s v="X"/>
    <s v="X"/>
    <s v="X"/>
    <s v="X"/>
    <n v="12"/>
    <n v="20974.580833333337"/>
    <n v="20974.580833333337"/>
    <n v="20974.580833333337"/>
    <n v="20974.580833333337"/>
    <n v="20974.580833333337"/>
    <n v="20974.580833333337"/>
    <n v="20974.580833333337"/>
    <n v="20974.580833333337"/>
    <n v="20974.580833333337"/>
    <n v="20974.580833333337"/>
    <n v="20974.580833333337"/>
    <n v="20974.580833333337"/>
    <n v="251694.97000000006"/>
    <b v="1"/>
    <m/>
    <s v="Reforma 13_x000a_Reforma 99"/>
  </r>
  <r>
    <n v="65"/>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6"/>
    <s v="Pago rol de personal administrativo. - fondo de reserva"/>
    <m/>
    <s v=" 51 GASTOS EN PERSONAL"/>
    <x v="34"/>
    <n v="236006.2"/>
    <n v="-57000"/>
    <n v="16052.129999999946"/>
    <m/>
    <s v="C1 C2 C3"/>
    <n v="195058.32999999996"/>
    <n v="192882.52999999997"/>
    <n v="128161.60999999997"/>
    <n v="2175.7999999999884"/>
    <n v="66896.719999999987"/>
    <x v="0"/>
    <s v="NO"/>
    <s v="NO APLICA"/>
    <m/>
    <m/>
    <s v="X"/>
    <s v="X"/>
    <s v="X"/>
    <s v="X"/>
    <s v="X"/>
    <s v="X"/>
    <s v="X"/>
    <s v="X"/>
    <s v="X"/>
    <s v="X"/>
    <s v="X"/>
    <s v="X"/>
    <s v="X"/>
    <s v="X"/>
    <s v="X"/>
    <s v="X"/>
    <s v="X"/>
    <s v="X"/>
    <s v="X"/>
    <s v="X"/>
    <s v="X"/>
    <s v="X"/>
    <s v="X"/>
    <s v="X"/>
    <n v="12"/>
    <n v="16254.86083333333"/>
    <n v="16254.86083333333"/>
    <n v="16254.86083333333"/>
    <n v="16254.86083333333"/>
    <n v="16254.86083333333"/>
    <n v="16254.86083333333"/>
    <n v="16254.86083333333"/>
    <n v="16254.86083333333"/>
    <n v="16254.86083333333"/>
    <n v="16254.86083333333"/>
    <n v="16254.86083333333"/>
    <n v="16254.86083333333"/>
    <n v="195058.33"/>
    <b v="1"/>
    <m/>
    <s v="Reforma 13_x000a_Reforma 99"/>
  </r>
  <r>
    <n v="66"/>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operativo. - décimo tercer sueldo"/>
    <m/>
    <s v=" 71 GASTOS EN PERSONAL INVERSIÓN"/>
    <x v="35"/>
    <n v="651045.46"/>
    <m/>
    <n v="27343.759999999998"/>
    <m/>
    <s v="C1 C2 C3"/>
    <n v="678389.22"/>
    <n v="678389.22000000009"/>
    <n v="612204.53"/>
    <n v="0"/>
    <n v="66184.689999999944"/>
    <x v="1"/>
    <s v="NO"/>
    <s v="NO APLICA"/>
    <m/>
    <m/>
    <s v="X"/>
    <s v="X"/>
    <s v="X"/>
    <s v="X"/>
    <s v="X"/>
    <s v="X"/>
    <s v="X"/>
    <s v="X"/>
    <s v="X"/>
    <s v="X"/>
    <s v="X"/>
    <s v="X"/>
    <s v="X"/>
    <s v="X"/>
    <s v="X"/>
    <s v="X"/>
    <s v="X"/>
    <s v="X"/>
    <s v="X"/>
    <s v="X"/>
    <s v="X"/>
    <s v="X"/>
    <s v="X"/>
    <s v="X"/>
    <n v="12"/>
    <n v="56532.434999999998"/>
    <n v="56532.434999999998"/>
    <n v="56532.434999999998"/>
    <n v="56532.434999999998"/>
    <n v="56532.434999999998"/>
    <n v="56532.434999999998"/>
    <n v="56532.434999999998"/>
    <n v="56532.434999999998"/>
    <n v="56532.434999999998"/>
    <n v="56532.434999999998"/>
    <n v="56532.434999999998"/>
    <n v="56532.434999999998"/>
    <n v="678389.22"/>
    <b v="1"/>
    <m/>
    <s v="Reforma 16"/>
  </r>
  <r>
    <n v="67"/>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operativo. - décimo cuarto sueldo"/>
    <m/>
    <s v=" 71 GASTOS EN PERSONAL INVERSIÓN"/>
    <x v="36"/>
    <n v="647164"/>
    <m/>
    <n v="16089.300000000047"/>
    <m/>
    <s v="C1 C2 C3"/>
    <n v="663253.30000000005"/>
    <n v="663253.30000000226"/>
    <n v="497644.94000000373"/>
    <n v="-2.2118911147117615E-9"/>
    <n v="165608.35999999632"/>
    <x v="0"/>
    <s v="NO"/>
    <s v="NO APLICA"/>
    <m/>
    <m/>
    <s v="X"/>
    <s v="X"/>
    <s v="X"/>
    <s v="X"/>
    <s v="X"/>
    <s v="X"/>
    <s v="X"/>
    <s v="X"/>
    <s v="X"/>
    <s v="X"/>
    <s v="X"/>
    <s v="X"/>
    <s v="X"/>
    <s v="X"/>
    <s v="X"/>
    <s v="X"/>
    <s v="X"/>
    <s v="X"/>
    <s v="X"/>
    <s v="X"/>
    <s v="X"/>
    <s v="X"/>
    <s v="X"/>
    <s v="X"/>
    <n v="12"/>
    <n v="55271.108333333337"/>
    <n v="55271.108333333337"/>
    <n v="55271.108333333337"/>
    <n v="55271.108333333337"/>
    <n v="55271.108333333337"/>
    <n v="55271.108333333337"/>
    <n v="55271.108333333337"/>
    <n v="55271.108333333337"/>
    <n v="55271.108333333337"/>
    <n v="55271.108333333337"/>
    <n v="55271.108333333337"/>
    <n v="55271.108333333337"/>
    <n v="663253.30000000005"/>
    <b v="1"/>
    <m/>
    <s v="Reforma 99"/>
  </r>
  <r>
    <n v="68"/>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operativo. - compensación por transporte"/>
    <m/>
    <s v=" 71 GASTOS EN PERSONAL INVERSIÓN"/>
    <x v="37"/>
    <n v="94980"/>
    <m/>
    <n v="38898.370000000003"/>
    <n v="106888.75"/>
    <s v="C1 C2 C3"/>
    <n v="240767.12"/>
    <n v="133878.37"/>
    <n v="105743.88"/>
    <n v="0"/>
    <n v="28134.489999999991"/>
    <x v="1"/>
    <s v="NO"/>
    <s v="NO APLICA"/>
    <m/>
    <m/>
    <s v="X"/>
    <s v="X"/>
    <s v="X"/>
    <s v="X"/>
    <s v="X"/>
    <s v="X"/>
    <s v="X"/>
    <s v="X"/>
    <s v="X"/>
    <s v="X"/>
    <s v="X"/>
    <s v="X"/>
    <s v="X"/>
    <s v="X"/>
    <s v="X"/>
    <s v="X"/>
    <s v="X"/>
    <s v="X"/>
    <s v="X"/>
    <s v="X"/>
    <s v="X"/>
    <s v="X"/>
    <s v="X"/>
    <s v="X"/>
    <n v="12"/>
    <n v="11156.530833333332"/>
    <n v="11156.530833333332"/>
    <n v="11156.530833333332"/>
    <n v="11156.530833333332"/>
    <n v="11156.530833333332"/>
    <n v="11156.530833333332"/>
    <n v="11156.530833333332"/>
    <n v="11156.530833333332"/>
    <n v="11156.530833333332"/>
    <n v="11156.530833333332"/>
    <n v="11156.530833333332"/>
    <n v="11156.530833333332"/>
    <n v="133878.37000000002"/>
    <b v="1"/>
    <m/>
    <s v="Reforma 16_x000a_Reforma 99"/>
  </r>
  <r>
    <n v="69"/>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operativo. - alimentación empleados refrigerios"/>
    <m/>
    <s v=" 71 GASTOS EN PERSONAL INVERSIÓN"/>
    <x v="38"/>
    <n v="720000"/>
    <m/>
    <n v="23384"/>
    <n v="790696"/>
    <s v="C1 C2 C3"/>
    <n v="1534080"/>
    <n v="743384"/>
    <n v="530322"/>
    <n v="0"/>
    <n v="213062"/>
    <x v="1"/>
    <s v="NO"/>
    <s v="NO APLICA"/>
    <m/>
    <m/>
    <s v="X"/>
    <s v="X"/>
    <s v="X"/>
    <s v="X"/>
    <s v="X"/>
    <s v="X"/>
    <s v="X"/>
    <s v="X"/>
    <s v="X"/>
    <s v="X"/>
    <s v="X"/>
    <s v="X"/>
    <s v="X"/>
    <s v="X"/>
    <s v="X"/>
    <s v="X"/>
    <s v="X"/>
    <s v="X"/>
    <s v="X"/>
    <s v="X"/>
    <s v="X"/>
    <s v="X"/>
    <s v="X"/>
    <s v="X"/>
    <n v="12"/>
    <n v="61948.666666666664"/>
    <n v="61948.666666666664"/>
    <n v="61948.666666666664"/>
    <n v="61948.666666666664"/>
    <n v="61948.666666666664"/>
    <n v="61948.666666666664"/>
    <n v="61948.666666666664"/>
    <n v="61948.666666666664"/>
    <n v="61948.666666666664"/>
    <n v="61948.666666666664"/>
    <n v="61948.666666666664"/>
    <n v="61948.666666666664"/>
    <n v="743383.99999999988"/>
    <b v="1"/>
    <m/>
    <s v="Reforma 16"/>
  </r>
  <r>
    <n v="70"/>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operativo. - por cargas familiares"/>
    <m/>
    <s v=" 71 GASTOS EN PERSONAL INVERSIÓN"/>
    <x v="39"/>
    <n v="17880.240000000002"/>
    <m/>
    <m/>
    <n v="14031.36"/>
    <s v="C1 C2 C3"/>
    <n v="31911.600000000002"/>
    <n v="17880.239999999998"/>
    <n v="17880.240000000002"/>
    <n v="0"/>
    <n v="0"/>
    <x v="1"/>
    <s v="NO"/>
    <s v="NO APLICA"/>
    <m/>
    <m/>
    <s v="X"/>
    <s v="X"/>
    <s v="X"/>
    <s v="X"/>
    <s v="X"/>
    <s v="X"/>
    <s v="X"/>
    <s v="X"/>
    <s v="X"/>
    <s v="X"/>
    <s v="X"/>
    <s v="X"/>
    <s v="X"/>
    <s v="X"/>
    <s v="X"/>
    <s v="X"/>
    <s v="X"/>
    <s v="X"/>
    <s v="X"/>
    <s v="X"/>
    <s v="X"/>
    <s v="X"/>
    <s v="X"/>
    <s v="X"/>
    <n v="12"/>
    <n v="1490.0200000000002"/>
    <n v="1490.0200000000002"/>
    <n v="1490.0200000000002"/>
    <n v="1490.0200000000002"/>
    <n v="1490.0200000000002"/>
    <n v="1490.0200000000002"/>
    <n v="1490.0200000000002"/>
    <n v="1490.0200000000002"/>
    <n v="1490.0200000000002"/>
    <n v="1490.0200000000002"/>
    <n v="1490.0200000000002"/>
    <n v="1490.0200000000002"/>
    <n v="17880.240000000002"/>
    <b v="1"/>
    <m/>
    <m/>
  </r>
  <r>
    <n v="71"/>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operativo. - subsidio de antigüedad"/>
    <m/>
    <s v=" 71 GASTOS EN PERSONAL INVERSIÓN"/>
    <x v="40"/>
    <n v="142335.26"/>
    <m/>
    <n v="7328.68"/>
    <n v="149865.81"/>
    <s v="C1 C2 C3"/>
    <n v="299529.75"/>
    <n v="149663.93999999992"/>
    <n v="129207.5"/>
    <n v="0"/>
    <n v="20456.440000000002"/>
    <x v="1"/>
    <s v="NO"/>
    <s v="NO APLICA"/>
    <m/>
    <m/>
    <s v="X"/>
    <s v="X"/>
    <s v="X"/>
    <s v="X"/>
    <s v="X"/>
    <s v="X"/>
    <s v="X"/>
    <s v="X"/>
    <s v="X"/>
    <s v="X"/>
    <s v="X"/>
    <s v="X"/>
    <s v="X"/>
    <s v="X"/>
    <s v="X"/>
    <s v="X"/>
    <s v="X"/>
    <s v="X"/>
    <s v="X"/>
    <s v="X"/>
    <s v="X"/>
    <s v="X"/>
    <s v="X"/>
    <s v="X"/>
    <n v="12"/>
    <n v="12471.995000000001"/>
    <n v="12471.995000000001"/>
    <n v="12471.995000000001"/>
    <n v="12471.995000000001"/>
    <n v="12471.995000000001"/>
    <n v="12471.995000000001"/>
    <n v="12471.995000000001"/>
    <n v="12471.995000000001"/>
    <n v="12471.995000000001"/>
    <n v="12471.995000000001"/>
    <n v="12471.995000000001"/>
    <n v="12471.995000000001"/>
    <n v="149663.93999999997"/>
    <b v="1"/>
    <m/>
    <s v="Reforma 16"/>
  </r>
  <r>
    <n v="72"/>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operativo. - horas extraordinarias y suplementarias"/>
    <m/>
    <s v=" 71 GASTOS EN PERSONAL INVERSIÓN"/>
    <x v="41"/>
    <n v="866957.25"/>
    <n v="-498023.47000000003"/>
    <m/>
    <n v="671007.72"/>
    <s v="C1 C2 C3"/>
    <n v="1039941.5"/>
    <n v="368933.78000000009"/>
    <n v="289084.42000000004"/>
    <n v="0"/>
    <n v="79849.359999999928"/>
    <x v="1"/>
    <s v="NO"/>
    <s v="NO APLICA"/>
    <m/>
    <m/>
    <s v="X"/>
    <s v="X"/>
    <s v="X"/>
    <s v="X"/>
    <s v="X"/>
    <s v="X"/>
    <s v="X"/>
    <s v="X"/>
    <s v="X"/>
    <s v="X"/>
    <s v="X"/>
    <s v="X"/>
    <s v="X"/>
    <s v="X"/>
    <s v="X"/>
    <s v="X"/>
    <s v="X"/>
    <s v="X"/>
    <s v="X"/>
    <s v="X"/>
    <s v="X"/>
    <s v="X"/>
    <s v="X"/>
    <s v="X"/>
    <n v="12"/>
    <n v="30744.481666666663"/>
    <n v="30744.481666666663"/>
    <n v="30744.481666666663"/>
    <n v="30744.481666666663"/>
    <n v="30744.481666666663"/>
    <n v="30744.481666666663"/>
    <n v="30744.481666666663"/>
    <n v="30744.481666666663"/>
    <n v="30744.481666666663"/>
    <n v="30744.481666666663"/>
    <n v="30744.481666666663"/>
    <n v="30744.481666666663"/>
    <n v="368933.78"/>
    <b v="1"/>
    <m/>
    <s v="Reforma 16_x000a_Reforma 99"/>
  </r>
  <r>
    <n v="73"/>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operativo. - aporte patronal"/>
    <m/>
    <s v=" 71 GASTOS EN PERSONAL INVERSIÓN"/>
    <x v="42"/>
    <n v="1860526.37"/>
    <n v="-136167.11000000034"/>
    <m/>
    <m/>
    <s v="C1 C2 C3"/>
    <n v="1724359.2599999998"/>
    <n v="1724359.2599999995"/>
    <n v="1270050.1100000001"/>
    <n v="0"/>
    <n v="454309.14999999967"/>
    <x v="0"/>
    <s v="NO"/>
    <s v="NO APLICA"/>
    <m/>
    <m/>
    <s v="X"/>
    <s v="X"/>
    <s v="X"/>
    <s v="X"/>
    <s v="X"/>
    <s v="X"/>
    <s v="X"/>
    <s v="X"/>
    <s v="X"/>
    <s v="X"/>
    <s v="X"/>
    <s v="X"/>
    <s v="X"/>
    <s v="X"/>
    <s v="X"/>
    <s v="X"/>
    <s v="X"/>
    <s v="X"/>
    <s v="X"/>
    <s v="X"/>
    <s v="X"/>
    <s v="X"/>
    <s v="X"/>
    <s v="X"/>
    <n v="12"/>
    <n v="143696.60499999998"/>
    <n v="143696.60499999998"/>
    <n v="143696.60499999998"/>
    <n v="143696.60499999998"/>
    <n v="143696.60499999998"/>
    <n v="143696.60499999998"/>
    <n v="143696.60499999998"/>
    <n v="143696.60499999998"/>
    <n v="143696.60499999998"/>
    <n v="143696.60499999998"/>
    <n v="143696.60499999998"/>
    <n v="143696.60499999998"/>
    <n v="1724359.2599999998"/>
    <b v="1"/>
    <m/>
    <s v="Reforma 99"/>
  </r>
  <r>
    <n v="74"/>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operativo. - fondo de reserva"/>
    <m/>
    <s v=" 71 GASTOS EN PERSONAL INVERSIÓN"/>
    <x v="43"/>
    <n v="1301570.08"/>
    <n v="-81255.560000000056"/>
    <m/>
    <m/>
    <s v="C1 C2 C3"/>
    <n v="1220314.52"/>
    <n v="1220314.52"/>
    <n v="906079.14000000025"/>
    <n v="0"/>
    <n v="314235.37999999977"/>
    <x v="0"/>
    <s v="NO"/>
    <s v="NO APLICA"/>
    <m/>
    <m/>
    <s v="X"/>
    <s v="X"/>
    <s v="X"/>
    <s v="X"/>
    <s v="X"/>
    <s v="X"/>
    <s v="X"/>
    <s v="X"/>
    <s v="X"/>
    <s v="X"/>
    <s v="X"/>
    <s v="X"/>
    <s v="X"/>
    <s v="X"/>
    <s v="X"/>
    <s v="X"/>
    <s v="X"/>
    <s v="X"/>
    <s v="X"/>
    <s v="X"/>
    <s v="X"/>
    <s v="X"/>
    <s v="X"/>
    <s v="X"/>
    <n v="12"/>
    <n v="101692.87666666666"/>
    <n v="101692.87666666666"/>
    <n v="101692.87666666666"/>
    <n v="101692.87666666666"/>
    <n v="101692.87666666666"/>
    <n v="101692.87666666666"/>
    <n v="101692.87666666666"/>
    <n v="101692.87666666666"/>
    <n v="101692.87666666666"/>
    <n v="101692.87666666666"/>
    <n v="101692.87666666666"/>
    <n v="101692.87666666666"/>
    <n v="1220314.5200000003"/>
    <b v="1"/>
    <m/>
    <s v="Reforma 99"/>
  </r>
  <r>
    <n v="75"/>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6"/>
    <s v="Pago rol de personal administrativo. - salarios unificados"/>
    <m/>
    <s v=" 51 GASTOS EN PERSONAL"/>
    <x v="44"/>
    <n v="60829.85"/>
    <n v="-10000"/>
    <n v="58004.83"/>
    <m/>
    <s v="C1 C2 C3"/>
    <n v="108834.68"/>
    <n v="108834.68"/>
    <n v="50838.600000000006"/>
    <n v="0"/>
    <n v="57996.079999999987"/>
    <x v="0"/>
    <s v="NO"/>
    <s v="NO APLICA"/>
    <m/>
    <m/>
    <s v="X"/>
    <s v="X"/>
    <s v="X"/>
    <s v="X"/>
    <s v="X"/>
    <s v="X"/>
    <s v="X"/>
    <s v="X"/>
    <s v="X"/>
    <s v="X"/>
    <s v="X"/>
    <s v="X"/>
    <s v="X"/>
    <s v="X"/>
    <s v="X"/>
    <s v="X"/>
    <s v="X"/>
    <s v="X"/>
    <s v="X"/>
    <s v="X"/>
    <s v="X"/>
    <s v="X"/>
    <s v="X"/>
    <s v="X"/>
    <n v="12"/>
    <n v="9069.5566666666655"/>
    <n v="9069.5566666666655"/>
    <n v="9069.5566666666655"/>
    <n v="9069.5566666666655"/>
    <n v="9069.5566666666655"/>
    <n v="9069.5566666666655"/>
    <n v="9069.5566666666655"/>
    <n v="9069.5566666666655"/>
    <n v="9069.5566666666655"/>
    <n v="9069.5566666666655"/>
    <n v="9069.5566666666655"/>
    <n v="9069.5566666666655"/>
    <n v="108834.68000000001"/>
    <b v="1"/>
    <m/>
    <s v="Reforma 13_x000a_Reforma 99_x000a_Reforma 122"/>
  </r>
  <r>
    <n v="76"/>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operativo. - remuneraciones unificadas"/>
    <m/>
    <s v=" 71 GASTOS EN PERSONAL INVERSIÓN"/>
    <x v="45"/>
    <n v="1704433.98"/>
    <m/>
    <n v="1273286.6200000001"/>
    <m/>
    <s v="C1 C2 C3"/>
    <n v="2977720.6"/>
    <n v="2452474.9299999997"/>
    <n v="2411988.9300000002"/>
    <n v="525245.67000000039"/>
    <n v="565731.66999999993"/>
    <x v="0"/>
    <s v="NO"/>
    <s v="NO APLICA"/>
    <m/>
    <m/>
    <s v="X"/>
    <s v="X"/>
    <s v="X"/>
    <s v="X"/>
    <s v="X"/>
    <s v="X"/>
    <s v="X"/>
    <s v="X"/>
    <s v="X"/>
    <s v="X"/>
    <s v="X"/>
    <s v="X"/>
    <s v="X"/>
    <s v="X"/>
    <s v="X"/>
    <s v="X"/>
    <s v="X"/>
    <s v="X"/>
    <s v="X"/>
    <s v="X"/>
    <s v="X"/>
    <s v="X"/>
    <s v="X"/>
    <s v="X"/>
    <n v="12"/>
    <n v="248143.38333333333"/>
    <n v="248143.38333333333"/>
    <n v="248143.38333333333"/>
    <n v="248143.38333333333"/>
    <n v="248143.38333333333"/>
    <n v="248143.38333333333"/>
    <n v="248143.38333333333"/>
    <n v="248143.38333333333"/>
    <n v="248143.38333333333"/>
    <n v="248143.38333333333"/>
    <n v="248143.38333333333"/>
    <n v="248143.38333333333"/>
    <n v="2977720.6"/>
    <b v="1"/>
    <m/>
    <s v="Reforma 96_x000a_Reforma 99_x000a_Reforma 122"/>
  </r>
  <r>
    <n v="77"/>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5"/>
    <s v="Pago rol de personal  - Jubilación Patronal"/>
    <m/>
    <s v=" 51 GASTOS EN PERSONAL"/>
    <x v="46"/>
    <n v="777145.25"/>
    <n v="-755846.10000000009"/>
    <m/>
    <m/>
    <s v="C1 C2 C3"/>
    <n v="21299.149999999907"/>
    <n v="21299.15000000014"/>
    <n v="21299.15000000014"/>
    <n v="-2.3283064365386963E-10"/>
    <n v="-2.3283064365386963E-10"/>
    <x v="0"/>
    <s v="NO"/>
    <s v="NO APLICA"/>
    <m/>
    <m/>
    <s v="X"/>
    <s v="X"/>
    <s v="X"/>
    <s v="X"/>
    <s v="X"/>
    <s v="X"/>
    <s v="X"/>
    <s v="X"/>
    <s v="X"/>
    <s v="X"/>
    <s v="X"/>
    <s v="X"/>
    <s v="X"/>
    <s v="X"/>
    <s v="X"/>
    <s v="X"/>
    <s v="X"/>
    <s v="X"/>
    <s v="X"/>
    <s v="X"/>
    <s v="X"/>
    <s v="X"/>
    <s v="X"/>
    <s v="X"/>
    <n v="12"/>
    <n v="1774.9291666666588"/>
    <n v="1774.9291666666588"/>
    <n v="1774.9291666666588"/>
    <n v="1774.9291666666588"/>
    <n v="1774.9291666666588"/>
    <n v="1774.9291666666588"/>
    <n v="1774.9291666666588"/>
    <n v="1774.9291666666588"/>
    <n v="1774.9291666666588"/>
    <n v="1774.9291666666588"/>
    <n v="1774.9291666666588"/>
    <n v="1774.9291666666588"/>
    <n v="21299.149999999907"/>
    <b v="1"/>
    <m/>
    <s v="Reforma 1_x000a_Reforma 7_x000a_Reforma 99"/>
  </r>
  <r>
    <n v="78"/>
    <n v="21"/>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8"/>
    <s v="Servicio de transporte para el personal técnico de operaciones y de recaudación de la empresa pública metropolitana de transporte de pasajeros quito"/>
    <m/>
    <s v=" 53 BIENES Y SERVICIOS DE CONSUMO"/>
    <x v="47"/>
    <n v="403200"/>
    <n v="-420000"/>
    <n v="16800"/>
    <m/>
    <s v="  "/>
    <n v="0"/>
    <n v="0"/>
    <n v="0"/>
    <n v="0"/>
    <n v="0"/>
    <x v="0"/>
    <s v="SI"/>
    <s v="CUATRIMESTRE 1"/>
    <m/>
    <m/>
    <s v="X"/>
    <s v="X"/>
    <s v="X"/>
    <s v="X"/>
    <s v="X"/>
    <s v="X"/>
    <s v="X"/>
    <s v="X"/>
    <s v="X"/>
    <s v="X"/>
    <m/>
    <m/>
    <m/>
    <s v="X"/>
    <s v="X"/>
    <s v="X"/>
    <s v="X"/>
    <s v="X"/>
    <s v="X"/>
    <s v="X"/>
    <s v="X"/>
    <s v="X"/>
    <s v="X"/>
    <s v="X"/>
    <n v="11"/>
    <n v="0"/>
    <n v="0"/>
    <n v="0"/>
    <n v="0"/>
    <n v="0"/>
    <n v="0"/>
    <n v="0"/>
    <n v="0"/>
    <n v="0"/>
    <n v="0"/>
    <n v="0"/>
    <n v="0"/>
    <n v="0"/>
    <b v="1"/>
    <m/>
    <s v="Reforma 1_x000a_Reforma 99"/>
  </r>
  <r>
    <n v="79"/>
    <n v="108"/>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9"/>
    <s v="Contratación del Servicio de Control de plagas 2019-2020 (Valor para pagar último control de Contrato 14)"/>
    <m/>
    <s v=" 53 BIENES Y SERVICIOS DE CONSUMO"/>
    <x v="19"/>
    <n v="7504"/>
    <m/>
    <m/>
    <m/>
    <s v="C1  "/>
    <n v="7504"/>
    <n v="7504"/>
    <n v="7504"/>
    <n v="0"/>
    <n v="0"/>
    <x v="0"/>
    <s v="SI"/>
    <s v="CUATRIMESTRE 1"/>
    <m/>
    <m/>
    <m/>
    <s v="X"/>
    <m/>
    <m/>
    <m/>
    <m/>
    <m/>
    <m/>
    <m/>
    <m/>
    <m/>
    <m/>
    <m/>
    <m/>
    <s v="X"/>
    <m/>
    <m/>
    <m/>
    <m/>
    <m/>
    <m/>
    <m/>
    <m/>
    <m/>
    <n v="1"/>
    <n v="0"/>
    <n v="0"/>
    <n v="7504"/>
    <n v="0"/>
    <n v="0"/>
    <n v="0"/>
    <n v="0"/>
    <n v="0"/>
    <n v="0"/>
    <n v="0"/>
    <n v="0"/>
    <n v="0"/>
    <n v="7504"/>
    <b v="1"/>
    <m/>
    <m/>
  </r>
  <r>
    <n v="80"/>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9"/>
    <s v="Servicio de Control de plagas (desinsectación, desratización)"/>
    <m/>
    <s v=" 53 BIENES Y SERVICIOS DE CONSUMO"/>
    <x v="19"/>
    <n v="28000"/>
    <n v="-28000"/>
    <m/>
    <m/>
    <s v="  "/>
    <n v="0"/>
    <n v="0"/>
    <n v="0"/>
    <n v="0"/>
    <n v="0"/>
    <x v="0"/>
    <s v="SI"/>
    <s v="CUATRIMESTRE 2"/>
    <m/>
    <m/>
    <m/>
    <m/>
    <m/>
    <m/>
    <m/>
    <m/>
    <m/>
    <m/>
    <m/>
    <m/>
    <m/>
    <m/>
    <m/>
    <m/>
    <m/>
    <m/>
    <m/>
    <m/>
    <m/>
    <m/>
    <m/>
    <m/>
    <m/>
    <m/>
    <n v="0"/>
    <n v="0"/>
    <n v="0"/>
    <n v="0"/>
    <n v="0"/>
    <n v="0"/>
    <n v="0"/>
    <n v="0"/>
    <n v="0"/>
    <n v="0"/>
    <n v="0"/>
    <n v="0"/>
    <n v="0"/>
    <n v="0"/>
    <b v="1"/>
    <m/>
    <s v="Reforma 15"/>
  </r>
  <r>
    <n v="81"/>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9"/>
    <s v="Adquisición de Equipos de protección personal"/>
    <m/>
    <s v=" 53 BIENES Y SERVICIOS DE CONSUMO"/>
    <x v="24"/>
    <n v="5600"/>
    <m/>
    <m/>
    <m/>
    <s v=" C2 "/>
    <n v="5600"/>
    <n v="0"/>
    <n v="0"/>
    <n v="5600"/>
    <n v="5600"/>
    <x v="0"/>
    <s v="SI"/>
    <s v="CUATRIMESTRE 2"/>
    <m/>
    <m/>
    <m/>
    <m/>
    <m/>
    <m/>
    <s v="X"/>
    <m/>
    <m/>
    <m/>
    <m/>
    <m/>
    <m/>
    <m/>
    <m/>
    <m/>
    <m/>
    <m/>
    <m/>
    <s v="X"/>
    <m/>
    <m/>
    <m/>
    <m/>
    <m/>
    <m/>
    <n v="1"/>
    <n v="0"/>
    <n v="0"/>
    <n v="0"/>
    <n v="0"/>
    <n v="0"/>
    <n v="5600"/>
    <n v="0"/>
    <n v="0"/>
    <n v="0"/>
    <n v="0"/>
    <n v="0"/>
    <n v="0"/>
    <n v="5600"/>
    <b v="1"/>
    <m/>
    <m/>
  </r>
  <r>
    <n v="82"/>
    <n v="22"/>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9"/>
    <s v="Adquisición de Equipos de protección personal. Catálogo Electrónico."/>
    <m/>
    <s v=" 53 BIENES Y SERVICIOS DE CONSUMO"/>
    <x v="24"/>
    <n v="45587.360000000001"/>
    <m/>
    <n v="20801.509999999998"/>
    <m/>
    <s v=" C2 "/>
    <n v="66388.87"/>
    <n v="66388.87"/>
    <n v="66388.87"/>
    <n v="0"/>
    <n v="0"/>
    <x v="0"/>
    <s v="SI"/>
    <s v="CUATRIMESTRE 2"/>
    <m/>
    <m/>
    <m/>
    <m/>
    <m/>
    <m/>
    <m/>
    <m/>
    <s v="X"/>
    <m/>
    <m/>
    <m/>
    <m/>
    <m/>
    <m/>
    <m/>
    <m/>
    <m/>
    <m/>
    <m/>
    <s v="X"/>
    <m/>
    <m/>
    <m/>
    <m/>
    <m/>
    <n v="1"/>
    <n v="0"/>
    <n v="0"/>
    <n v="0"/>
    <n v="0"/>
    <n v="0"/>
    <n v="0"/>
    <n v="66388.87"/>
    <n v="0"/>
    <n v="0"/>
    <n v="0"/>
    <n v="0"/>
    <n v="0"/>
    <n v="66388.87"/>
    <b v="1"/>
    <m/>
    <s v="Reforma 1_x000a_Reforma 6"/>
  </r>
  <r>
    <n v="83"/>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9"/>
    <s v="Adquisición de Prendas de Protección personal, no incluye chompa"/>
    <m/>
    <s v=" 53 BIENES Y SERVICIOS DE CONSUMO"/>
    <x v="24"/>
    <n v="90720"/>
    <n v="-15747.44"/>
    <m/>
    <m/>
    <s v=" C2 "/>
    <n v="74972.56"/>
    <n v="0"/>
    <n v="0"/>
    <n v="74972.56"/>
    <n v="74972.56"/>
    <x v="0"/>
    <s v="SI"/>
    <s v="CUATRIMESTRE 1"/>
    <m/>
    <m/>
    <m/>
    <m/>
    <m/>
    <m/>
    <s v="X"/>
    <m/>
    <m/>
    <m/>
    <m/>
    <m/>
    <m/>
    <m/>
    <m/>
    <m/>
    <m/>
    <m/>
    <m/>
    <s v="X"/>
    <m/>
    <m/>
    <m/>
    <m/>
    <m/>
    <m/>
    <n v="1"/>
    <n v="0"/>
    <n v="0"/>
    <n v="0"/>
    <n v="0"/>
    <n v="0"/>
    <n v="74972.56"/>
    <n v="0"/>
    <n v="0"/>
    <n v="0"/>
    <n v="0"/>
    <n v="0"/>
    <n v="0"/>
    <n v="74972.56"/>
    <b v="1"/>
    <m/>
    <s v="Reforma 100"/>
  </r>
  <r>
    <n v="84"/>
    <n v="23"/>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9"/>
    <s v="Servicio de mantenimiento y recarga de extintores "/>
    <m/>
    <s v=" 53 BIENES Y SERVICIOS DE CONSUMO"/>
    <x v="48"/>
    <n v="16800"/>
    <m/>
    <n v="969.9"/>
    <m/>
    <s v=" C2 C3"/>
    <n v="17769.900000000001"/>
    <n v="10279.521785714289"/>
    <n v="9119.6200000000008"/>
    <n v="7490.3782142857126"/>
    <n v="8650.2800000000007"/>
    <x v="0"/>
    <s v="SI"/>
    <s v="CUATRIMESTRE 1"/>
    <m/>
    <m/>
    <m/>
    <m/>
    <m/>
    <s v="X"/>
    <m/>
    <s v="X"/>
    <m/>
    <s v="X"/>
    <m/>
    <s v="X"/>
    <m/>
    <s v="X"/>
    <m/>
    <m/>
    <m/>
    <m/>
    <s v="X"/>
    <m/>
    <s v="X"/>
    <m/>
    <s v="X"/>
    <m/>
    <s v="X"/>
    <m/>
    <n v="4"/>
    <n v="0"/>
    <n v="0"/>
    <n v="0"/>
    <n v="0"/>
    <n v="4442.4750000000004"/>
    <n v="0"/>
    <n v="4442.4750000000004"/>
    <n v="0"/>
    <n v="4442.4750000000004"/>
    <n v="0"/>
    <n v="4442.4750000000004"/>
    <n v="0"/>
    <n v="17769.900000000001"/>
    <b v="1"/>
    <m/>
    <s v="Reforma 1"/>
  </r>
  <r>
    <n v="85"/>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repuestos electrónicos kiepe "/>
    <m/>
    <s v=" 73 BIENES Y SERVICIOS PARA INVERSIÓN"/>
    <x v="49"/>
    <n v="50400"/>
    <n v="-50400"/>
    <n v="4924.04"/>
    <m/>
    <s v="  C3"/>
    <n v="4924.04"/>
    <n v="0"/>
    <n v="0"/>
    <n v="4924.04"/>
    <n v="4924.04"/>
    <x v="1"/>
    <s v="SI"/>
    <s v="CUATRIMESTRE 1"/>
    <m/>
    <m/>
    <m/>
    <m/>
    <m/>
    <m/>
    <m/>
    <m/>
    <m/>
    <m/>
    <m/>
    <m/>
    <m/>
    <m/>
    <m/>
    <m/>
    <m/>
    <m/>
    <m/>
    <m/>
    <m/>
    <m/>
    <m/>
    <m/>
    <s v="X"/>
    <m/>
    <n v="1"/>
    <n v="0"/>
    <n v="0"/>
    <n v="0"/>
    <n v="0"/>
    <n v="0"/>
    <n v="0"/>
    <n v="0"/>
    <n v="0"/>
    <n v="0"/>
    <n v="0"/>
    <n v="4924.04"/>
    <n v="0"/>
    <n v="4924.04"/>
    <b v="1"/>
    <m/>
    <s v="Reforma 105_x000a_Reforma 119_x000a_Reforma 124"/>
  </r>
  <r>
    <n v="86"/>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repuestos electrónicos mercedes Benz para flota trolebús"/>
    <m/>
    <s v=" 73 BIENES Y SERVICIOS PARA INVERSIÓN"/>
    <x v="49"/>
    <n v="21869.57"/>
    <n v="-21869.57"/>
    <m/>
    <m/>
    <s v="  "/>
    <n v="0"/>
    <n v="0"/>
    <n v="0"/>
    <n v="0"/>
    <n v="0"/>
    <x v="1"/>
    <s v="SI"/>
    <s v="CUATRIMESTRE 1"/>
    <m/>
    <m/>
    <m/>
    <m/>
    <m/>
    <m/>
    <m/>
    <m/>
    <m/>
    <m/>
    <m/>
    <m/>
    <m/>
    <m/>
    <m/>
    <m/>
    <m/>
    <m/>
    <m/>
    <m/>
    <m/>
    <m/>
    <m/>
    <m/>
    <m/>
    <m/>
    <n v="0"/>
    <n v="0"/>
    <n v="0"/>
    <n v="0"/>
    <n v="0"/>
    <n v="0"/>
    <n v="0"/>
    <n v="0"/>
    <n v="0"/>
    <n v="0"/>
    <n v="0"/>
    <n v="0"/>
    <n v="0"/>
    <n v="0"/>
    <b v="1"/>
    <m/>
    <s v="Reforma 105"/>
  </r>
  <r>
    <n v="87"/>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accesorios neumáticos"/>
    <m/>
    <s v=" 73 BIENES Y SERVICIOS PARA INVERSIÓN"/>
    <x v="49"/>
    <n v="15000"/>
    <n v="-15000"/>
    <m/>
    <m/>
    <s v="  "/>
    <n v="0"/>
    <n v="0"/>
    <n v="0"/>
    <n v="0"/>
    <n v="0"/>
    <x v="1"/>
    <s v="SI"/>
    <s v="CUATRIMESTRE 2"/>
    <m/>
    <m/>
    <m/>
    <m/>
    <m/>
    <m/>
    <s v="X"/>
    <m/>
    <m/>
    <m/>
    <m/>
    <m/>
    <m/>
    <m/>
    <m/>
    <m/>
    <m/>
    <m/>
    <m/>
    <m/>
    <s v="X"/>
    <m/>
    <m/>
    <m/>
    <m/>
    <m/>
    <n v="1"/>
    <n v="0"/>
    <n v="0"/>
    <n v="0"/>
    <n v="0"/>
    <n v="0"/>
    <n v="0"/>
    <n v="0"/>
    <n v="0"/>
    <n v="0"/>
    <n v="0"/>
    <n v="0"/>
    <n v="0"/>
    <n v="0"/>
    <b v="1"/>
    <m/>
    <s v="Reforma 94"/>
  </r>
  <r>
    <n v="88"/>
    <n v="202"/>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semiconductores para flota de trolebús "/>
    <m/>
    <s v=" 73 BIENES Y SERVICIOS PARA INVERSIÓN"/>
    <x v="49"/>
    <n v="24494.400000000001"/>
    <n v="-5656.11"/>
    <n v="9105.7099999999991"/>
    <m/>
    <s v=" C2 "/>
    <n v="27944"/>
    <n v="24950.002"/>
    <n v="24950"/>
    <n v="2993.9979999999996"/>
    <n v="2994"/>
    <x v="1"/>
    <s v="SI"/>
    <s v="CUATRIMESTRE 1"/>
    <m/>
    <m/>
    <m/>
    <m/>
    <s v="X"/>
    <m/>
    <m/>
    <m/>
    <m/>
    <m/>
    <m/>
    <m/>
    <m/>
    <m/>
    <m/>
    <m/>
    <m/>
    <m/>
    <m/>
    <s v="X"/>
    <m/>
    <m/>
    <m/>
    <m/>
    <m/>
    <m/>
    <n v="1"/>
    <n v="0"/>
    <n v="0"/>
    <n v="0"/>
    <n v="0"/>
    <n v="0"/>
    <n v="27944"/>
    <n v="0"/>
    <n v="0"/>
    <n v="0"/>
    <n v="0"/>
    <n v="0"/>
    <n v="0"/>
    <n v="27944"/>
    <b v="1"/>
    <m/>
    <s v="Reforma 36_x000a_Reforma 116"/>
  </r>
  <r>
    <n v="89"/>
    <n v="199"/>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baterías para la flota vehicular  "/>
    <m/>
    <s v=" 73 BIENES Y SERVICIOS PARA INVERSIÓN"/>
    <x v="49"/>
    <n v="44100"/>
    <m/>
    <n v="46050.979999999996"/>
    <m/>
    <s v=" C2 C3"/>
    <n v="90150.98"/>
    <n v="80491.950000000012"/>
    <n v="0"/>
    <n v="9659.0299999999843"/>
    <n v="90150.98"/>
    <x v="1"/>
    <s v="SI"/>
    <s v="CUATRIMESTRE 1"/>
    <m/>
    <m/>
    <m/>
    <m/>
    <s v="X"/>
    <m/>
    <m/>
    <m/>
    <m/>
    <m/>
    <m/>
    <m/>
    <m/>
    <m/>
    <m/>
    <m/>
    <m/>
    <m/>
    <m/>
    <m/>
    <s v="X"/>
    <m/>
    <s v="X"/>
    <m/>
    <s v="X"/>
    <m/>
    <n v="3"/>
    <n v="0"/>
    <n v="0"/>
    <n v="0"/>
    <n v="0"/>
    <n v="0"/>
    <n v="0"/>
    <n v="30050.326666666664"/>
    <n v="0"/>
    <n v="30050.326666666664"/>
    <n v="0"/>
    <n v="30050.326666666664"/>
    <n v="0"/>
    <n v="90150.98"/>
    <b v="1"/>
    <m/>
    <s v="Reforma 31_x000a_Reforma 72_x000a_Reforma 90"/>
  </r>
  <r>
    <n v="90"/>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mangueras automotrices para la flota"/>
    <m/>
    <s v=" 73 BIENES Y SERVICIOS PARA INVERSIÓN"/>
    <x v="49"/>
    <n v="36000"/>
    <n v="-36000"/>
    <m/>
    <m/>
    <s v="  "/>
    <n v="0"/>
    <n v="0"/>
    <n v="0"/>
    <n v="0"/>
    <n v="0"/>
    <x v="1"/>
    <s v="SI"/>
    <s v="CUATRIMESTRE 2"/>
    <m/>
    <m/>
    <m/>
    <m/>
    <m/>
    <m/>
    <m/>
    <m/>
    <m/>
    <m/>
    <m/>
    <m/>
    <m/>
    <m/>
    <m/>
    <m/>
    <m/>
    <m/>
    <m/>
    <m/>
    <m/>
    <m/>
    <m/>
    <m/>
    <m/>
    <m/>
    <n v="0"/>
    <n v="0"/>
    <n v="0"/>
    <n v="0"/>
    <n v="0"/>
    <n v="0"/>
    <n v="0"/>
    <n v="0"/>
    <n v="0"/>
    <n v="0"/>
    <n v="0"/>
    <n v="0"/>
    <n v="0"/>
    <n v="0"/>
    <b v="1"/>
    <m/>
    <s v="Reforma 105"/>
  </r>
  <r>
    <n v="91"/>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bombillos automotrices (focos)"/>
    <m/>
    <s v=" 73 BIENES Y SERVICIOS PARA INVERSIÓN"/>
    <x v="49"/>
    <n v="5000"/>
    <n v="-5000"/>
    <m/>
    <m/>
    <s v="  "/>
    <n v="0"/>
    <n v="0"/>
    <n v="0"/>
    <n v="0"/>
    <n v="0"/>
    <x v="1"/>
    <s v="SI"/>
    <s v="CUATRIMESTRE 1"/>
    <m/>
    <m/>
    <m/>
    <m/>
    <s v="X"/>
    <m/>
    <m/>
    <m/>
    <m/>
    <m/>
    <m/>
    <m/>
    <m/>
    <m/>
    <m/>
    <m/>
    <m/>
    <m/>
    <m/>
    <m/>
    <m/>
    <m/>
    <m/>
    <m/>
    <m/>
    <m/>
    <n v="0"/>
    <n v="0"/>
    <n v="0"/>
    <n v="0"/>
    <n v="0"/>
    <n v="0"/>
    <n v="0"/>
    <n v="0"/>
    <n v="0"/>
    <n v="0"/>
    <n v="0"/>
    <n v="0"/>
    <n v="0"/>
    <n v="0"/>
    <b v="1"/>
    <m/>
    <s v="Reforma 117"/>
  </r>
  <r>
    <n v="92"/>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repuestos tipo eléctrico/electrónico trolebuses "/>
    <m/>
    <s v=" 73 BIENES Y SERVICIOS PARA INVERSIÓN"/>
    <x v="49"/>
    <n v="11088"/>
    <n v="-11088"/>
    <m/>
    <m/>
    <s v="  "/>
    <n v="0"/>
    <n v="0"/>
    <n v="0"/>
    <n v="0"/>
    <n v="0"/>
    <x v="1"/>
    <s v="SI"/>
    <s v="CUATRIMESTRE 1"/>
    <m/>
    <m/>
    <m/>
    <m/>
    <m/>
    <s v="X"/>
    <m/>
    <m/>
    <m/>
    <m/>
    <m/>
    <m/>
    <m/>
    <m/>
    <m/>
    <m/>
    <m/>
    <m/>
    <m/>
    <m/>
    <m/>
    <m/>
    <m/>
    <m/>
    <m/>
    <m/>
    <n v="0"/>
    <n v="0"/>
    <n v="0"/>
    <n v="0"/>
    <n v="0"/>
    <n v="0"/>
    <n v="0"/>
    <n v="0"/>
    <n v="0"/>
    <n v="0"/>
    <n v="0"/>
    <n v="0"/>
    <n v="0"/>
    <n v="0"/>
    <b v="1"/>
    <m/>
    <s v="Reforma 94_x000a_Reforma 112_x000a_Reforma 117"/>
  </r>
  <r>
    <n v="93"/>
    <n v="214"/>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cristales, vidrios y parabrisas flota "/>
    <m/>
    <s v=" 73 BIENES Y SERVICIOS PARA INVERSIÓN"/>
    <x v="49"/>
    <n v="20000"/>
    <n v="-26155.66"/>
    <n v="32107.37"/>
    <m/>
    <s v="  C3"/>
    <n v="25951.71"/>
    <n v="23171.169642857141"/>
    <n v="0"/>
    <n v="2780.5403571428578"/>
    <n v="25951.71"/>
    <x v="1"/>
    <s v="SI"/>
    <s v="CUATRIMESTRE 2"/>
    <m/>
    <m/>
    <m/>
    <m/>
    <m/>
    <m/>
    <m/>
    <m/>
    <m/>
    <m/>
    <m/>
    <m/>
    <m/>
    <m/>
    <m/>
    <m/>
    <m/>
    <m/>
    <m/>
    <m/>
    <m/>
    <m/>
    <s v="X"/>
    <m/>
    <m/>
    <m/>
    <n v="1"/>
    <n v="0"/>
    <n v="0"/>
    <n v="0"/>
    <n v="0"/>
    <n v="0"/>
    <n v="0"/>
    <n v="0"/>
    <n v="0"/>
    <n v="25951.71"/>
    <n v="0"/>
    <n v="0"/>
    <n v="0"/>
    <n v="25951.71"/>
    <b v="1"/>
    <m/>
    <s v="Reforma 49_x000a_Reforma 110_x000a_Reforma 117"/>
  </r>
  <r>
    <n v="94"/>
    <n v="222"/>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impermeabilizantes y sellantes "/>
    <m/>
    <s v=" 73 BIENES Y SERVICIOS PARA INVERSIÓN"/>
    <x v="50"/>
    <n v="12247.2"/>
    <n v="-4958.1399999999994"/>
    <m/>
    <m/>
    <s v="  C3"/>
    <n v="7289.0600000000013"/>
    <n v="6508.0892857142862"/>
    <n v="0"/>
    <n v="780.97071428571508"/>
    <n v="7289.0600000000013"/>
    <x v="1"/>
    <s v="SI"/>
    <s v="CUATRIMESTRE 2"/>
    <m/>
    <m/>
    <m/>
    <m/>
    <m/>
    <m/>
    <m/>
    <m/>
    <m/>
    <s v="X"/>
    <m/>
    <m/>
    <m/>
    <m/>
    <m/>
    <m/>
    <m/>
    <m/>
    <m/>
    <m/>
    <m/>
    <m/>
    <s v="X"/>
    <s v="X"/>
    <s v="X"/>
    <s v="X"/>
    <n v="4"/>
    <n v="0"/>
    <n v="0"/>
    <n v="0"/>
    <n v="0"/>
    <n v="0"/>
    <n v="0"/>
    <n v="0"/>
    <n v="0"/>
    <n v="1822.2650000000003"/>
    <n v="1822.2650000000003"/>
    <n v="1822.2650000000003"/>
    <n v="1822.2650000000003"/>
    <n v="7289.0600000000013"/>
    <b v="1"/>
    <m/>
    <s v="Reforma 57_x000a_Reforma 94_x000a_Reforma 119"/>
  </r>
  <r>
    <n v="95"/>
    <n v="226"/>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insumos de ferretería (materiales varios)"/>
    <m/>
    <s v=" 73 BIENES Y SERVICIOS PARA INVERSIÓN"/>
    <x v="50"/>
    <n v="20000"/>
    <m/>
    <n v="30837.95"/>
    <m/>
    <s v=" C2 "/>
    <n v="50837.95"/>
    <n v="45391.026785714283"/>
    <n v="0"/>
    <n v="5446.9232142857145"/>
    <n v="50837.95"/>
    <x v="1"/>
    <s v="SI"/>
    <s v="CUATRIMESTRE 1"/>
    <m/>
    <m/>
    <m/>
    <m/>
    <m/>
    <s v="X"/>
    <m/>
    <m/>
    <m/>
    <m/>
    <m/>
    <m/>
    <m/>
    <m/>
    <m/>
    <m/>
    <m/>
    <m/>
    <m/>
    <m/>
    <s v="X"/>
    <m/>
    <m/>
    <m/>
    <m/>
    <m/>
    <n v="1"/>
    <n v="0"/>
    <n v="0"/>
    <n v="0"/>
    <n v="0"/>
    <n v="0"/>
    <n v="0"/>
    <n v="50837.95"/>
    <n v="0"/>
    <n v="0"/>
    <n v="0"/>
    <n v="0"/>
    <n v="0"/>
    <n v="50837.95"/>
    <b v="1"/>
    <m/>
    <s v="Reforma 60"/>
  </r>
  <r>
    <n v="96"/>
    <n v="201"/>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cauchos de carrocería"/>
    <m/>
    <s v=" 73 BIENES Y SERVICIOS PARA INVERSIÓN"/>
    <x v="49"/>
    <n v="20240"/>
    <m/>
    <n v="60205.57"/>
    <m/>
    <s v=" C2 "/>
    <n v="80445.570000000007"/>
    <n v="71826.399999999994"/>
    <n v="0"/>
    <n v="8619.1700000000128"/>
    <n v="80445.570000000007"/>
    <x v="1"/>
    <s v="SI"/>
    <s v="CUATRIMESTRE 1"/>
    <m/>
    <m/>
    <m/>
    <m/>
    <m/>
    <s v="X"/>
    <m/>
    <m/>
    <m/>
    <m/>
    <m/>
    <m/>
    <m/>
    <m/>
    <m/>
    <m/>
    <m/>
    <m/>
    <m/>
    <m/>
    <s v="X"/>
    <m/>
    <m/>
    <m/>
    <m/>
    <m/>
    <n v="1"/>
    <n v="0"/>
    <n v="0"/>
    <n v="0"/>
    <n v="0"/>
    <n v="0"/>
    <n v="0"/>
    <n v="80445.570000000007"/>
    <n v="0"/>
    <n v="0"/>
    <n v="0"/>
    <n v="0"/>
    <n v="0"/>
    <n v="80445.570000000007"/>
    <b v="1"/>
    <m/>
    <s v="Reforma 34"/>
  </r>
  <r>
    <n v="97"/>
    <n v="101"/>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faros y lunas flota"/>
    <m/>
    <s v=" 73 BIENES Y SERVICIOS PARA INVERSIÓN"/>
    <x v="49"/>
    <n v="30400"/>
    <n v="-3320.68"/>
    <n v="17395.88"/>
    <m/>
    <s v=" C2 "/>
    <n v="44475.199999999997"/>
    <n v="39710"/>
    <n v="39710"/>
    <n v="4765.1999999999971"/>
    <n v="4765.1999999999971"/>
    <x v="1"/>
    <s v="SI"/>
    <s v="CUATRIMESTRE 1"/>
    <m/>
    <m/>
    <m/>
    <m/>
    <s v="X"/>
    <m/>
    <m/>
    <m/>
    <m/>
    <m/>
    <m/>
    <m/>
    <m/>
    <m/>
    <m/>
    <m/>
    <m/>
    <m/>
    <m/>
    <s v="X"/>
    <m/>
    <m/>
    <m/>
    <m/>
    <m/>
    <m/>
    <n v="1"/>
    <n v="0"/>
    <n v="0"/>
    <n v="0"/>
    <n v="0"/>
    <n v="0"/>
    <n v="44475.199999999997"/>
    <n v="0"/>
    <n v="0"/>
    <n v="0"/>
    <n v="0"/>
    <n v="0"/>
    <n v="0"/>
    <n v="44475.199999999997"/>
    <b v="1"/>
    <m/>
    <s v="Reforma 1_x000a_Reforma 79"/>
  </r>
  <r>
    <n v="98"/>
    <n v="207"/>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amortiguadores de carrocería par la flota"/>
    <m/>
    <s v=" 73 BIENES Y SERVICIOS PARA INVERSIÓN"/>
    <x v="49"/>
    <n v="10080"/>
    <n v="-346.42"/>
    <n v="2396.8000000000002"/>
    <m/>
    <s v="  C3"/>
    <n v="12130.380000000001"/>
    <n v="9670.2678571428587"/>
    <n v="0"/>
    <n v="2460.1121428571423"/>
    <n v="12130.380000000001"/>
    <x v="1"/>
    <s v="SI"/>
    <s v="CUATRIMESTRE 1"/>
    <m/>
    <m/>
    <m/>
    <m/>
    <m/>
    <m/>
    <m/>
    <m/>
    <m/>
    <s v="X"/>
    <m/>
    <m/>
    <m/>
    <m/>
    <m/>
    <m/>
    <m/>
    <m/>
    <m/>
    <m/>
    <m/>
    <m/>
    <m/>
    <s v="X"/>
    <m/>
    <m/>
    <n v="1"/>
    <n v="0"/>
    <n v="0"/>
    <n v="0"/>
    <n v="0"/>
    <n v="0"/>
    <n v="0"/>
    <n v="0"/>
    <n v="0"/>
    <n v="0"/>
    <n v="12130.380000000001"/>
    <n v="0"/>
    <n v="0"/>
    <n v="12130.380000000001"/>
    <b v="1"/>
    <m/>
    <s v="Reforma 41_x000a_Reforma 124"/>
  </r>
  <r>
    <n v="99"/>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perfiles metálicos "/>
    <m/>
    <s v=" 73 BIENES Y SERVICIOS PARA INVERSIÓN"/>
    <x v="49"/>
    <n v="7348.32"/>
    <n v="-7348.32"/>
    <m/>
    <m/>
    <s v="  "/>
    <n v="0"/>
    <n v="0"/>
    <n v="0"/>
    <n v="0"/>
    <n v="0"/>
    <x v="1"/>
    <s v="SI"/>
    <s v="CUATRIMESTRE 1"/>
    <m/>
    <m/>
    <m/>
    <m/>
    <m/>
    <m/>
    <s v="X"/>
    <m/>
    <m/>
    <m/>
    <m/>
    <m/>
    <m/>
    <m/>
    <m/>
    <m/>
    <m/>
    <m/>
    <m/>
    <m/>
    <m/>
    <m/>
    <m/>
    <m/>
    <m/>
    <m/>
    <n v="0"/>
    <n v="0"/>
    <n v="0"/>
    <n v="0"/>
    <n v="0"/>
    <n v="0"/>
    <n v="0"/>
    <n v="0"/>
    <n v="0"/>
    <n v="0"/>
    <n v="0"/>
    <n v="0"/>
    <n v="0"/>
    <n v="0"/>
    <b v="1"/>
    <m/>
    <s v="Reforma 40_x000a_Reforma 49_x000a_Reforma 81_x000a_Reforma 117"/>
  </r>
  <r>
    <n v="100"/>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plumas y brazos de plumas"/>
    <m/>
    <s v=" 73 BIENES Y SERVICIOS PARA INVERSIÓN"/>
    <x v="49"/>
    <n v="26943.84"/>
    <n v="-26943.839999999997"/>
    <m/>
    <m/>
    <s v="  "/>
    <n v="3.637978807091713E-12"/>
    <n v="0"/>
    <n v="0"/>
    <n v="3.637978807091713E-12"/>
    <n v="3.637978807091713E-12"/>
    <x v="1"/>
    <s v="SI"/>
    <s v="CUATRIMESTRE 1"/>
    <m/>
    <m/>
    <m/>
    <m/>
    <m/>
    <m/>
    <m/>
    <m/>
    <m/>
    <m/>
    <m/>
    <m/>
    <m/>
    <m/>
    <m/>
    <m/>
    <m/>
    <m/>
    <m/>
    <m/>
    <m/>
    <m/>
    <m/>
    <m/>
    <m/>
    <m/>
    <n v="0"/>
    <n v="0"/>
    <n v="0"/>
    <n v="0"/>
    <n v="0"/>
    <n v="0"/>
    <n v="0"/>
    <n v="0"/>
    <n v="0"/>
    <n v="0"/>
    <n v="0"/>
    <n v="0"/>
    <n v="0"/>
    <n v="0"/>
    <b v="0"/>
    <m/>
    <s v="Reforma 90_x000a_Reformma 105"/>
  </r>
  <r>
    <n v="101"/>
    <n v="239"/>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mantenimiento de maquinas soldadoras"/>
    <m/>
    <s v=" 73 BIENES Y SERVICIOS PARA INVERSIÓN"/>
    <x v="51"/>
    <n v="7756.56"/>
    <n v="-2427.41"/>
    <n v="341.03"/>
    <m/>
    <s v="  C3"/>
    <n v="5670.18"/>
    <n v="5062.66"/>
    <n v="0"/>
    <n v="607.52000000000044"/>
    <n v="5670.18"/>
    <x v="1"/>
    <s v="SI"/>
    <s v="CUATRIMESTRE 1"/>
    <m/>
    <m/>
    <m/>
    <m/>
    <s v="X"/>
    <m/>
    <m/>
    <m/>
    <m/>
    <m/>
    <m/>
    <m/>
    <m/>
    <m/>
    <m/>
    <m/>
    <m/>
    <m/>
    <m/>
    <m/>
    <m/>
    <m/>
    <m/>
    <s v="X"/>
    <m/>
    <m/>
    <n v="1"/>
    <n v="0"/>
    <n v="0"/>
    <n v="0"/>
    <n v="0"/>
    <n v="0"/>
    <n v="0"/>
    <n v="0"/>
    <n v="0"/>
    <n v="0"/>
    <n v="5670.18"/>
    <n v="0"/>
    <n v="0"/>
    <n v="5670.18"/>
    <b v="1"/>
    <m/>
    <s v="Reforma 73_x000a_Reforma 129_x000a_Reforma 143"/>
  </r>
  <r>
    <n v="102"/>
    <n v="196"/>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insumos de soldadura y reparación de carrocerías flotas"/>
    <m/>
    <s v=" 73 BIENES Y SERVICIOS PARA INVERSIÓN"/>
    <x v="50"/>
    <n v="9576"/>
    <m/>
    <n v="18000.3"/>
    <m/>
    <s v=" C2 "/>
    <n v="27576.3"/>
    <n v="24621.700000000004"/>
    <n v="0"/>
    <n v="2954.5999999999949"/>
    <n v="27576.3"/>
    <x v="1"/>
    <s v="SI"/>
    <s v="CUATRIMESTRE 1"/>
    <m/>
    <m/>
    <m/>
    <s v="X"/>
    <m/>
    <m/>
    <m/>
    <m/>
    <m/>
    <m/>
    <m/>
    <m/>
    <m/>
    <m/>
    <m/>
    <m/>
    <m/>
    <m/>
    <s v="X"/>
    <m/>
    <m/>
    <m/>
    <m/>
    <m/>
    <m/>
    <m/>
    <n v="1"/>
    <n v="0"/>
    <n v="0"/>
    <n v="0"/>
    <n v="0"/>
    <n v="27576.3"/>
    <n v="0"/>
    <n v="0"/>
    <n v="0"/>
    <n v="0"/>
    <n v="0"/>
    <n v="0"/>
    <n v="0"/>
    <n v="27576.3"/>
    <b v="1"/>
    <m/>
    <s v="Reforma 29"/>
  </r>
  <r>
    <n v="103"/>
    <n v="195"/>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recarga de gases"/>
    <m/>
    <s v=" 73 BIENES Y SERVICIOS PARA INVERSIÓN"/>
    <x v="51"/>
    <n v="5040"/>
    <n v="-1203.25"/>
    <m/>
    <m/>
    <s v="C1 C2 C3"/>
    <n v="3836.75"/>
    <n v="3506.3085714285717"/>
    <n v="1530.9099999999999"/>
    <n v="330.44142857142833"/>
    <n v="2305.84"/>
    <x v="1"/>
    <s v="SI"/>
    <s v="CUATRIMESTRE 1"/>
    <m/>
    <m/>
    <m/>
    <s v="X"/>
    <m/>
    <m/>
    <m/>
    <m/>
    <m/>
    <m/>
    <m/>
    <m/>
    <m/>
    <m/>
    <m/>
    <s v="X"/>
    <m/>
    <s v="X"/>
    <m/>
    <s v="X"/>
    <m/>
    <s v="X"/>
    <m/>
    <s v="X"/>
    <m/>
    <s v="X"/>
    <n v="6"/>
    <n v="0"/>
    <n v="639.45833333333337"/>
    <n v="0"/>
    <n v="639.45833333333337"/>
    <n v="0"/>
    <n v="639.45833333333337"/>
    <n v="0"/>
    <n v="639.45833333333337"/>
    <n v="0"/>
    <n v="639.45833333333337"/>
    <n v="0"/>
    <n v="639.45833333333337"/>
    <n v="3836.7500000000005"/>
    <b v="1"/>
    <m/>
    <s v="Reforma 79"/>
  </r>
  <r>
    <n v="104"/>
    <n v="183"/>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wype"/>
    <m/>
    <s v=" 73 BIENES Y SERVICIOS PARA INVERSIÓN"/>
    <x v="50"/>
    <n v="3000"/>
    <m/>
    <n v="2488"/>
    <m/>
    <s v="C1 C2 "/>
    <n v="5488"/>
    <n v="5252.8"/>
    <n v="5252.8"/>
    <n v="235.19999999999982"/>
    <n v="235.19999999999982"/>
    <x v="1"/>
    <s v="SI"/>
    <s v="CUATRIMESTRE 2"/>
    <m/>
    <m/>
    <m/>
    <m/>
    <m/>
    <m/>
    <m/>
    <s v="X"/>
    <m/>
    <m/>
    <m/>
    <m/>
    <m/>
    <m/>
    <m/>
    <m/>
    <m/>
    <s v="X"/>
    <m/>
    <s v="X"/>
    <m/>
    <s v="X"/>
    <m/>
    <m/>
    <m/>
    <m/>
    <n v="3"/>
    <n v="0"/>
    <n v="0"/>
    <n v="0"/>
    <n v="1829.3333333333333"/>
    <n v="0"/>
    <n v="1829.3333333333333"/>
    <n v="0"/>
    <n v="1829.3333333333333"/>
    <n v="0"/>
    <n v="0"/>
    <n v="0"/>
    <n v="0"/>
    <n v="5488"/>
    <b v="1"/>
    <m/>
    <s v="Reforma 21"/>
  </r>
  <r>
    <n v="105"/>
    <n v="215"/>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partes y piezas de fibra de vidrio flota"/>
    <m/>
    <s v=" 73 BIENES Y SERVICIOS PARA INVERSIÓN"/>
    <x v="49"/>
    <n v="30699.65"/>
    <n v="-20889.910000000003"/>
    <n v="2594.9499999999998"/>
    <m/>
    <s v=" C2 C3"/>
    <n v="12404.689999999999"/>
    <n v="11075.616071428572"/>
    <n v="0"/>
    <n v="1329.0739285714262"/>
    <n v="12404.689999999999"/>
    <x v="1"/>
    <s v="SI"/>
    <s v="CUATRIMESTRE 2"/>
    <m/>
    <m/>
    <m/>
    <m/>
    <m/>
    <m/>
    <s v="X"/>
    <m/>
    <m/>
    <m/>
    <m/>
    <m/>
    <m/>
    <m/>
    <m/>
    <m/>
    <m/>
    <m/>
    <m/>
    <m/>
    <m/>
    <s v="X"/>
    <s v="X"/>
    <m/>
    <m/>
    <m/>
    <n v="2"/>
    <n v="0"/>
    <n v="0"/>
    <n v="0"/>
    <n v="0"/>
    <n v="0"/>
    <n v="0"/>
    <n v="0"/>
    <n v="6202.3449999999993"/>
    <n v="6202.3449999999993"/>
    <n v="0"/>
    <n v="0"/>
    <n v="0"/>
    <n v="12404.689999999999"/>
    <b v="1"/>
    <m/>
    <s v="Reforma 41_x000a_Reforma 44_x000a_Reforma 49_x000a_Reforma 109_x000a_Reforma 110_x000a_Reforma 116"/>
  </r>
  <r>
    <n v="106"/>
    <n v="198"/>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materiales para reparación estructural"/>
    <m/>
    <s v=" 73 BIENES Y SERVICIOS PARA INVERSIÓN"/>
    <x v="50"/>
    <n v="9797.76"/>
    <n v="-289.97000000000003"/>
    <m/>
    <m/>
    <s v=" C2 "/>
    <n v="9507.7900000000009"/>
    <n v="9507.7920000000013"/>
    <n v="0"/>
    <n v="-2.0000000004074536E-3"/>
    <n v="9507.7900000000009"/>
    <x v="1"/>
    <s v="SI"/>
    <s v="CUATRIMESTRE 1"/>
    <m/>
    <m/>
    <m/>
    <s v="X"/>
    <m/>
    <m/>
    <m/>
    <m/>
    <m/>
    <m/>
    <m/>
    <m/>
    <m/>
    <m/>
    <m/>
    <m/>
    <m/>
    <m/>
    <s v="X"/>
    <m/>
    <m/>
    <m/>
    <m/>
    <m/>
    <m/>
    <m/>
    <n v="1"/>
    <n v="0"/>
    <n v="0"/>
    <n v="0"/>
    <n v="0"/>
    <n v="9507.7900000000009"/>
    <n v="0"/>
    <n v="0"/>
    <n v="0"/>
    <n v="0"/>
    <n v="0"/>
    <n v="0"/>
    <n v="0"/>
    <n v="9507.7900000000009"/>
    <b v="1"/>
    <m/>
    <s v="Reforma 35_x000a_Reforma 79"/>
  </r>
  <r>
    <n v="107"/>
    <n v="102"/>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repuestos mecánicos flota trolebús"/>
    <m/>
    <s v=" 73 BIENES Y SERVICIOS PARA INVERSIÓN"/>
    <x v="49"/>
    <n v="101520"/>
    <m/>
    <n v="120240"/>
    <m/>
    <s v=" C2 "/>
    <n v="221760"/>
    <n v="221760"/>
    <n v="221760"/>
    <n v="0"/>
    <n v="0"/>
    <x v="1"/>
    <s v="SI"/>
    <s v="CUATRIMESTRE 1"/>
    <m/>
    <m/>
    <m/>
    <m/>
    <m/>
    <s v="X"/>
    <m/>
    <m/>
    <m/>
    <m/>
    <m/>
    <m/>
    <m/>
    <m/>
    <m/>
    <m/>
    <m/>
    <m/>
    <m/>
    <m/>
    <s v="X"/>
    <m/>
    <m/>
    <m/>
    <m/>
    <m/>
    <n v="1"/>
    <n v="0"/>
    <n v="0"/>
    <n v="0"/>
    <n v="0"/>
    <n v="0"/>
    <n v="0"/>
    <n v="221760"/>
    <n v="0"/>
    <n v="0"/>
    <n v="0"/>
    <n v="0"/>
    <n v="0"/>
    <n v="221760"/>
    <b v="1"/>
    <m/>
    <s v="Reforma 1"/>
  </r>
  <r>
    <n v="108"/>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aros de neumáticos de flotas"/>
    <m/>
    <s v=" 73 BIENES Y SERVICIOS PARA INVERSIÓN"/>
    <x v="49"/>
    <n v="15000"/>
    <n v="-15000"/>
    <m/>
    <m/>
    <s v="  "/>
    <n v="0"/>
    <n v="0"/>
    <n v="0"/>
    <n v="0"/>
    <n v="0"/>
    <x v="1"/>
    <s v="SI"/>
    <s v="CUATRIMESTRE 1"/>
    <m/>
    <m/>
    <m/>
    <m/>
    <s v="X"/>
    <m/>
    <m/>
    <m/>
    <m/>
    <m/>
    <m/>
    <m/>
    <m/>
    <m/>
    <m/>
    <m/>
    <m/>
    <m/>
    <m/>
    <m/>
    <m/>
    <m/>
    <m/>
    <m/>
    <m/>
    <m/>
    <n v="0"/>
    <n v="0"/>
    <n v="0"/>
    <n v="0"/>
    <n v="0"/>
    <n v="0"/>
    <n v="0"/>
    <n v="0"/>
    <n v="0"/>
    <n v="0"/>
    <n v="0"/>
    <n v="0"/>
    <n v="0"/>
    <n v="0"/>
    <b v="1"/>
    <m/>
    <s v="Reforma 54_x000a_Reforma 62_x000a_Reforma 72"/>
  </r>
  <r>
    <n v="109"/>
    <n v="251"/>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repuestos para reparación de alimentadores volkswagen"/>
    <m/>
    <s v=" 73 BIENES Y SERVICIOS PARA INVERSIÓN"/>
    <x v="49"/>
    <n v="7862.4"/>
    <n v="-556.64"/>
    <m/>
    <m/>
    <s v=" C2 "/>
    <n v="7305.7599999999993"/>
    <n v="6424.5000000000009"/>
    <n v="6424.5"/>
    <n v="881.2599999999984"/>
    <n v="881.25999999999931"/>
    <x v="1"/>
    <s v="SI"/>
    <s v="CUATRIMESTRE 1"/>
    <m/>
    <m/>
    <m/>
    <m/>
    <s v="X"/>
    <m/>
    <m/>
    <m/>
    <m/>
    <m/>
    <m/>
    <m/>
    <m/>
    <m/>
    <m/>
    <m/>
    <m/>
    <m/>
    <m/>
    <m/>
    <m/>
    <s v="X"/>
    <m/>
    <m/>
    <m/>
    <m/>
    <n v="1"/>
    <n v="0"/>
    <n v="0"/>
    <n v="0"/>
    <n v="0"/>
    <n v="0"/>
    <n v="0"/>
    <n v="0"/>
    <n v="7305.7599999999993"/>
    <n v="0"/>
    <n v="0"/>
    <n v="0"/>
    <n v="0"/>
    <n v="7305.7599999999993"/>
    <b v="1"/>
    <m/>
    <s v="Reforma 97"/>
  </r>
  <r>
    <n v="110"/>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pernos y tuercas especiales"/>
    <m/>
    <s v=" 73 BIENES Y SERVICIOS PARA INVERSIÓN"/>
    <x v="49"/>
    <n v="3380.54"/>
    <n v="-3380.54"/>
    <m/>
    <m/>
    <s v="  "/>
    <n v="0"/>
    <n v="0"/>
    <n v="0"/>
    <n v="0"/>
    <n v="0"/>
    <x v="1"/>
    <s v="SI"/>
    <s v="CUATRIMESTRE 1"/>
    <m/>
    <m/>
    <m/>
    <m/>
    <s v="X"/>
    <m/>
    <m/>
    <m/>
    <m/>
    <m/>
    <m/>
    <m/>
    <m/>
    <m/>
    <m/>
    <m/>
    <m/>
    <m/>
    <m/>
    <m/>
    <m/>
    <m/>
    <m/>
    <m/>
    <m/>
    <m/>
    <n v="0"/>
    <n v="0"/>
    <n v="0"/>
    <n v="0"/>
    <n v="0"/>
    <n v="0"/>
    <n v="0"/>
    <n v="0"/>
    <n v="0"/>
    <n v="0"/>
    <n v="0"/>
    <n v="0"/>
    <n v="0"/>
    <n v="0"/>
    <b v="1"/>
    <m/>
    <s v="Reforma 82_x000a_Reforma 117"/>
  </r>
  <r>
    <n v="111"/>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rectificación de cabezotes y motores flota"/>
    <m/>
    <s v=" 73 BIENES Y SERVICIOS PARA INVERSIÓN"/>
    <x v="52"/>
    <n v="9072"/>
    <m/>
    <m/>
    <m/>
    <s v=" C2 "/>
    <n v="9072"/>
    <n v="0"/>
    <n v="0"/>
    <n v="9072"/>
    <n v="9072"/>
    <x v="1"/>
    <s v="SI"/>
    <s v="CUATRIMESTRE 1"/>
    <m/>
    <m/>
    <m/>
    <m/>
    <s v="X"/>
    <m/>
    <m/>
    <m/>
    <m/>
    <m/>
    <m/>
    <m/>
    <m/>
    <m/>
    <m/>
    <m/>
    <m/>
    <m/>
    <m/>
    <s v="X"/>
    <m/>
    <m/>
    <m/>
    <m/>
    <m/>
    <m/>
    <n v="1"/>
    <n v="0"/>
    <n v="0"/>
    <n v="0"/>
    <n v="0"/>
    <n v="0"/>
    <n v="9072"/>
    <n v="0"/>
    <n v="0"/>
    <n v="0"/>
    <n v="0"/>
    <n v="0"/>
    <n v="0"/>
    <n v="9072"/>
    <b v="1"/>
    <m/>
    <m/>
  </r>
  <r>
    <n v="112"/>
    <n v="203"/>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pastillas de freno para la flota volvo"/>
    <m/>
    <s v=" 73 BIENES Y SERVICIOS PARA INVERSIÓN"/>
    <x v="49"/>
    <n v="151200"/>
    <n v="-74542"/>
    <m/>
    <m/>
    <s v=" C2 "/>
    <n v="76658"/>
    <n v="58642.857142857145"/>
    <n v="0"/>
    <n v="18015.142857142855"/>
    <n v="76658"/>
    <x v="1"/>
    <s v="SI"/>
    <s v="CUATRIMESTRE 1"/>
    <m/>
    <m/>
    <m/>
    <m/>
    <m/>
    <s v="X"/>
    <m/>
    <m/>
    <m/>
    <m/>
    <m/>
    <m/>
    <m/>
    <m/>
    <m/>
    <m/>
    <m/>
    <m/>
    <m/>
    <m/>
    <s v="X"/>
    <m/>
    <m/>
    <m/>
    <m/>
    <m/>
    <n v="1"/>
    <n v="0"/>
    <n v="0"/>
    <n v="0"/>
    <n v="0"/>
    <n v="0"/>
    <n v="0"/>
    <n v="76658"/>
    <n v="0"/>
    <n v="0"/>
    <n v="0"/>
    <n v="0"/>
    <n v="0"/>
    <n v="76658"/>
    <b v="1"/>
    <m/>
    <s v="Reforma 34_x000a_Reforma 130"/>
  </r>
  <r>
    <n v="113"/>
    <n v="237"/>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reparación de transmisiones automáticas flota biarticulados"/>
    <m/>
    <s v=" 73 BIENES Y SERVICIOS PARA INVERSIÓN"/>
    <x v="52"/>
    <n v="151200"/>
    <n v="-122485.62"/>
    <n v="212.4"/>
    <m/>
    <s v="  C3"/>
    <n v="28926.780000000006"/>
    <n v="28926.78"/>
    <n v="0"/>
    <n v="0"/>
    <n v="28926.780000000006"/>
    <x v="1"/>
    <s v="SI"/>
    <s v="CUATRIMESTRE 1"/>
    <m/>
    <m/>
    <m/>
    <m/>
    <m/>
    <m/>
    <m/>
    <m/>
    <m/>
    <m/>
    <s v="X"/>
    <m/>
    <m/>
    <m/>
    <m/>
    <m/>
    <m/>
    <m/>
    <m/>
    <m/>
    <m/>
    <m/>
    <m/>
    <s v="X"/>
    <s v="X"/>
    <s v="X"/>
    <n v="3"/>
    <n v="0"/>
    <n v="0"/>
    <n v="0"/>
    <n v="0"/>
    <n v="0"/>
    <n v="0"/>
    <n v="0"/>
    <n v="0"/>
    <n v="0"/>
    <n v="9642.260000000002"/>
    <n v="9642.260000000002"/>
    <n v="9642.260000000002"/>
    <n v="28926.780000000006"/>
    <b v="1"/>
    <m/>
    <s v="Reforma 69_x000a_Reforma 106_x000a_Reforma 137"/>
  </r>
  <r>
    <n v="114"/>
    <n v="221"/>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repuestos y transmisiones automáticas ZF"/>
    <m/>
    <s v=" 73 BIENES Y SERVICIOS PARA INVERSIÓN"/>
    <x v="49"/>
    <n v="27000"/>
    <n v="-37784.210000000006"/>
    <n v="88792.08"/>
    <m/>
    <s v=" C2 "/>
    <n v="78007.87"/>
    <n v="78000"/>
    <n v="0"/>
    <n v="7.8699999999953434"/>
    <n v="78007.87"/>
    <x v="1"/>
    <s v="SI"/>
    <s v="CUATRIMESTRE 1"/>
    <m/>
    <m/>
    <m/>
    <m/>
    <s v="X"/>
    <m/>
    <m/>
    <m/>
    <m/>
    <m/>
    <m/>
    <m/>
    <m/>
    <m/>
    <m/>
    <m/>
    <m/>
    <m/>
    <m/>
    <m/>
    <s v="X"/>
    <m/>
    <m/>
    <m/>
    <m/>
    <m/>
    <n v="1"/>
    <n v="0"/>
    <n v="0"/>
    <n v="0"/>
    <n v="0"/>
    <n v="0"/>
    <n v="0"/>
    <n v="78007.87"/>
    <n v="0"/>
    <n v="0"/>
    <n v="0"/>
    <n v="0"/>
    <n v="0"/>
    <n v="78007.87"/>
    <b v="1"/>
    <m/>
    <s v="Reform 56_x000a_Reforma 94_x000a_Reforma 146"/>
  </r>
  <r>
    <n v="115"/>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repuestos especiales de freno volvo B12M"/>
    <m/>
    <s v=" 73 BIENES Y SERVICIOS PARA INVERSIÓN"/>
    <x v="49"/>
    <n v="60480"/>
    <m/>
    <m/>
    <m/>
    <s v=" C2 "/>
    <n v="60480"/>
    <n v="0"/>
    <n v="0"/>
    <n v="60480"/>
    <n v="60480"/>
    <x v="1"/>
    <s v="SI"/>
    <s v="CUATRIMESTRE 2"/>
    <m/>
    <m/>
    <m/>
    <m/>
    <m/>
    <m/>
    <s v="X"/>
    <m/>
    <m/>
    <m/>
    <m/>
    <m/>
    <m/>
    <m/>
    <m/>
    <m/>
    <m/>
    <m/>
    <m/>
    <m/>
    <m/>
    <s v="X"/>
    <m/>
    <m/>
    <m/>
    <m/>
    <n v="1"/>
    <n v="0"/>
    <n v="0"/>
    <n v="0"/>
    <n v="0"/>
    <n v="0"/>
    <n v="0"/>
    <n v="0"/>
    <n v="60480"/>
    <n v="0"/>
    <n v="0"/>
    <n v="0"/>
    <n v="0"/>
    <n v="60480"/>
    <b v="1"/>
    <m/>
    <m/>
  </r>
  <r>
    <n v="116"/>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kits de reparo de válvulas neumáticas chasis volvo B12M"/>
    <m/>
    <s v=" 73 BIENES Y SERVICIOS PARA INVERSIÓN"/>
    <x v="49"/>
    <n v="45360"/>
    <n v="-45360"/>
    <m/>
    <m/>
    <s v="  "/>
    <n v="0"/>
    <n v="0"/>
    <n v="0"/>
    <n v="0"/>
    <n v="0"/>
    <x v="1"/>
    <s v="SI"/>
    <s v="CUATRIMESTRE 2"/>
    <m/>
    <m/>
    <m/>
    <m/>
    <s v="X"/>
    <m/>
    <m/>
    <m/>
    <m/>
    <m/>
    <m/>
    <m/>
    <m/>
    <m/>
    <m/>
    <m/>
    <m/>
    <m/>
    <m/>
    <m/>
    <m/>
    <m/>
    <m/>
    <m/>
    <m/>
    <m/>
    <n v="0"/>
    <n v="0"/>
    <n v="0"/>
    <n v="0"/>
    <n v="0"/>
    <n v="0"/>
    <n v="0"/>
    <n v="0"/>
    <n v="0"/>
    <n v="0"/>
    <n v="0"/>
    <n v="0"/>
    <n v="0"/>
    <n v="0"/>
    <b v="1"/>
    <m/>
    <s v="Reforma 114_x000a_Reforma 117"/>
  </r>
  <r>
    <n v="117"/>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repuestos de carrocería de flotas"/>
    <m/>
    <s v=" 73 BIENES Y SERVICIOS PARA INVERSIÓN"/>
    <x v="49"/>
    <n v="54000"/>
    <n v="-46382.19"/>
    <m/>
    <m/>
    <s v=" C2 "/>
    <n v="7617.8099999999977"/>
    <n v="0"/>
    <n v="0"/>
    <n v="7617.8099999999977"/>
    <n v="7617.8099999999977"/>
    <x v="1"/>
    <s v="SI"/>
    <s v="CUATRIMESTRE 2"/>
    <m/>
    <m/>
    <m/>
    <m/>
    <m/>
    <m/>
    <s v="X"/>
    <m/>
    <m/>
    <m/>
    <m/>
    <m/>
    <m/>
    <m/>
    <m/>
    <m/>
    <m/>
    <m/>
    <m/>
    <m/>
    <m/>
    <s v="X"/>
    <m/>
    <m/>
    <m/>
    <m/>
    <n v="1"/>
    <n v="0"/>
    <n v="0"/>
    <n v="0"/>
    <n v="0"/>
    <n v="0"/>
    <n v="0"/>
    <n v="0"/>
    <n v="7617.8099999999977"/>
    <n v="0"/>
    <n v="0"/>
    <n v="0"/>
    <n v="0"/>
    <n v="7617.8099999999977"/>
    <b v="1"/>
    <m/>
    <s v="Reforma 60_x000a_Reforma 117_x000a_Reforma 129"/>
  </r>
  <r>
    <n v="118"/>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kits de válvulas y cilindros neumáticos"/>
    <m/>
    <s v=" 73 BIENES Y SERVICIOS PARA INVERSIÓN"/>
    <x v="49"/>
    <n v="12247.2"/>
    <n v="-9105.7099999999991"/>
    <m/>
    <m/>
    <s v=" C2 "/>
    <n v="3141.4900000000016"/>
    <n v="0"/>
    <n v="0"/>
    <n v="3141.4900000000016"/>
    <n v="3141.4900000000016"/>
    <x v="1"/>
    <s v="SI"/>
    <s v="CUATRIMESTRE 1"/>
    <m/>
    <m/>
    <m/>
    <m/>
    <m/>
    <s v="X"/>
    <m/>
    <m/>
    <m/>
    <m/>
    <m/>
    <m/>
    <m/>
    <m/>
    <m/>
    <m/>
    <m/>
    <m/>
    <m/>
    <m/>
    <m/>
    <s v="X"/>
    <m/>
    <m/>
    <m/>
    <m/>
    <n v="1"/>
    <n v="0"/>
    <n v="0"/>
    <n v="0"/>
    <n v="0"/>
    <n v="0"/>
    <n v="0"/>
    <n v="0"/>
    <n v="3141.4900000000016"/>
    <n v="0"/>
    <n v="0"/>
    <n v="0"/>
    <n v="0"/>
    <n v="3141.4900000000016"/>
    <b v="1"/>
    <m/>
    <s v="Reforma 36"/>
  </r>
  <r>
    <n v="119"/>
    <n v="192"/>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aceites ZF"/>
    <m/>
    <s v=" 73 BIENES Y SERVICIOS PARA INVERSIÓN"/>
    <x v="53"/>
    <n v="20160"/>
    <m/>
    <n v="31614.51"/>
    <m/>
    <s v=" C2 "/>
    <n v="51774.509999999995"/>
    <n v="46227.240000000005"/>
    <n v="20050.8"/>
    <n v="5547.2699999999895"/>
    <n v="31723.709999999995"/>
    <x v="1"/>
    <s v="SI"/>
    <s v="CUATRIMESTRE 2"/>
    <m/>
    <m/>
    <m/>
    <m/>
    <m/>
    <s v="X"/>
    <m/>
    <m/>
    <m/>
    <m/>
    <m/>
    <m/>
    <m/>
    <m/>
    <m/>
    <m/>
    <m/>
    <m/>
    <s v="X"/>
    <m/>
    <s v="X"/>
    <m/>
    <m/>
    <m/>
    <m/>
    <m/>
    <n v="2"/>
    <n v="0"/>
    <n v="0"/>
    <n v="0"/>
    <n v="0"/>
    <n v="25887.254999999997"/>
    <n v="0"/>
    <n v="25887.254999999997"/>
    <n v="0"/>
    <n v="0"/>
    <n v="0"/>
    <n v="0"/>
    <n v="0"/>
    <n v="51774.509999999995"/>
    <b v="1"/>
    <m/>
    <s v="Reforma 27"/>
  </r>
  <r>
    <n v="120"/>
    <n v="247"/>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mantenimiento de compresor y sistema neumático talleres"/>
    <m/>
    <s v=" 73 BIENES Y SERVICIOS PARA INVERSIÓN"/>
    <x v="51"/>
    <n v="13104"/>
    <n v="-483.93"/>
    <m/>
    <m/>
    <s v=" C2 "/>
    <n v="12620.07"/>
    <n v="11267.919642857143"/>
    <n v="10600"/>
    <n v="1352.1503571428566"/>
    <n v="2020.0699999999997"/>
    <x v="1"/>
    <s v="SI"/>
    <s v="CUATRIMESTRE 1"/>
    <m/>
    <m/>
    <m/>
    <m/>
    <s v="X"/>
    <m/>
    <m/>
    <m/>
    <m/>
    <m/>
    <m/>
    <m/>
    <m/>
    <m/>
    <m/>
    <m/>
    <m/>
    <m/>
    <m/>
    <m/>
    <m/>
    <s v="X"/>
    <m/>
    <m/>
    <m/>
    <m/>
    <n v="1"/>
    <n v="0"/>
    <n v="0"/>
    <n v="0"/>
    <n v="0"/>
    <n v="0"/>
    <n v="0"/>
    <n v="0"/>
    <n v="12620.07"/>
    <n v="0"/>
    <n v="0"/>
    <n v="0"/>
    <n v="0"/>
    <n v="12620.07"/>
    <b v="1"/>
    <m/>
    <s v="Reforma 83"/>
  </r>
  <r>
    <n v="121"/>
    <n v="246"/>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Mantenimiento de hidrolavadoras"/>
    <m/>
    <s v=" 73 BIENES Y SERVICIOS PARA INVERSIÓN"/>
    <x v="51"/>
    <n v="6048"/>
    <m/>
    <n v="1135.75"/>
    <m/>
    <s v=" C2 "/>
    <n v="7183.75"/>
    <n v="6414.0599999999995"/>
    <n v="6414.06"/>
    <n v="769.69000000000051"/>
    <n v="769.6899999999996"/>
    <x v="1"/>
    <s v="SI"/>
    <s v="CUATRIMESTRE 1"/>
    <m/>
    <m/>
    <m/>
    <m/>
    <s v="X"/>
    <m/>
    <m/>
    <m/>
    <m/>
    <m/>
    <m/>
    <m/>
    <m/>
    <m/>
    <m/>
    <m/>
    <m/>
    <m/>
    <m/>
    <m/>
    <m/>
    <s v="X"/>
    <m/>
    <m/>
    <m/>
    <m/>
    <n v="1"/>
    <n v="0"/>
    <n v="0"/>
    <n v="0"/>
    <n v="0"/>
    <n v="0"/>
    <n v="0"/>
    <n v="0"/>
    <n v="7183.75"/>
    <n v="0"/>
    <n v="0"/>
    <n v="0"/>
    <n v="0"/>
    <n v="7183.75"/>
    <b v="1"/>
    <m/>
    <s v="Reforma 82"/>
  </r>
  <r>
    <n v="122"/>
    <n v="205"/>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reparación de mangueras y cañerías volvo B12M"/>
    <m/>
    <s v=" 73 BIENES Y SERVICIOS PARA INVERSIÓN"/>
    <x v="51"/>
    <n v="7056"/>
    <m/>
    <n v="18.14"/>
    <m/>
    <s v=" C2 "/>
    <n v="7074.14"/>
    <n v="7074.14"/>
    <n v="7074.14"/>
    <n v="0"/>
    <n v="0"/>
    <x v="1"/>
    <s v="SI"/>
    <s v="CUATRIMESTRE 2"/>
    <m/>
    <m/>
    <m/>
    <m/>
    <m/>
    <m/>
    <m/>
    <m/>
    <s v="X"/>
    <m/>
    <m/>
    <m/>
    <m/>
    <m/>
    <m/>
    <m/>
    <m/>
    <m/>
    <s v="X"/>
    <m/>
    <m/>
    <m/>
    <m/>
    <m/>
    <m/>
    <m/>
    <n v="1"/>
    <n v="0"/>
    <n v="0"/>
    <n v="0"/>
    <n v="0"/>
    <n v="7074.14"/>
    <n v="0"/>
    <n v="0"/>
    <n v="0"/>
    <n v="0"/>
    <n v="0"/>
    <n v="0"/>
    <n v="0"/>
    <n v="7074.14"/>
    <b v="1"/>
    <m/>
    <s v="Reforma 40"/>
  </r>
  <r>
    <n v="123"/>
    <n v="248"/>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neumáticos nuevos"/>
    <m/>
    <s v=" 73 BIENES Y SERVICIOS PARA INVERSIÓN"/>
    <x v="49"/>
    <n v="200000"/>
    <n v="-10.76"/>
    <m/>
    <m/>
    <s v=" C2 "/>
    <n v="199989.24"/>
    <n v="178561.82142857142"/>
    <n v="0"/>
    <n v="21427.41857142857"/>
    <n v="199989.24"/>
    <x v="1"/>
    <s v="SI"/>
    <s v="CUATRIMESTRE 1"/>
    <m/>
    <m/>
    <m/>
    <m/>
    <m/>
    <m/>
    <m/>
    <s v="X"/>
    <m/>
    <m/>
    <m/>
    <m/>
    <m/>
    <m/>
    <m/>
    <m/>
    <m/>
    <m/>
    <m/>
    <m/>
    <s v="X"/>
    <s v="X"/>
    <m/>
    <m/>
    <m/>
    <m/>
    <n v="2"/>
    <n v="0"/>
    <n v="0"/>
    <n v="0"/>
    <n v="0"/>
    <n v="0"/>
    <n v="0"/>
    <n v="99994.62"/>
    <n v="99994.62"/>
    <n v="0"/>
    <n v="0"/>
    <n v="0"/>
    <n v="0"/>
    <n v="199989.24"/>
    <b v="1"/>
    <m/>
    <s v="Reforma 88"/>
  </r>
  <r>
    <n v="124"/>
    <n v="115"/>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reencauche"/>
    <m/>
    <s v=" 73 BIENES Y SERVICIOS PARA INVERSIÓN"/>
    <x v="52"/>
    <n v="172160"/>
    <n v="-42556.09"/>
    <m/>
    <m/>
    <s v="  C3"/>
    <n v="129603.91"/>
    <n v="128012.58785714286"/>
    <n v="114751.57"/>
    <n v="1591.3221428571414"/>
    <n v="14852.339999999997"/>
    <x v="1"/>
    <s v="SI"/>
    <s v="CUATRIMESTRE 1"/>
    <m/>
    <m/>
    <m/>
    <m/>
    <s v="X"/>
    <m/>
    <m/>
    <m/>
    <m/>
    <m/>
    <m/>
    <m/>
    <m/>
    <m/>
    <m/>
    <m/>
    <m/>
    <m/>
    <m/>
    <m/>
    <m/>
    <m/>
    <m/>
    <m/>
    <s v="X"/>
    <m/>
    <n v="1"/>
    <n v="0"/>
    <n v="0"/>
    <n v="0"/>
    <n v="0"/>
    <n v="0"/>
    <n v="0"/>
    <n v="0"/>
    <n v="0"/>
    <n v="0"/>
    <n v="0"/>
    <n v="129603.91"/>
    <n v="0"/>
    <n v="129603.91"/>
    <b v="1"/>
    <m/>
    <s v="Reforma 1"/>
  </r>
  <r>
    <n v="125"/>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repuestos de compresor y compresores para flotas"/>
    <m/>
    <s v=" 73 BIENES Y SERVICIOS PARA INVERSIÓN"/>
    <x v="49"/>
    <n v="90000"/>
    <n v="-90000"/>
    <n v="24337.62"/>
    <m/>
    <s v="  C3"/>
    <n v="24337.62"/>
    <n v="0"/>
    <n v="0"/>
    <n v="24337.62"/>
    <n v="24337.62"/>
    <x v="1"/>
    <s v="SI"/>
    <s v="CUATRIMESTRE 1"/>
    <m/>
    <m/>
    <m/>
    <m/>
    <m/>
    <m/>
    <m/>
    <m/>
    <m/>
    <m/>
    <m/>
    <m/>
    <s v="X"/>
    <m/>
    <m/>
    <m/>
    <m/>
    <m/>
    <m/>
    <m/>
    <m/>
    <m/>
    <m/>
    <m/>
    <s v="X"/>
    <s v="X"/>
    <n v="2"/>
    <n v="0"/>
    <n v="0"/>
    <n v="0"/>
    <n v="0"/>
    <n v="0"/>
    <n v="0"/>
    <n v="0"/>
    <n v="0"/>
    <n v="0"/>
    <n v="0"/>
    <n v="12168.81"/>
    <n v="12168.81"/>
    <n v="24337.62"/>
    <b v="1"/>
    <m/>
    <s v="Reforma 94_x000a_Reforma 142"/>
  </r>
  <r>
    <n v="126"/>
    <n v="22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insumos en aerosol"/>
    <m/>
    <s v=" 73 BIENES Y SERVICIOS PARA INVERSIÓN"/>
    <x v="50"/>
    <n v="8064"/>
    <n v="-4161.83"/>
    <n v="4785.72"/>
    <m/>
    <s v=" C2 "/>
    <n v="8687.89"/>
    <n v="7757.044642857144"/>
    <n v="0"/>
    <n v="930.84535714285539"/>
    <n v="8687.89"/>
    <x v="1"/>
    <s v="SI"/>
    <s v="CUATRIMESTRE 1"/>
    <m/>
    <m/>
    <m/>
    <m/>
    <m/>
    <s v="X"/>
    <m/>
    <m/>
    <m/>
    <m/>
    <m/>
    <m/>
    <m/>
    <m/>
    <m/>
    <m/>
    <m/>
    <m/>
    <m/>
    <s v="X"/>
    <m/>
    <m/>
    <m/>
    <m/>
    <m/>
    <m/>
    <n v="1"/>
    <n v="0"/>
    <n v="0"/>
    <n v="0"/>
    <n v="0"/>
    <n v="0"/>
    <n v="8687.89"/>
    <n v="0"/>
    <n v="0"/>
    <n v="0"/>
    <n v="0"/>
    <n v="0"/>
    <n v="0"/>
    <n v="8687.89"/>
    <b v="1"/>
    <m/>
    <s v="Reforma 54_x000a_Reforma 58"/>
  </r>
  <r>
    <n v="127"/>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transmisiones automáticas ZF"/>
    <m/>
    <s v=" 73 BIENES Y SERVICIOS PARA INVERSIÓN"/>
    <x v="49"/>
    <n v="90720"/>
    <n v="-89462.28"/>
    <m/>
    <m/>
    <s v="  C3"/>
    <n v="1257.7200000000012"/>
    <n v="0"/>
    <n v="0"/>
    <n v="1257.7200000000012"/>
    <n v="1257.7200000000012"/>
    <x v="1"/>
    <s v="SI"/>
    <s v="CUATRIMESTRE 1"/>
    <m/>
    <m/>
    <m/>
    <m/>
    <m/>
    <s v="X"/>
    <m/>
    <m/>
    <m/>
    <m/>
    <m/>
    <m/>
    <m/>
    <m/>
    <m/>
    <m/>
    <m/>
    <m/>
    <m/>
    <m/>
    <m/>
    <m/>
    <m/>
    <s v="X"/>
    <m/>
    <m/>
    <n v="1"/>
    <n v="0"/>
    <n v="0"/>
    <n v="0"/>
    <n v="0"/>
    <n v="0"/>
    <n v="0"/>
    <n v="0"/>
    <n v="0"/>
    <n v="0"/>
    <n v="1257.7200000000012"/>
    <n v="0"/>
    <n v="0"/>
    <n v="1257.7200000000012"/>
    <b v="1"/>
    <m/>
    <s v="Reform 56_x000a_Reforma 126"/>
  </r>
  <r>
    <n v="128"/>
    <n v="256"/>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repuestos Volvo"/>
    <m/>
    <s v=" 73 BIENES Y SERVICIOS PARA INVERSIÓN"/>
    <x v="49"/>
    <n v="1095129.06"/>
    <n v="-961295.6"/>
    <n v="713427.19"/>
    <n v="3536292.41"/>
    <s v=" C2 C3"/>
    <n v="4383553.0600000005"/>
    <n v="756482.72321428568"/>
    <n v="0"/>
    <n v="90777.926785714342"/>
    <n v="847260.65"/>
    <x v="1"/>
    <s v="SI"/>
    <s v="CUATRIMESTRE 2"/>
    <m/>
    <m/>
    <m/>
    <m/>
    <m/>
    <m/>
    <m/>
    <s v="X"/>
    <m/>
    <m/>
    <m/>
    <m/>
    <m/>
    <m/>
    <m/>
    <m/>
    <m/>
    <m/>
    <m/>
    <m/>
    <m/>
    <s v="X"/>
    <s v="X"/>
    <s v="X"/>
    <m/>
    <m/>
    <n v="3"/>
    <n v="0"/>
    <n v="0"/>
    <n v="0"/>
    <n v="0"/>
    <n v="0"/>
    <n v="0"/>
    <n v="0"/>
    <n v="1461184.3533333335"/>
    <n v="1461184.3533333335"/>
    <n v="1461184.3533333335"/>
    <n v="0"/>
    <n v="0"/>
    <n v="4383553.0600000005"/>
    <b v="1"/>
    <m/>
    <s v="Reforma 5_x000a_Reforma 9_x000a_Reforma 59_x000a_Reforma 83_x000a_Reforma 85_x000a_Reforma 88_x000a_Reforma 94_x000a_Reforma 99_x000a_Reforma 105"/>
  </r>
  <r>
    <n v="129"/>
    <n v="185"/>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lubricantes"/>
    <m/>
    <s v=" 73 BIENES Y SERVICIOS PARA INVERSIÓN"/>
    <x v="53"/>
    <n v="250000"/>
    <n v="-24031.65"/>
    <n v="97711.65"/>
    <m/>
    <s v="C1 C2 "/>
    <n v="323680"/>
    <n v="300523.38000000006"/>
    <n v="201235.12"/>
    <n v="23156.619999999937"/>
    <n v="122444.88"/>
    <x v="1"/>
    <s v="SI"/>
    <s v="CUATRIMESTRE 2"/>
    <m/>
    <m/>
    <m/>
    <m/>
    <s v="X"/>
    <m/>
    <m/>
    <m/>
    <m/>
    <m/>
    <m/>
    <m/>
    <m/>
    <m/>
    <m/>
    <m/>
    <m/>
    <s v="X"/>
    <s v="X"/>
    <s v="X"/>
    <s v="X"/>
    <m/>
    <m/>
    <m/>
    <m/>
    <m/>
    <n v="4"/>
    <n v="0"/>
    <n v="0"/>
    <n v="0"/>
    <n v="80920"/>
    <n v="80920"/>
    <n v="80920"/>
    <n v="80920"/>
    <n v="0"/>
    <n v="0"/>
    <n v="0"/>
    <n v="0"/>
    <n v="0"/>
    <n v="323680"/>
    <b v="1"/>
    <m/>
    <s v="Reforma 23_x000a_Reforma 105"/>
  </r>
  <r>
    <n v="130"/>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repuestos automotrices para mantenimiento del pool vehicular liviano"/>
    <m/>
    <s v=" 73 BIENES Y SERVICIOS PARA INVERSIÓN"/>
    <x v="49"/>
    <n v="45360"/>
    <n v="-45360"/>
    <m/>
    <m/>
    <s v="  "/>
    <n v="0"/>
    <n v="0"/>
    <n v="0"/>
    <n v="0"/>
    <n v="0"/>
    <x v="1"/>
    <s v="SI"/>
    <s v="CUATRIMESTRE 1"/>
    <m/>
    <m/>
    <m/>
    <m/>
    <m/>
    <m/>
    <m/>
    <m/>
    <m/>
    <m/>
    <m/>
    <m/>
    <m/>
    <m/>
    <m/>
    <m/>
    <m/>
    <m/>
    <m/>
    <m/>
    <m/>
    <m/>
    <m/>
    <m/>
    <m/>
    <m/>
    <n v="0"/>
    <n v="0"/>
    <n v="0"/>
    <n v="0"/>
    <n v="0"/>
    <n v="0"/>
    <n v="0"/>
    <n v="0"/>
    <n v="0"/>
    <n v="0"/>
    <n v="0"/>
    <n v="0"/>
    <n v="0"/>
    <n v="0"/>
    <b v="1"/>
    <m/>
    <s v="Reforma 105"/>
  </r>
  <r>
    <n v="131"/>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mantenimiento correctivo especializado para el pool vehicular liviano"/>
    <m/>
    <s v=" 73 BIENES Y SERVICIOS PARA INVERSIÓN"/>
    <x v="52"/>
    <n v="10080"/>
    <m/>
    <m/>
    <m/>
    <s v="C1 C2 C3"/>
    <n v="10080"/>
    <n v="0"/>
    <n v="0"/>
    <n v="10080"/>
    <n v="10080"/>
    <x v="1"/>
    <s v="SI"/>
    <s v="CUATRIMESTRE 1"/>
    <m/>
    <m/>
    <m/>
    <m/>
    <s v="X"/>
    <m/>
    <m/>
    <m/>
    <m/>
    <m/>
    <m/>
    <m/>
    <m/>
    <m/>
    <m/>
    <m/>
    <m/>
    <s v="X"/>
    <m/>
    <s v="X"/>
    <m/>
    <s v="X"/>
    <m/>
    <s v="X"/>
    <m/>
    <s v="X"/>
    <n v="5"/>
    <n v="0"/>
    <n v="0"/>
    <n v="0"/>
    <n v="2016"/>
    <n v="0"/>
    <n v="2016"/>
    <n v="0"/>
    <n v="2016"/>
    <n v="0"/>
    <n v="2016"/>
    <n v="0"/>
    <n v="2016"/>
    <n v="10080"/>
    <b v="1"/>
    <m/>
    <m/>
  </r>
  <r>
    <n v="132"/>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repuestos para caja voith diwa 3 y 5"/>
    <m/>
    <s v=" 73 BIENES Y SERVICIOS PARA INVERSIÓN"/>
    <x v="49"/>
    <n v="95760"/>
    <n v="-98187.41"/>
    <n v="2427.41"/>
    <m/>
    <s v="  "/>
    <n v="-3.637978807091713E-12"/>
    <n v="0"/>
    <n v="0"/>
    <n v="-3.637978807091713E-12"/>
    <n v="-3.637978807091713E-12"/>
    <x v="1"/>
    <s v="SI"/>
    <s v="CUATRIMESTRE 1"/>
    <m/>
    <m/>
    <m/>
    <m/>
    <m/>
    <s v="X"/>
    <m/>
    <m/>
    <m/>
    <m/>
    <m/>
    <m/>
    <m/>
    <m/>
    <m/>
    <m/>
    <m/>
    <m/>
    <m/>
    <s v="X"/>
    <s v="X"/>
    <m/>
    <m/>
    <m/>
    <m/>
    <m/>
    <n v="2"/>
    <n v="0"/>
    <n v="0"/>
    <n v="0"/>
    <n v="0"/>
    <n v="0"/>
    <n v="-1.8189894035458565E-12"/>
    <n v="-1.8189894035458565E-12"/>
    <n v="0"/>
    <n v="0"/>
    <n v="0"/>
    <n v="0"/>
    <n v="0"/>
    <n v="-3.637978807091713E-12"/>
    <b v="1"/>
    <m/>
    <s v="Reforma 34_x000a_Reforma 73_x000a_Reforma 94"/>
  </r>
  <r>
    <n v="133"/>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insumos de vulcanizado "/>
    <m/>
    <s v=" 73 BIENES Y SERVICIOS PARA INVERSIÓN"/>
    <x v="50"/>
    <n v="8064"/>
    <m/>
    <m/>
    <m/>
    <s v=" C2 "/>
    <n v="8064"/>
    <n v="0"/>
    <n v="0"/>
    <n v="8064"/>
    <n v="8064"/>
    <x v="1"/>
    <s v="SI"/>
    <s v="CUATRIMESTRE 2"/>
    <m/>
    <m/>
    <m/>
    <m/>
    <m/>
    <m/>
    <s v="X"/>
    <m/>
    <m/>
    <m/>
    <m/>
    <m/>
    <m/>
    <m/>
    <m/>
    <m/>
    <m/>
    <m/>
    <m/>
    <m/>
    <s v="X"/>
    <m/>
    <m/>
    <m/>
    <m/>
    <m/>
    <n v="1"/>
    <n v="0"/>
    <n v="0"/>
    <n v="0"/>
    <n v="0"/>
    <n v="0"/>
    <n v="0"/>
    <n v="8064"/>
    <n v="0"/>
    <n v="0"/>
    <n v="0"/>
    <n v="0"/>
    <n v="0"/>
    <n v="8064"/>
    <b v="1"/>
    <m/>
    <m/>
  </r>
  <r>
    <n v="134"/>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repuestos mercedes Benz O-500"/>
    <m/>
    <s v=" 73 BIENES Y SERVICIOS PARA INVERSIÓN"/>
    <x v="49"/>
    <n v="400000"/>
    <n v="-417789.66000000003"/>
    <n v="17789.66"/>
    <m/>
    <s v="  "/>
    <n v="-3.2741809263825417E-11"/>
    <n v="0"/>
    <n v="0"/>
    <n v="-3.2741809263825417E-11"/>
    <n v="-3.2741809263825417E-11"/>
    <x v="1"/>
    <s v="SI"/>
    <s v="CUATRIMESTRE 1"/>
    <m/>
    <m/>
    <m/>
    <m/>
    <m/>
    <m/>
    <m/>
    <m/>
    <m/>
    <m/>
    <m/>
    <m/>
    <m/>
    <m/>
    <m/>
    <m/>
    <m/>
    <m/>
    <m/>
    <m/>
    <m/>
    <m/>
    <m/>
    <m/>
    <m/>
    <m/>
    <n v="0"/>
    <n v="0"/>
    <n v="0"/>
    <n v="0"/>
    <n v="0"/>
    <n v="0"/>
    <n v="0"/>
    <n v="0"/>
    <n v="0"/>
    <n v="0"/>
    <n v="0"/>
    <n v="0"/>
    <n v="0"/>
    <n v="0"/>
    <b v="0"/>
    <m/>
    <s v="Reforma 1_x000a_Reforma 21_x000a_Reforma 23_x000a_Reforma 27_x000a_Reforma 28_x000a_Reforma 29_x000a_Reforma 31_x000a_Reforma 46_x000a_Reforma 69_x000a_Reforma 72_x000a_Reforma 93_x000a_Reforma 97_x000a_Reforma 105"/>
  </r>
  <r>
    <n v="135"/>
    <n v="225"/>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filtros automotrices para mantenimiento preventivo de flotas"/>
    <m/>
    <s v=" 73 BIENES Y SERVICIOS PARA INVERSIÓN"/>
    <x v="49"/>
    <n v="201600"/>
    <n v="-131397.79"/>
    <m/>
    <m/>
    <s v=" C2 "/>
    <n v="70202.209999999992"/>
    <n v="69729"/>
    <n v="0"/>
    <n v="473.20999999999185"/>
    <n v="70202.209999999992"/>
    <x v="1"/>
    <s v="SI"/>
    <s v="CUATRIMESTRE 2"/>
    <m/>
    <m/>
    <m/>
    <m/>
    <m/>
    <m/>
    <m/>
    <m/>
    <m/>
    <s v="X"/>
    <m/>
    <m/>
    <m/>
    <m/>
    <m/>
    <m/>
    <m/>
    <m/>
    <m/>
    <m/>
    <m/>
    <s v="X"/>
    <m/>
    <m/>
    <m/>
    <m/>
    <n v="1"/>
    <n v="0"/>
    <n v="0"/>
    <n v="0"/>
    <n v="0"/>
    <n v="0"/>
    <n v="0"/>
    <n v="0"/>
    <n v="70202.209999999992"/>
    <n v="0"/>
    <n v="0"/>
    <n v="0"/>
    <n v="0"/>
    <n v="70202.209999999992"/>
    <b v="1"/>
    <m/>
    <s v="Reforma 1_x000a_Reforma 59_x000a_Reforma 93_x000a_Reforma 146"/>
  </r>
  <r>
    <n v="136"/>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mantenimiento del sistema hidráulico, canastilla y pluma del camión Grúa"/>
    <m/>
    <s v=" 73 BIENES Y SERVICIOS PARA INVERSIÓN"/>
    <x v="52"/>
    <n v="3024"/>
    <m/>
    <m/>
    <m/>
    <s v=" C2 "/>
    <n v="3024"/>
    <n v="0"/>
    <n v="0"/>
    <n v="3024"/>
    <n v="3024"/>
    <x v="1"/>
    <s v="SI"/>
    <s v="CUATRIMESTRE 1"/>
    <m/>
    <m/>
    <m/>
    <m/>
    <m/>
    <s v="X"/>
    <m/>
    <m/>
    <m/>
    <m/>
    <m/>
    <m/>
    <m/>
    <m/>
    <m/>
    <m/>
    <m/>
    <m/>
    <m/>
    <m/>
    <s v="X"/>
    <m/>
    <m/>
    <m/>
    <m/>
    <m/>
    <n v="1"/>
    <n v="0"/>
    <n v="0"/>
    <n v="0"/>
    <n v="0"/>
    <n v="0"/>
    <n v="0"/>
    <n v="3024"/>
    <n v="0"/>
    <n v="0"/>
    <n v="0"/>
    <n v="0"/>
    <n v="0"/>
    <n v="3024"/>
    <b v="1"/>
    <m/>
    <m/>
  </r>
  <r>
    <n v="137"/>
    <n v="243"/>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material de eléctrica"/>
    <m/>
    <s v=" 73 BIENES Y SERVICIOS PARA INVERSIÓN"/>
    <x v="50"/>
    <n v="16329.6"/>
    <m/>
    <n v="4303.5"/>
    <m/>
    <s v=" C2 "/>
    <n v="20633.099999999999"/>
    <n v="18422.410714285714"/>
    <n v="0"/>
    <n v="2210.6892857142848"/>
    <n v="20633.099999999999"/>
    <x v="1"/>
    <s v="SI"/>
    <s v="CUATRIMESTRE 1"/>
    <m/>
    <m/>
    <m/>
    <m/>
    <m/>
    <s v="X"/>
    <m/>
    <m/>
    <m/>
    <m/>
    <m/>
    <m/>
    <m/>
    <m/>
    <m/>
    <m/>
    <m/>
    <m/>
    <m/>
    <m/>
    <m/>
    <s v="X"/>
    <m/>
    <m/>
    <m/>
    <m/>
    <n v="1"/>
    <n v="0"/>
    <n v="0"/>
    <n v="0"/>
    <n v="0"/>
    <n v="0"/>
    <n v="0"/>
    <n v="0"/>
    <n v="20633.099999999999"/>
    <n v="0"/>
    <n v="0"/>
    <n v="0"/>
    <n v="0"/>
    <n v="20633.099999999999"/>
    <b v="1"/>
    <m/>
    <s v="Reforma 77"/>
  </r>
  <r>
    <n v="138"/>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acondicionamiento de plc´s de subestación de tracción"/>
    <m/>
    <s v=" 73 BIENES Y SERVICIOS PARA INVERSIÓN"/>
    <x v="51"/>
    <n v="26127.360000000001"/>
    <n v="-26127.360000000001"/>
    <m/>
    <m/>
    <s v="  "/>
    <n v="0"/>
    <n v="0"/>
    <n v="0"/>
    <n v="0"/>
    <n v="0"/>
    <x v="1"/>
    <s v="SI"/>
    <s v="CUATRIMESTRE 1"/>
    <m/>
    <m/>
    <m/>
    <m/>
    <m/>
    <s v="X"/>
    <m/>
    <m/>
    <m/>
    <m/>
    <m/>
    <m/>
    <m/>
    <m/>
    <m/>
    <m/>
    <m/>
    <m/>
    <m/>
    <m/>
    <s v="X"/>
    <m/>
    <m/>
    <m/>
    <m/>
    <m/>
    <n v="1"/>
    <n v="0"/>
    <n v="0"/>
    <n v="0"/>
    <n v="0"/>
    <n v="0"/>
    <n v="0"/>
    <n v="0"/>
    <n v="0"/>
    <n v="0"/>
    <n v="0"/>
    <n v="0"/>
    <n v="0"/>
    <n v="0"/>
    <b v="1"/>
    <m/>
    <s v="Reforma 98_x000a_Reforma 105"/>
  </r>
  <r>
    <n v="139"/>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reparación del cargador de baterías subestación Terminal Sur"/>
    <m/>
    <s v=" 73 BIENES Y SERVICIOS PARA INVERSIÓN"/>
    <x v="51"/>
    <n v="6048"/>
    <n v="-5561.07"/>
    <m/>
    <m/>
    <s v="  C3"/>
    <n v="486.93000000000029"/>
    <n v="0"/>
    <n v="0"/>
    <n v="486.93000000000029"/>
    <n v="486.93000000000029"/>
    <x v="1"/>
    <s v="SI"/>
    <s v="CUATRIMESTRE 2"/>
    <m/>
    <m/>
    <m/>
    <m/>
    <m/>
    <m/>
    <m/>
    <s v="X"/>
    <m/>
    <m/>
    <m/>
    <m/>
    <m/>
    <m/>
    <m/>
    <m/>
    <m/>
    <m/>
    <m/>
    <m/>
    <m/>
    <m/>
    <s v="X"/>
    <m/>
    <m/>
    <m/>
    <n v="1"/>
    <n v="0"/>
    <n v="0"/>
    <n v="0"/>
    <n v="0"/>
    <n v="0"/>
    <n v="0"/>
    <n v="0"/>
    <n v="0"/>
    <n v="486.93000000000029"/>
    <n v="0"/>
    <n v="0"/>
    <n v="0"/>
    <n v="486.93000000000029"/>
    <b v="1"/>
    <m/>
    <s v="Reforma 38"/>
  </r>
  <r>
    <n v="140"/>
    <n v="315"/>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mantenimiento de transformadores de potencia de subestaciones de tracción"/>
    <m/>
    <s v=" 73 BIENES Y SERVICIOS PARA INVERSIÓN"/>
    <x v="51"/>
    <n v="8064"/>
    <n v="-1714"/>
    <m/>
    <m/>
    <s v="  C3"/>
    <n v="6350"/>
    <n v="0"/>
    <n v="0"/>
    <n v="6350"/>
    <n v="6350"/>
    <x v="1"/>
    <s v="SI"/>
    <s v="CUATRIMESTRE 2"/>
    <m/>
    <m/>
    <m/>
    <m/>
    <m/>
    <m/>
    <m/>
    <m/>
    <s v="X"/>
    <m/>
    <m/>
    <m/>
    <m/>
    <m/>
    <m/>
    <m/>
    <m/>
    <m/>
    <m/>
    <m/>
    <m/>
    <m/>
    <m/>
    <m/>
    <s v="X"/>
    <m/>
    <n v="1"/>
    <n v="0"/>
    <n v="0"/>
    <n v="0"/>
    <n v="0"/>
    <n v="0"/>
    <n v="0"/>
    <n v="0"/>
    <n v="0"/>
    <n v="0"/>
    <n v="0"/>
    <n v="6350"/>
    <n v="0"/>
    <n v="6350"/>
    <b v="1"/>
    <m/>
    <s v="Reforma 140"/>
  </r>
  <r>
    <n v="141"/>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hmi para subestación de tracción"/>
    <m/>
    <s v=" 73 BIENES Y SERVICIOS PARA INVERSIÓN"/>
    <x v="49"/>
    <n v="7715.74"/>
    <n v="-672"/>
    <m/>
    <m/>
    <s v=" C2 "/>
    <n v="7043.74"/>
    <n v="0"/>
    <n v="0"/>
    <n v="7043.74"/>
    <n v="7043.74"/>
    <x v="1"/>
    <s v="SI"/>
    <s v="CUATRIMESTRE 1"/>
    <m/>
    <m/>
    <m/>
    <m/>
    <s v="X"/>
    <m/>
    <m/>
    <m/>
    <m/>
    <m/>
    <m/>
    <m/>
    <m/>
    <m/>
    <m/>
    <m/>
    <m/>
    <m/>
    <m/>
    <s v="X"/>
    <m/>
    <m/>
    <m/>
    <m/>
    <m/>
    <m/>
    <n v="1"/>
    <n v="0"/>
    <n v="0"/>
    <n v="0"/>
    <n v="0"/>
    <n v="0"/>
    <n v="7043.74"/>
    <n v="0"/>
    <n v="0"/>
    <n v="0"/>
    <n v="0"/>
    <n v="0"/>
    <n v="0"/>
    <n v="7043.74"/>
    <b v="1"/>
    <m/>
    <s v="Reforma 71"/>
  </r>
  <r>
    <n v="142"/>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repuestos para subestaciones"/>
    <m/>
    <s v=" 73 BIENES Y SERVICIOS PARA INVERSIÓN"/>
    <x v="49"/>
    <n v="7715.23"/>
    <m/>
    <m/>
    <m/>
    <s v=" C2 "/>
    <n v="7715.23"/>
    <n v="0"/>
    <n v="0"/>
    <n v="7715.23"/>
    <n v="7715.23"/>
    <x v="1"/>
    <s v="SI"/>
    <s v="CUATRIMESTRE 2"/>
    <m/>
    <m/>
    <m/>
    <m/>
    <m/>
    <m/>
    <s v="X"/>
    <m/>
    <m/>
    <m/>
    <m/>
    <m/>
    <m/>
    <m/>
    <m/>
    <m/>
    <m/>
    <m/>
    <m/>
    <m/>
    <m/>
    <s v="X"/>
    <m/>
    <m/>
    <m/>
    <m/>
    <n v="1"/>
    <n v="0"/>
    <n v="0"/>
    <n v="0"/>
    <n v="0"/>
    <n v="0"/>
    <n v="0"/>
    <n v="0"/>
    <n v="7715.23"/>
    <n v="0"/>
    <n v="0"/>
    <n v="0"/>
    <n v="0"/>
    <n v="7715.23"/>
    <b v="1"/>
    <m/>
    <m/>
  </r>
  <r>
    <n v="143"/>
    <n v="178"/>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postes para iluminación y LAC"/>
    <m/>
    <s v=" 73 BIENES Y SERVICIOS PARA INVERSIÓN"/>
    <x v="49"/>
    <n v="4939.2"/>
    <m/>
    <m/>
    <m/>
    <s v=" C2 "/>
    <n v="4939.2"/>
    <n v="4410"/>
    <n v="0"/>
    <n v="529.19999999999982"/>
    <n v="4939.2"/>
    <x v="1"/>
    <s v="SI"/>
    <s v="CUATRIMESTRE 1"/>
    <m/>
    <m/>
    <m/>
    <m/>
    <m/>
    <s v="X"/>
    <m/>
    <m/>
    <m/>
    <m/>
    <m/>
    <m/>
    <m/>
    <m/>
    <m/>
    <m/>
    <m/>
    <m/>
    <m/>
    <m/>
    <s v="X"/>
    <m/>
    <m/>
    <m/>
    <m/>
    <m/>
    <n v="1"/>
    <n v="0"/>
    <n v="0"/>
    <n v="0"/>
    <n v="0"/>
    <n v="0"/>
    <n v="0"/>
    <n v="4939.2"/>
    <n v="0"/>
    <n v="0"/>
    <n v="0"/>
    <n v="0"/>
    <n v="0"/>
    <n v="4939.2"/>
    <b v="1"/>
    <m/>
    <m/>
  </r>
  <r>
    <n v="144"/>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análisis de aceite dieléctrico de transformadores de potencia"/>
    <m/>
    <s v=" 73 BIENES Y SERVICIOS PARA INVERSIÓN"/>
    <x v="51"/>
    <n v="5040"/>
    <n v="-883.53"/>
    <m/>
    <m/>
    <s v="  C3"/>
    <n v="4156.47"/>
    <n v="0"/>
    <n v="0"/>
    <n v="4156.47"/>
    <n v="4156.47"/>
    <x v="1"/>
    <s v="SI"/>
    <s v="CUATRIMESTRE 2"/>
    <m/>
    <m/>
    <m/>
    <m/>
    <m/>
    <m/>
    <m/>
    <m/>
    <s v="X"/>
    <m/>
    <m/>
    <m/>
    <m/>
    <m/>
    <m/>
    <m/>
    <m/>
    <m/>
    <m/>
    <m/>
    <m/>
    <m/>
    <s v="X"/>
    <m/>
    <m/>
    <m/>
    <n v="1"/>
    <n v="0"/>
    <n v="0"/>
    <n v="0"/>
    <n v="0"/>
    <n v="0"/>
    <n v="0"/>
    <n v="0"/>
    <n v="0"/>
    <n v="4156.47"/>
    <n v="0"/>
    <n v="0"/>
    <n v="0"/>
    <n v="4156.47"/>
    <b v="1"/>
    <m/>
    <s v="Reforma 116"/>
  </r>
  <r>
    <n v="145"/>
    <n v="265"/>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montaje y adaptación de interruptor extra rápido en bastidor de celda de feeder de subestación de tracción"/>
    <m/>
    <s v=" 73 BIENES Y SERVICIOS PARA INVERSIÓN"/>
    <x v="51"/>
    <n v="10385.629999999999"/>
    <n v="-10385.629999999999"/>
    <n v="3944.69"/>
    <m/>
    <s v="  C3"/>
    <n v="3944.69"/>
    <n v="3522.0400000000004"/>
    <n v="3522.04"/>
    <n v="422.64999999999964"/>
    <n v="422.65000000000009"/>
    <x v="1"/>
    <s v="SI"/>
    <s v="CUATRIMESTRE 2"/>
    <m/>
    <m/>
    <m/>
    <m/>
    <m/>
    <m/>
    <m/>
    <m/>
    <m/>
    <m/>
    <m/>
    <m/>
    <m/>
    <m/>
    <m/>
    <m/>
    <m/>
    <m/>
    <m/>
    <m/>
    <m/>
    <m/>
    <s v="X"/>
    <m/>
    <m/>
    <m/>
    <n v="1"/>
    <n v="0"/>
    <n v="0"/>
    <n v="0"/>
    <n v="0"/>
    <n v="0"/>
    <n v="0"/>
    <n v="0"/>
    <n v="0"/>
    <n v="3944.69"/>
    <n v="0"/>
    <n v="0"/>
    <n v="0"/>
    <n v="3944.69"/>
    <b v="1"/>
    <m/>
    <s v="Reforma 105_x000a_Reforma 116"/>
  </r>
  <r>
    <n v="146"/>
    <n v="252"/>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repuestos especiales para diferencial trolebús"/>
    <m/>
    <s v=" 73 BIENES Y SERVICIOS PARA INVERSIÓN"/>
    <x v="49"/>
    <n v="18576.8"/>
    <n v="-41856.639999999999"/>
    <n v="46571.360000000001"/>
    <m/>
    <s v="  C3"/>
    <n v="23291.52"/>
    <n v="20796"/>
    <n v="0"/>
    <n v="2495.5200000000004"/>
    <n v="23291.52"/>
    <x v="1"/>
    <s v="SI"/>
    <s v="CUATRIMESTRE 2"/>
    <m/>
    <m/>
    <m/>
    <m/>
    <m/>
    <m/>
    <m/>
    <m/>
    <s v="X"/>
    <m/>
    <m/>
    <m/>
    <m/>
    <m/>
    <m/>
    <m/>
    <m/>
    <m/>
    <m/>
    <m/>
    <m/>
    <m/>
    <m/>
    <m/>
    <s v="X"/>
    <m/>
    <n v="1"/>
    <n v="0"/>
    <n v="0"/>
    <n v="0"/>
    <n v="0"/>
    <n v="0"/>
    <n v="0"/>
    <n v="0"/>
    <n v="0"/>
    <n v="0"/>
    <n v="0"/>
    <n v="23291.52"/>
    <n v="0"/>
    <n v="23291.52"/>
    <b v="1"/>
    <m/>
    <s v="Reforma 98_x000a_Reforma 105_x000a_Reforma 109_x000a_Reforma 114"/>
  </r>
  <r>
    <n v="147"/>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rodamientos para la flota"/>
    <m/>
    <s v=" 73 BIENES Y SERVICIOS PARA INVERSIÓN"/>
    <x v="49"/>
    <n v="24494.400000000001"/>
    <n v="-24494.400000000001"/>
    <m/>
    <m/>
    <s v="  "/>
    <n v="0"/>
    <n v="0"/>
    <n v="0"/>
    <n v="0"/>
    <n v="0"/>
    <x v="1"/>
    <s v="SI"/>
    <s v="CUATRIMESTRE 2"/>
    <m/>
    <m/>
    <m/>
    <m/>
    <m/>
    <m/>
    <m/>
    <m/>
    <m/>
    <m/>
    <m/>
    <m/>
    <m/>
    <m/>
    <m/>
    <m/>
    <m/>
    <m/>
    <m/>
    <m/>
    <m/>
    <m/>
    <m/>
    <m/>
    <m/>
    <m/>
    <n v="0"/>
    <n v="0"/>
    <n v="0"/>
    <n v="0"/>
    <n v="0"/>
    <n v="0"/>
    <n v="0"/>
    <n v="0"/>
    <n v="0"/>
    <n v="0"/>
    <n v="0"/>
    <n v="0"/>
    <n v="0"/>
    <n v="0"/>
    <b v="1"/>
    <m/>
    <s v="Reforma 105"/>
  </r>
  <r>
    <n v="148"/>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tarjetas electrónicas de convertidor estático flota trolebús"/>
    <m/>
    <s v=" 73 BIENES Y SERVICIOS PARA INVERSIÓN"/>
    <x v="49"/>
    <n v="6096"/>
    <n v="-6096"/>
    <m/>
    <m/>
    <s v="  "/>
    <n v="0"/>
    <n v="0"/>
    <n v="0"/>
    <n v="0"/>
    <n v="0"/>
    <x v="1"/>
    <s v="NO"/>
    <s v="NO APLICA"/>
    <m/>
    <m/>
    <m/>
    <m/>
    <m/>
    <m/>
    <m/>
    <m/>
    <m/>
    <m/>
    <m/>
    <m/>
    <m/>
    <m/>
    <m/>
    <m/>
    <m/>
    <m/>
    <m/>
    <m/>
    <m/>
    <m/>
    <m/>
    <m/>
    <m/>
    <m/>
    <n v="0"/>
    <n v="0"/>
    <n v="0"/>
    <n v="0"/>
    <n v="0"/>
    <n v="0"/>
    <n v="0"/>
    <n v="0"/>
    <n v="0"/>
    <n v="0"/>
    <n v="0"/>
    <n v="0"/>
    <n v="0"/>
    <n v="0"/>
    <b v="1"/>
    <m/>
    <s v="Reforma 50"/>
  </r>
  <r>
    <n v="149"/>
    <n v="216"/>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insumos y repuestos electrónicos"/>
    <m/>
    <s v=" 73 BIENES Y SERVICIOS PARA INVERSIÓN"/>
    <x v="49"/>
    <n v="8064"/>
    <m/>
    <n v="13824.16"/>
    <m/>
    <s v=" C2 "/>
    <n v="21888.16"/>
    <n v="18815.25"/>
    <n v="0"/>
    <n v="3072.91"/>
    <n v="21888.16"/>
    <x v="1"/>
    <s v="SI"/>
    <s v="CUATRIMESTRE 1"/>
    <m/>
    <m/>
    <m/>
    <m/>
    <s v="X"/>
    <m/>
    <m/>
    <m/>
    <m/>
    <m/>
    <m/>
    <m/>
    <m/>
    <m/>
    <m/>
    <m/>
    <m/>
    <m/>
    <m/>
    <m/>
    <s v="X"/>
    <m/>
    <m/>
    <m/>
    <m/>
    <m/>
    <n v="1"/>
    <n v="0"/>
    <n v="0"/>
    <n v="0"/>
    <n v="0"/>
    <n v="0"/>
    <n v="0"/>
    <n v="21888.16"/>
    <n v="0"/>
    <n v="0"/>
    <n v="0"/>
    <n v="0"/>
    <n v="0"/>
    <n v="21888.16"/>
    <b v="1"/>
    <m/>
    <s v="Reforma 50"/>
  </r>
  <r>
    <n v="150"/>
    <n v="218"/>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forros de zapatas para flota vehicular"/>
    <m/>
    <s v=" 73 BIENES Y SERVICIOS PARA INVERSIÓN"/>
    <x v="49"/>
    <n v="14112"/>
    <m/>
    <n v="8746.24"/>
    <m/>
    <s v=" C2 "/>
    <n v="22858.239999999998"/>
    <n v="20409.140000000003"/>
    <n v="0"/>
    <n v="2449.0999999999949"/>
    <n v="22858.239999999998"/>
    <x v="1"/>
    <s v="SI"/>
    <s v="CUATRIMESTRE 2"/>
    <m/>
    <m/>
    <m/>
    <m/>
    <s v="X"/>
    <m/>
    <m/>
    <m/>
    <m/>
    <m/>
    <m/>
    <m/>
    <m/>
    <m/>
    <m/>
    <m/>
    <m/>
    <m/>
    <m/>
    <m/>
    <s v="X"/>
    <m/>
    <m/>
    <m/>
    <m/>
    <m/>
    <n v="1"/>
    <n v="0"/>
    <n v="0"/>
    <n v="0"/>
    <n v="0"/>
    <n v="0"/>
    <n v="0"/>
    <n v="22858.239999999998"/>
    <n v="0"/>
    <n v="0"/>
    <n v="0"/>
    <n v="0"/>
    <n v="0"/>
    <n v="22858.239999999998"/>
    <b v="1"/>
    <m/>
    <s v="Reforma 52"/>
  </r>
  <r>
    <n v="151"/>
    <n v="229"/>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aceite de compresor"/>
    <m/>
    <s v=" 73 BIENES Y SERVICIOS PARA INVERSIÓN"/>
    <x v="53"/>
    <n v="20412"/>
    <n v="-1038.8"/>
    <n v="2883.44"/>
    <m/>
    <s v=" C2 "/>
    <n v="22256.639999999999"/>
    <n v="19872.000000000004"/>
    <n v="0"/>
    <n v="2384.6399999999958"/>
    <n v="22256.639999999999"/>
    <x v="1"/>
    <s v="SI"/>
    <s v="CUATRIMESTRE 2"/>
    <m/>
    <m/>
    <m/>
    <m/>
    <s v="X"/>
    <m/>
    <m/>
    <m/>
    <m/>
    <m/>
    <m/>
    <m/>
    <m/>
    <m/>
    <m/>
    <m/>
    <m/>
    <m/>
    <m/>
    <m/>
    <s v="X"/>
    <m/>
    <m/>
    <m/>
    <m/>
    <m/>
    <n v="1"/>
    <n v="0"/>
    <n v="0"/>
    <n v="0"/>
    <n v="0"/>
    <n v="0"/>
    <n v="0"/>
    <n v="22256.639999999999"/>
    <n v="0"/>
    <n v="0"/>
    <n v="0"/>
    <n v="0"/>
    <n v="0"/>
    <n v="22256.639999999999"/>
    <b v="1"/>
    <m/>
    <s v="Reforma 39_x000a_Reforma 62"/>
  </r>
  <r>
    <n v="152"/>
    <n v="321"/>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repuestos eléctricos automotrices "/>
    <m/>
    <s v=" 73 BIENES Y SERVICIOS PARA INVERSIÓN"/>
    <x v="49"/>
    <n v="14112"/>
    <n v="-14112"/>
    <n v="67046.700000000012"/>
    <m/>
    <s v="  C3"/>
    <n v="67046.700000000012"/>
    <n v="0"/>
    <n v="0"/>
    <n v="67046.700000000012"/>
    <n v="67046.700000000012"/>
    <x v="1"/>
    <s v="SI"/>
    <s v="CUATRIMESTRE 2"/>
    <m/>
    <m/>
    <m/>
    <m/>
    <s v="X"/>
    <m/>
    <m/>
    <m/>
    <m/>
    <m/>
    <m/>
    <m/>
    <m/>
    <m/>
    <m/>
    <m/>
    <m/>
    <m/>
    <m/>
    <m/>
    <m/>
    <m/>
    <m/>
    <m/>
    <m/>
    <s v="X"/>
    <n v="1"/>
    <n v="0"/>
    <n v="0"/>
    <n v="0"/>
    <n v="0"/>
    <n v="0"/>
    <n v="0"/>
    <n v="0"/>
    <n v="0"/>
    <n v="0"/>
    <n v="0"/>
    <n v="0"/>
    <n v="67046.700000000012"/>
    <n v="67046.700000000012"/>
    <b v="1"/>
    <m/>
    <s v="Reforma 94_x000a_Reforma 136_x000a_Reforma 146"/>
  </r>
  <r>
    <n v="153"/>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reparación de estatores de motor eléctrico trolebús"/>
    <m/>
    <s v=" 73 BIENES Y SERVICIOS PARA INVERSIÓN"/>
    <x v="52"/>
    <n v="7056"/>
    <n v="-7056"/>
    <m/>
    <m/>
    <s v="  "/>
    <n v="0"/>
    <n v="0"/>
    <n v="0"/>
    <n v="0"/>
    <n v="0"/>
    <x v="1"/>
    <s v="SI"/>
    <s v="CUATRIMESTRE 2"/>
    <m/>
    <m/>
    <m/>
    <m/>
    <m/>
    <s v="X"/>
    <m/>
    <m/>
    <m/>
    <m/>
    <m/>
    <m/>
    <m/>
    <m/>
    <m/>
    <m/>
    <m/>
    <m/>
    <m/>
    <m/>
    <m/>
    <m/>
    <m/>
    <m/>
    <m/>
    <m/>
    <n v="0"/>
    <n v="0"/>
    <n v="0"/>
    <n v="0"/>
    <n v="0"/>
    <n v="0"/>
    <n v="0"/>
    <n v="0"/>
    <n v="0"/>
    <n v="0"/>
    <n v="0"/>
    <n v="0"/>
    <n v="0"/>
    <n v="0"/>
    <b v="1"/>
    <m/>
    <s v="Reforma 50_x000a_Reforma 75"/>
  </r>
  <r>
    <n v="154"/>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juntas homocinéticas de cardan trolebús"/>
    <m/>
    <s v=" 73 BIENES Y SERVICIOS PARA INVERSIÓN"/>
    <x v="49"/>
    <n v="8164.8"/>
    <n v="-8164.8"/>
    <m/>
    <m/>
    <s v="  "/>
    <n v="0"/>
    <n v="0"/>
    <n v="0"/>
    <n v="0"/>
    <n v="0"/>
    <x v="1"/>
    <s v="SI"/>
    <s v="CUATRIMESTRE 3"/>
    <m/>
    <m/>
    <m/>
    <m/>
    <m/>
    <s v="X"/>
    <m/>
    <m/>
    <m/>
    <m/>
    <m/>
    <m/>
    <m/>
    <m/>
    <m/>
    <m/>
    <m/>
    <m/>
    <m/>
    <s v="X"/>
    <m/>
    <m/>
    <m/>
    <m/>
    <m/>
    <m/>
    <n v="1"/>
    <n v="0"/>
    <n v="0"/>
    <n v="0"/>
    <n v="0"/>
    <n v="0"/>
    <n v="0"/>
    <n v="0"/>
    <n v="0"/>
    <n v="0"/>
    <n v="0"/>
    <n v="0"/>
    <n v="0"/>
    <n v="0"/>
    <b v="1"/>
    <m/>
    <s v="Reforma 52"/>
  </r>
  <r>
    <n v="155"/>
    <n v="238"/>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guardapolvos de juntas homocinética"/>
    <m/>
    <s v=" 73 BIENES Y SERVICIOS PARA INVERSIÓN"/>
    <x v="49"/>
    <n v="9072"/>
    <m/>
    <n v="672"/>
    <m/>
    <s v=" C2 "/>
    <n v="9744"/>
    <n v="8700.0000000000018"/>
    <n v="0"/>
    <n v="1043.9999999999982"/>
    <n v="9744"/>
    <x v="1"/>
    <s v="SI"/>
    <s v="CUATRIMESTRE 2"/>
    <m/>
    <m/>
    <m/>
    <m/>
    <m/>
    <m/>
    <s v="X"/>
    <m/>
    <m/>
    <m/>
    <m/>
    <m/>
    <m/>
    <m/>
    <m/>
    <m/>
    <m/>
    <m/>
    <m/>
    <m/>
    <s v="X"/>
    <m/>
    <m/>
    <m/>
    <m/>
    <m/>
    <n v="1"/>
    <n v="0"/>
    <n v="0"/>
    <n v="0"/>
    <n v="0"/>
    <n v="0"/>
    <n v="0"/>
    <n v="9744"/>
    <n v="0"/>
    <n v="0"/>
    <n v="0"/>
    <n v="0"/>
    <n v="0"/>
    <n v="9744"/>
    <b v="1"/>
    <m/>
    <s v="Reforma 71"/>
  </r>
  <r>
    <n v="156"/>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módulos electrónicos especiales y optoacopladoras"/>
    <m/>
    <s v=" 73 BIENES Y SERVICIOS PARA INVERSIÓN"/>
    <x v="49"/>
    <n v="5040"/>
    <n v="-5040"/>
    <m/>
    <m/>
    <s v="  "/>
    <n v="0"/>
    <n v="0"/>
    <n v="0"/>
    <n v="0"/>
    <n v="0"/>
    <x v="1"/>
    <s v="NO"/>
    <s v="NO APLICA"/>
    <m/>
    <m/>
    <m/>
    <m/>
    <m/>
    <m/>
    <m/>
    <m/>
    <m/>
    <m/>
    <m/>
    <m/>
    <m/>
    <m/>
    <m/>
    <m/>
    <m/>
    <m/>
    <m/>
    <m/>
    <m/>
    <m/>
    <m/>
    <m/>
    <m/>
    <m/>
    <n v="0"/>
    <n v="0"/>
    <n v="0"/>
    <n v="0"/>
    <n v="0"/>
    <n v="0"/>
    <n v="0"/>
    <n v="0"/>
    <n v="0"/>
    <n v="0"/>
    <n v="0"/>
    <n v="0"/>
    <n v="0"/>
    <n v="0"/>
    <b v="1"/>
    <m/>
    <s v="Reforma 50"/>
  </r>
  <r>
    <n v="157"/>
    <n v="208"/>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Calibración y mantenimiento de equipos de medición"/>
    <m/>
    <s v=" 73 BIENES Y SERVICIOS PARA INVERSIÓN"/>
    <x v="51"/>
    <n v="2520"/>
    <m/>
    <m/>
    <m/>
    <s v="  C3"/>
    <n v="2520"/>
    <n v="1804"/>
    <n v="1804"/>
    <n v="716"/>
    <n v="716"/>
    <x v="1"/>
    <s v="SI"/>
    <s v="CUATRIMESTRE 2"/>
    <m/>
    <m/>
    <m/>
    <m/>
    <m/>
    <m/>
    <s v="X"/>
    <m/>
    <m/>
    <m/>
    <m/>
    <m/>
    <m/>
    <m/>
    <m/>
    <m/>
    <m/>
    <m/>
    <m/>
    <m/>
    <m/>
    <m/>
    <m/>
    <s v="X"/>
    <m/>
    <m/>
    <n v="1"/>
    <n v="0"/>
    <n v="0"/>
    <n v="0"/>
    <n v="0"/>
    <n v="0"/>
    <n v="0"/>
    <n v="0"/>
    <n v="0"/>
    <n v="0"/>
    <n v="2520"/>
    <n v="0"/>
    <n v="0"/>
    <n v="2520"/>
    <b v="1"/>
    <m/>
    <m/>
  </r>
  <r>
    <n v="158"/>
    <n v="206"/>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rebobinaje de transformadores e inducidos automotrices"/>
    <m/>
    <s v=" 73 BIENES Y SERVICIOS PARA INVERSIÓN"/>
    <x v="52"/>
    <n v="6048"/>
    <n v="-1612.8"/>
    <m/>
    <m/>
    <s v="  C3"/>
    <n v="4435.2"/>
    <n v="4435.2"/>
    <n v="4435.2"/>
    <n v="0"/>
    <n v="0"/>
    <x v="1"/>
    <s v="SI"/>
    <s v="CUATRIMESTRE 3"/>
    <m/>
    <m/>
    <m/>
    <m/>
    <m/>
    <m/>
    <m/>
    <m/>
    <m/>
    <m/>
    <s v="X"/>
    <m/>
    <m/>
    <m/>
    <m/>
    <m/>
    <m/>
    <m/>
    <m/>
    <m/>
    <m/>
    <m/>
    <m/>
    <s v="X"/>
    <m/>
    <m/>
    <n v="1"/>
    <n v="0"/>
    <n v="0"/>
    <n v="0"/>
    <n v="0"/>
    <n v="0"/>
    <n v="0"/>
    <n v="0"/>
    <n v="0"/>
    <n v="0"/>
    <n v="4435.2"/>
    <n v="0"/>
    <n v="0"/>
    <n v="4435.2"/>
    <b v="1"/>
    <m/>
    <s v="Reforma 79"/>
  </r>
  <r>
    <n v="159"/>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cable de latiguillo"/>
    <m/>
    <s v=" 73 BIENES Y SERVICIOS PARA INVERSIÓN"/>
    <x v="49"/>
    <n v="3024"/>
    <m/>
    <m/>
    <m/>
    <s v="C1  "/>
    <n v="3024"/>
    <n v="0"/>
    <n v="0"/>
    <n v="3024"/>
    <n v="3024"/>
    <x v="1"/>
    <s v="SI"/>
    <s v="CUATRIMESTRE 1"/>
    <m/>
    <m/>
    <m/>
    <m/>
    <s v="X"/>
    <m/>
    <m/>
    <m/>
    <m/>
    <m/>
    <m/>
    <m/>
    <m/>
    <m/>
    <m/>
    <m/>
    <m/>
    <s v="X"/>
    <m/>
    <m/>
    <m/>
    <m/>
    <m/>
    <m/>
    <m/>
    <m/>
    <n v="1"/>
    <n v="0"/>
    <n v="0"/>
    <n v="0"/>
    <n v="3024"/>
    <n v="0"/>
    <n v="0"/>
    <n v="0"/>
    <n v="0"/>
    <n v="0"/>
    <n v="0"/>
    <n v="0"/>
    <n v="0"/>
    <n v="3024"/>
    <b v="1"/>
    <m/>
    <m/>
  </r>
  <r>
    <n v="160"/>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insumos para empaques (papel victoria)"/>
    <m/>
    <s v=" 73 BIENES Y SERVICIOS PARA INVERSIÓN"/>
    <x v="50"/>
    <n v="1612.8"/>
    <m/>
    <m/>
    <m/>
    <s v="C1  "/>
    <n v="1612.8"/>
    <n v="0"/>
    <n v="0"/>
    <n v="1612.8"/>
    <n v="1612.8"/>
    <x v="1"/>
    <s v="SI"/>
    <s v="CUATRIMESTRE 1"/>
    <m/>
    <m/>
    <m/>
    <m/>
    <s v="X"/>
    <m/>
    <m/>
    <m/>
    <m/>
    <m/>
    <m/>
    <m/>
    <m/>
    <m/>
    <m/>
    <m/>
    <m/>
    <s v="X"/>
    <m/>
    <m/>
    <m/>
    <m/>
    <m/>
    <m/>
    <m/>
    <m/>
    <n v="1"/>
    <n v="0"/>
    <n v="0"/>
    <n v="0"/>
    <n v="1612.8"/>
    <n v="0"/>
    <n v="0"/>
    <n v="0"/>
    <n v="0"/>
    <n v="0"/>
    <n v="0"/>
    <n v="0"/>
    <n v="0"/>
    <n v="1612.8"/>
    <b v="1"/>
    <m/>
    <m/>
  </r>
  <r>
    <n v="161"/>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insumos y materiales para reparación de mangueras"/>
    <m/>
    <s v=" 73 BIENES Y SERVICIOS PARA INVERSIÓN"/>
    <x v="50"/>
    <n v="1209.5999999999999"/>
    <n v="-581.44000000000005"/>
    <m/>
    <m/>
    <s v=" C2 "/>
    <n v="628.15999999999985"/>
    <n v="0"/>
    <n v="0"/>
    <n v="628.15999999999985"/>
    <n v="628.15999999999985"/>
    <x v="1"/>
    <s v="SI"/>
    <s v="CUATRIMESTRE 1"/>
    <m/>
    <m/>
    <m/>
    <m/>
    <s v="X"/>
    <m/>
    <m/>
    <m/>
    <m/>
    <m/>
    <m/>
    <m/>
    <m/>
    <m/>
    <m/>
    <m/>
    <m/>
    <m/>
    <s v="X"/>
    <m/>
    <m/>
    <m/>
    <m/>
    <m/>
    <m/>
    <m/>
    <n v="1"/>
    <n v="0"/>
    <n v="0"/>
    <n v="0"/>
    <n v="0"/>
    <n v="628.15999999999985"/>
    <n v="0"/>
    <n v="0"/>
    <n v="0"/>
    <n v="0"/>
    <n v="0"/>
    <n v="0"/>
    <n v="0"/>
    <n v="628.15999999999985"/>
    <b v="1"/>
    <m/>
    <s v="Reforma 52"/>
  </r>
  <r>
    <n v="162"/>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Insumos metálicos para trabajos de torno"/>
    <m/>
    <s v=" 73 BIENES Y SERVICIOS PARA INVERSIÓN"/>
    <x v="50"/>
    <n v="1209.5999999999999"/>
    <m/>
    <m/>
    <m/>
    <s v=" C2 "/>
    <n v="1209.5999999999999"/>
    <n v="0"/>
    <n v="0"/>
    <n v="1209.5999999999999"/>
    <n v="1209.5999999999999"/>
    <x v="1"/>
    <s v="SI"/>
    <s v="CUATRIMESTRE 2"/>
    <m/>
    <m/>
    <m/>
    <m/>
    <m/>
    <m/>
    <s v="X"/>
    <m/>
    <m/>
    <m/>
    <m/>
    <m/>
    <m/>
    <m/>
    <m/>
    <m/>
    <m/>
    <m/>
    <m/>
    <s v="X"/>
    <m/>
    <m/>
    <m/>
    <m/>
    <m/>
    <m/>
    <n v="1"/>
    <n v="0"/>
    <n v="0"/>
    <n v="0"/>
    <n v="0"/>
    <n v="0"/>
    <n v="1209.5999999999999"/>
    <n v="0"/>
    <n v="0"/>
    <n v="0"/>
    <n v="0"/>
    <n v="0"/>
    <n v="0"/>
    <n v="1209.5999999999999"/>
    <b v="1"/>
    <m/>
    <m/>
  </r>
  <r>
    <n v="163"/>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mantenimiento de torno"/>
    <m/>
    <s v=" 73 BIENES Y SERVICIOS PARA INVERSIÓN"/>
    <x v="51"/>
    <n v="504"/>
    <m/>
    <m/>
    <m/>
    <s v="C1  "/>
    <n v="504"/>
    <n v="0"/>
    <n v="0"/>
    <n v="504"/>
    <n v="504"/>
    <x v="1"/>
    <s v="SI"/>
    <s v="CUATRIMESTRE 1"/>
    <m/>
    <m/>
    <m/>
    <m/>
    <m/>
    <s v="X"/>
    <m/>
    <m/>
    <m/>
    <m/>
    <m/>
    <m/>
    <m/>
    <m/>
    <m/>
    <m/>
    <m/>
    <s v="X"/>
    <m/>
    <m/>
    <m/>
    <m/>
    <m/>
    <m/>
    <m/>
    <m/>
    <n v="1"/>
    <n v="0"/>
    <n v="0"/>
    <n v="0"/>
    <n v="504"/>
    <n v="0"/>
    <n v="0"/>
    <n v="0"/>
    <n v="0"/>
    <n v="0"/>
    <n v="0"/>
    <n v="0"/>
    <n v="0"/>
    <n v="504"/>
    <b v="1"/>
    <m/>
    <m/>
  </r>
  <r>
    <n v="164"/>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terminales de ojo para latiguillo"/>
    <m/>
    <s v=" 73 BIENES Y SERVICIOS PARA INVERSIÓN"/>
    <x v="49"/>
    <n v="907.2"/>
    <m/>
    <m/>
    <m/>
    <s v="C1  "/>
    <n v="907.2"/>
    <n v="0"/>
    <n v="0"/>
    <n v="907.2"/>
    <n v="907.2"/>
    <x v="1"/>
    <s v="SI"/>
    <s v="CUATRIMESTRE 1"/>
    <m/>
    <m/>
    <m/>
    <m/>
    <s v="X"/>
    <m/>
    <m/>
    <m/>
    <m/>
    <m/>
    <m/>
    <m/>
    <m/>
    <m/>
    <m/>
    <m/>
    <m/>
    <s v="X"/>
    <m/>
    <m/>
    <m/>
    <m/>
    <m/>
    <m/>
    <m/>
    <m/>
    <n v="1"/>
    <n v="0"/>
    <n v="0"/>
    <n v="0"/>
    <n v="907.2"/>
    <n v="0"/>
    <n v="0"/>
    <n v="0"/>
    <n v="0"/>
    <n v="0"/>
    <n v="0"/>
    <n v="0"/>
    <n v="0"/>
    <n v="907.2"/>
    <b v="1"/>
    <m/>
    <m/>
  </r>
  <r>
    <n v="165"/>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Mantenimiento de plataforma elevadora modelo SL-20"/>
    <m/>
    <s v=" 73 BIENES Y SERVICIOS PARA INVERSIÓN"/>
    <x v="51"/>
    <n v="100.8"/>
    <m/>
    <m/>
    <m/>
    <s v="  C3"/>
    <n v="100.8"/>
    <n v="0"/>
    <n v="0"/>
    <n v="100.8"/>
    <n v="100.8"/>
    <x v="1"/>
    <s v="SI"/>
    <s v="CUATRIMESTRE 3"/>
    <m/>
    <m/>
    <m/>
    <m/>
    <m/>
    <m/>
    <m/>
    <s v="X"/>
    <m/>
    <m/>
    <m/>
    <m/>
    <m/>
    <m/>
    <m/>
    <m/>
    <m/>
    <m/>
    <m/>
    <m/>
    <m/>
    <m/>
    <s v="X"/>
    <m/>
    <m/>
    <m/>
    <n v="1"/>
    <n v="0"/>
    <n v="0"/>
    <n v="0"/>
    <n v="0"/>
    <n v="0"/>
    <n v="0"/>
    <n v="0"/>
    <n v="0"/>
    <n v="100.8"/>
    <n v="0"/>
    <n v="0"/>
    <n v="0"/>
    <n v="100.8"/>
    <b v="1"/>
    <m/>
    <m/>
  </r>
  <r>
    <n v="166"/>
    <n v="263"/>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grasa de altas revoluciones para motor eléctrico trolebús "/>
    <m/>
    <s v=" 73 BIENES Y SERVICIOS PARA INVERSIÓN"/>
    <x v="53"/>
    <n v="6246.38"/>
    <n v="-1785.62"/>
    <n v="174.02"/>
    <m/>
    <s v="  C3"/>
    <n v="4634.7800000000007"/>
    <n v="0"/>
    <n v="0"/>
    <n v="4634.7800000000007"/>
    <n v="4634.7800000000007"/>
    <x v="1"/>
    <s v="SI"/>
    <s v="CUATRIMESTRE 2"/>
    <m/>
    <m/>
    <m/>
    <m/>
    <m/>
    <m/>
    <m/>
    <s v="X"/>
    <m/>
    <m/>
    <m/>
    <m/>
    <m/>
    <m/>
    <m/>
    <m/>
    <m/>
    <m/>
    <m/>
    <m/>
    <m/>
    <m/>
    <s v="X"/>
    <m/>
    <m/>
    <m/>
    <n v="1"/>
    <n v="0"/>
    <n v="0"/>
    <n v="0"/>
    <n v="0"/>
    <n v="0"/>
    <n v="0"/>
    <n v="0"/>
    <n v="0"/>
    <n v="4634.7800000000007"/>
    <n v="0"/>
    <n v="0"/>
    <n v="0"/>
    <n v="4634.7800000000007"/>
    <b v="1"/>
    <m/>
    <s v="Reeforma 112_x000a_Reforma 136"/>
  </r>
  <r>
    <n v="167"/>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kits de reparación para válvulas de remolque trolebús"/>
    <m/>
    <s v=" 73 BIENES Y SERVICIOS PARA INVERSIÓN"/>
    <x v="49"/>
    <n v="5040"/>
    <n v="-5040"/>
    <m/>
    <m/>
    <s v="  "/>
    <n v="0"/>
    <n v="0"/>
    <n v="0"/>
    <n v="0"/>
    <n v="0"/>
    <x v="1"/>
    <s v="SI"/>
    <s v="CUATRIMESTRE 1"/>
    <m/>
    <m/>
    <m/>
    <m/>
    <s v="X"/>
    <m/>
    <m/>
    <m/>
    <m/>
    <m/>
    <m/>
    <m/>
    <m/>
    <m/>
    <m/>
    <m/>
    <m/>
    <m/>
    <m/>
    <s v="X"/>
    <m/>
    <m/>
    <m/>
    <m/>
    <m/>
    <m/>
    <n v="1"/>
    <n v="0"/>
    <n v="0"/>
    <n v="0"/>
    <n v="0"/>
    <n v="0"/>
    <n v="0"/>
    <n v="0"/>
    <n v="0"/>
    <n v="0"/>
    <n v="0"/>
    <n v="0"/>
    <n v="0"/>
    <n v="0"/>
    <b v="1"/>
    <m/>
    <s v="Reforma 98"/>
  </r>
  <r>
    <n v="168"/>
    <n v="242"/>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filtros especiales para compresor eléctrico Mattei"/>
    <m/>
    <s v=" 73 BIENES Y SERVICIOS PARA INVERSIÓN"/>
    <x v="49"/>
    <n v="20412"/>
    <n v="-2659.2"/>
    <n v="4407.2"/>
    <m/>
    <s v="  C3"/>
    <n v="22160"/>
    <n v="44320"/>
    <n v="0"/>
    <n v="-22160"/>
    <n v="22160"/>
    <x v="1"/>
    <s v="SI"/>
    <s v="CUATRIMESTRE 2"/>
    <m/>
    <m/>
    <m/>
    <m/>
    <s v="X"/>
    <m/>
    <m/>
    <m/>
    <m/>
    <m/>
    <m/>
    <m/>
    <m/>
    <m/>
    <m/>
    <m/>
    <m/>
    <m/>
    <m/>
    <m/>
    <m/>
    <m/>
    <m/>
    <m/>
    <m/>
    <s v="X"/>
    <n v="1"/>
    <n v="0"/>
    <n v="0"/>
    <n v="0"/>
    <n v="0"/>
    <n v="0"/>
    <n v="0"/>
    <n v="0"/>
    <n v="0"/>
    <n v="0"/>
    <n v="0"/>
    <n v="0"/>
    <n v="22160"/>
    <n v="22160"/>
    <b v="1"/>
    <m/>
    <s v="Reforma 75_x000a_Reforma 139"/>
  </r>
  <r>
    <n v="169"/>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construcción y reparación de componentes de metalmecánica"/>
    <m/>
    <s v=" 73 BIENES Y SERVICIOS PARA INVERSIÓN"/>
    <x v="49"/>
    <n v="73584"/>
    <n v="-40545.410000000003"/>
    <n v="4373.2"/>
    <m/>
    <s v=" C2 "/>
    <n v="37411.789999999994"/>
    <n v="0"/>
    <n v="0"/>
    <n v="37411.789999999994"/>
    <n v="37411.789999999994"/>
    <x v="1"/>
    <s v="SI"/>
    <s v="CUATRIMESTRE 2"/>
    <m/>
    <m/>
    <m/>
    <m/>
    <m/>
    <m/>
    <s v="X"/>
    <m/>
    <m/>
    <m/>
    <m/>
    <m/>
    <m/>
    <m/>
    <m/>
    <m/>
    <m/>
    <m/>
    <m/>
    <m/>
    <s v="X"/>
    <m/>
    <m/>
    <m/>
    <m/>
    <m/>
    <n v="1"/>
    <n v="0"/>
    <n v="0"/>
    <n v="0"/>
    <n v="0"/>
    <n v="0"/>
    <n v="0"/>
    <n v="37411.789999999994"/>
    <n v="0"/>
    <n v="0"/>
    <n v="0"/>
    <n v="0"/>
    <n v="0"/>
    <n v="37411.789999999994"/>
    <b v="1"/>
    <m/>
    <s v="Reforma 105_x000a_Reforma 139_x000a_Reforma 140"/>
  </r>
  <r>
    <n v="170"/>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material eléctrico de instalaciones "/>
    <m/>
    <s v=" 73 BIENES Y SERVICIOS PARA INVERSIÓN"/>
    <x v="50"/>
    <n v="8164.8"/>
    <n v="-6731.15"/>
    <m/>
    <m/>
    <s v=" C2 "/>
    <n v="1433.6500000000005"/>
    <n v="0"/>
    <n v="0"/>
    <n v="1433.6500000000005"/>
    <n v="1433.6500000000005"/>
    <x v="1"/>
    <s v="SI"/>
    <s v="CUATRIMESTRE 2"/>
    <m/>
    <m/>
    <m/>
    <m/>
    <s v="X"/>
    <m/>
    <m/>
    <m/>
    <m/>
    <m/>
    <m/>
    <m/>
    <m/>
    <m/>
    <m/>
    <m/>
    <m/>
    <m/>
    <m/>
    <s v="X"/>
    <m/>
    <m/>
    <m/>
    <m/>
    <m/>
    <m/>
    <n v="1"/>
    <n v="0"/>
    <n v="0"/>
    <n v="0"/>
    <n v="0"/>
    <n v="0"/>
    <n v="1433.6500000000005"/>
    <n v="0"/>
    <n v="0"/>
    <n v="0"/>
    <n v="0"/>
    <n v="0"/>
    <n v="0"/>
    <n v="1433.6500000000005"/>
    <b v="1"/>
    <m/>
    <s v="Reforma 75_x000a_Reforma 77"/>
  </r>
  <r>
    <n v="171"/>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Papel térmico para máquina IBM (blanco)"/>
    <m/>
    <s v=" 73 BIENES Y SERVICIOS PARA INVERSIÓN"/>
    <x v="54"/>
    <n v="504"/>
    <m/>
    <m/>
    <m/>
    <s v="  C3"/>
    <n v="504"/>
    <n v="0"/>
    <n v="0"/>
    <n v="504"/>
    <n v="504"/>
    <x v="1"/>
    <s v="SI"/>
    <s v="CUATRIMESTRE 3"/>
    <m/>
    <m/>
    <m/>
    <m/>
    <m/>
    <m/>
    <m/>
    <m/>
    <m/>
    <s v="X"/>
    <m/>
    <m/>
    <m/>
    <m/>
    <m/>
    <m/>
    <m/>
    <m/>
    <m/>
    <m/>
    <m/>
    <m/>
    <m/>
    <m/>
    <s v="X"/>
    <m/>
    <n v="1"/>
    <n v="0"/>
    <n v="0"/>
    <n v="0"/>
    <n v="0"/>
    <n v="0"/>
    <n v="0"/>
    <n v="0"/>
    <n v="0"/>
    <n v="0"/>
    <n v="0"/>
    <n v="504"/>
    <n v="0"/>
    <n v="504"/>
    <b v="1"/>
    <m/>
    <m/>
  </r>
  <r>
    <n v="172"/>
    <n v="112"/>
    <s v="GERENCIA DE OPERACIONES"/>
    <s v="COORDINACIÓN DE SEGURIDAD INTEGRAL"/>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Servicio de seguridad y vigilancia (fija, motorizados, movilización) para la EPMTPQ"/>
    <m/>
    <s v=" 73 BIENES Y SERVICIOS PARA INVERSIÓN"/>
    <x v="55"/>
    <n v="1839600"/>
    <m/>
    <n v="1402974.4899999998"/>
    <m/>
    <s v="C1 C2 "/>
    <n v="3242574.4899999998"/>
    <n v="3054485.69"/>
    <n v="2818271.02"/>
    <n v="188088.79999999981"/>
    <n v="424303.46999999974"/>
    <x v="1"/>
    <s v="NO"/>
    <s v="NO APLICA"/>
    <m/>
    <m/>
    <s v="X"/>
    <m/>
    <m/>
    <m/>
    <m/>
    <m/>
    <m/>
    <m/>
    <m/>
    <m/>
    <m/>
    <m/>
    <s v="X"/>
    <s v="X"/>
    <s v="X"/>
    <s v="X"/>
    <s v="X"/>
    <s v="X"/>
    <s v="X"/>
    <s v="X"/>
    <m/>
    <m/>
    <m/>
    <m/>
    <n v="8"/>
    <n v="405321.81124999997"/>
    <n v="405321.81124999997"/>
    <n v="405321.81124999997"/>
    <n v="405321.81124999997"/>
    <n v="405321.81124999997"/>
    <n v="405321.81124999997"/>
    <n v="405321.81124999997"/>
    <n v="405321.81124999997"/>
    <n v="0"/>
    <n v="0"/>
    <n v="0"/>
    <n v="0"/>
    <n v="3242574.4899999993"/>
    <b v="1"/>
    <m/>
    <s v="Reforma 55_x000a_Reforma 110_x000a_Reforma 131"/>
  </r>
  <r>
    <n v="173"/>
    <n v="194"/>
    <s v="GERENCIA DE OPERACIONES"/>
    <s v="COORDINACIÓN DE SEGURIDAD INTEGRAL"/>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Servicio de seguridad y vigilancia (fija, motorizados, movilización) para la EPMTPQ"/>
    <m/>
    <s v=" 73 BIENES Y SERVICIOS PARA INVERSIÓN"/>
    <x v="55"/>
    <n v="3714547.2"/>
    <n v="-3307896.89"/>
    <m/>
    <m/>
    <s v=" C2 C3"/>
    <n v="406650.31000000006"/>
    <n v="0"/>
    <n v="0"/>
    <n v="406650.31000000006"/>
    <n v="406650.31000000006"/>
    <x v="1"/>
    <s v="SI"/>
    <s v="CUATRIMESTRE 2"/>
    <m/>
    <m/>
    <m/>
    <m/>
    <m/>
    <s v="X"/>
    <m/>
    <m/>
    <m/>
    <m/>
    <m/>
    <m/>
    <m/>
    <m/>
    <m/>
    <m/>
    <m/>
    <m/>
    <m/>
    <m/>
    <s v="X"/>
    <s v="X"/>
    <s v="X"/>
    <s v="X"/>
    <s v="X"/>
    <s v="X"/>
    <n v="6"/>
    <n v="0"/>
    <n v="0"/>
    <n v="0"/>
    <n v="0"/>
    <n v="0"/>
    <n v="0"/>
    <n v="67775.051666666681"/>
    <n v="67775.051666666681"/>
    <n v="67775.051666666681"/>
    <n v="67775.051666666681"/>
    <n v="67775.051666666681"/>
    <n v="67775.051666666681"/>
    <n v="406650.31000000011"/>
    <b v="1"/>
    <m/>
    <s v="Reforma 1_x000a_Reforma 33_x000a_Reforma 55_x000a_Reforma 67_x000a_Reforma 70_x000a_Reforma 79_x000a_Reforma 85_x000a_Reforma 94_x000a_Reforma 131"/>
  </r>
  <r>
    <n v="174"/>
    <n v="2"/>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Contratación abastecimiento de diésel premium para la flota operativa (2019-2020)"/>
    <m/>
    <s v=" 73 BIENES Y SERVICIOS PARA INVERSIÓN"/>
    <x v="53"/>
    <n v="873745.18"/>
    <m/>
    <m/>
    <m/>
    <s v="C1  "/>
    <n v="873745.18"/>
    <n v="873745.18"/>
    <n v="873745.18"/>
    <n v="0"/>
    <n v="0"/>
    <x v="1"/>
    <s v="NO"/>
    <s v="NO APLICA"/>
    <m/>
    <m/>
    <s v="X"/>
    <m/>
    <m/>
    <m/>
    <m/>
    <m/>
    <m/>
    <m/>
    <m/>
    <m/>
    <m/>
    <m/>
    <s v="X"/>
    <s v="X"/>
    <s v="X"/>
    <s v="X"/>
    <m/>
    <m/>
    <m/>
    <m/>
    <m/>
    <m/>
    <m/>
    <m/>
    <n v="4"/>
    <n v="218436.29500000001"/>
    <n v="218436.29500000001"/>
    <n v="218436.29500000001"/>
    <n v="218436.29500000001"/>
    <n v="0"/>
    <n v="0"/>
    <n v="0"/>
    <n v="0"/>
    <n v="0"/>
    <n v="0"/>
    <n v="0"/>
    <n v="0"/>
    <n v="873745.18"/>
    <b v="1"/>
    <m/>
    <m/>
  </r>
  <r>
    <n v="175"/>
    <n v="126"/>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Contratación abastecimiento de diésel premium para la flota operativa en las estaciones de la EPMTPQ que disponen de tanques para almacenamiento de combustible"/>
    <m/>
    <s v=" 73 BIENES Y SERVICIOS PARA INVERSIÓN"/>
    <x v="53"/>
    <n v="1882409.06"/>
    <n v="-310146.33999999997"/>
    <m/>
    <m/>
    <s v=" C2 C3"/>
    <n v="1572262.7200000002"/>
    <n v="681108.55000000016"/>
    <n v="479601.45999999985"/>
    <n v="891154.17"/>
    <n v="1092661.2600000002"/>
    <x v="1"/>
    <s v="SI"/>
    <s v="CUATRIMESTRE 2"/>
    <m/>
    <m/>
    <m/>
    <m/>
    <m/>
    <m/>
    <s v="X"/>
    <m/>
    <m/>
    <m/>
    <m/>
    <m/>
    <m/>
    <m/>
    <m/>
    <m/>
    <m/>
    <m/>
    <m/>
    <s v="X"/>
    <s v="X"/>
    <s v="X"/>
    <s v="X"/>
    <s v="X"/>
    <s v="X"/>
    <s v="X"/>
    <n v="7"/>
    <n v="0"/>
    <n v="0"/>
    <n v="0"/>
    <n v="0"/>
    <n v="0"/>
    <n v="224608.96000000002"/>
    <n v="224608.96000000002"/>
    <n v="224608.96000000002"/>
    <n v="224608.96000000002"/>
    <n v="224608.96000000002"/>
    <n v="224608.96000000002"/>
    <n v="224608.96000000002"/>
    <n v="1572262.72"/>
    <b v="1"/>
    <m/>
    <s v="Reforma 1_x000a_Reforma 8_x000a_Reforma 43"/>
  </r>
  <r>
    <n v="176"/>
    <n v="125"/>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Mantenimiento de los surtidores de combustibles "/>
    <m/>
    <s v=" 73 BIENES Y SERVICIOS PARA INVERSIÓN"/>
    <x v="51"/>
    <n v="1954.4"/>
    <m/>
    <m/>
    <m/>
    <s v="C1  "/>
    <n v="1954.4"/>
    <n v="1775.6000000000001"/>
    <n v="285.60000000000002"/>
    <n v="178.79999999999995"/>
    <n v="1668.8000000000002"/>
    <x v="1"/>
    <s v="NO"/>
    <s v="NO APLICA"/>
    <m/>
    <m/>
    <s v="X"/>
    <m/>
    <m/>
    <m/>
    <m/>
    <m/>
    <m/>
    <m/>
    <m/>
    <m/>
    <m/>
    <m/>
    <s v="X"/>
    <s v="X"/>
    <s v="X"/>
    <m/>
    <m/>
    <m/>
    <m/>
    <m/>
    <m/>
    <m/>
    <m/>
    <m/>
    <n v="3"/>
    <n v="651.4666666666667"/>
    <n v="651.4666666666667"/>
    <n v="651.4666666666667"/>
    <n v="0"/>
    <n v="0"/>
    <n v="0"/>
    <n v="0"/>
    <n v="0"/>
    <n v="0"/>
    <n v="0"/>
    <n v="0"/>
    <n v="0"/>
    <n v="1954.4"/>
    <b v="1"/>
    <m/>
    <m/>
  </r>
  <r>
    <n v="177"/>
    <n v="179"/>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Servicio de limpieza de paradas, unidades móviles y control de plagas de la infraestructura de la EPMTPQ"/>
    <m/>
    <s v=" 73 BIENES Y SERVICIOS PARA INVERSIÓN"/>
    <x v="56"/>
    <n v="375485.11"/>
    <n v="-118822.59"/>
    <n v="579825.65"/>
    <m/>
    <s v=" C2 C3"/>
    <n v="836488.17"/>
    <n v="782636.44000000006"/>
    <n v="438369.73000000004"/>
    <n v="53851.729999999981"/>
    <n v="398118.44"/>
    <x v="0"/>
    <s v="SI"/>
    <s v="CUATRIMESTRE 1"/>
    <m/>
    <m/>
    <m/>
    <m/>
    <m/>
    <s v="X"/>
    <m/>
    <m/>
    <m/>
    <m/>
    <m/>
    <m/>
    <m/>
    <m/>
    <m/>
    <m/>
    <m/>
    <m/>
    <m/>
    <s v="X"/>
    <s v="X"/>
    <s v="X"/>
    <s v="X"/>
    <s v="X"/>
    <s v="X"/>
    <s v="X"/>
    <n v="7"/>
    <n v="0"/>
    <n v="0"/>
    <n v="0"/>
    <n v="0"/>
    <n v="0"/>
    <n v="119498.31000000001"/>
    <n v="119498.31000000001"/>
    <n v="119498.31000000001"/>
    <n v="119498.31000000001"/>
    <n v="119498.31000000001"/>
    <n v="119498.31000000001"/>
    <n v="119498.31000000001"/>
    <n v="836488.17000000016"/>
    <b v="1"/>
    <m/>
    <s v="Reforma 14_x000a_Reforma 24_x000a_Reforma 47"/>
  </r>
  <r>
    <n v="178"/>
    <n v="187"/>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Limpieza de terminales terrestres interparroquiales o parqueaderos públicos (18 horas) por punto de servicio"/>
    <m/>
    <s v=" 73 BIENES Y SERVICIOS PARA INVERSIÓN"/>
    <x v="56"/>
    <n v="520792.13"/>
    <n v="-100524.88"/>
    <m/>
    <m/>
    <s v="C1 C2 C3"/>
    <n v="420267.25"/>
    <n v="395251.34178571426"/>
    <n v="270171.8"/>
    <n v="25015.908214285737"/>
    <n v="150095.45000000001"/>
    <x v="0"/>
    <s v="SI"/>
    <s v="CUATRIMESTRE 1"/>
    <m/>
    <m/>
    <m/>
    <m/>
    <m/>
    <s v="X"/>
    <m/>
    <m/>
    <m/>
    <m/>
    <m/>
    <m/>
    <m/>
    <m/>
    <m/>
    <m/>
    <m/>
    <s v="X"/>
    <s v="X"/>
    <s v="X"/>
    <s v="X"/>
    <s v="X"/>
    <s v="X"/>
    <s v="X"/>
    <s v="X"/>
    <s v="X"/>
    <n v="9"/>
    <n v="0"/>
    <n v="0"/>
    <n v="0"/>
    <n v="46696.361111111109"/>
    <n v="46696.361111111109"/>
    <n v="46696.361111111109"/>
    <n v="46696.361111111109"/>
    <n v="46696.361111111109"/>
    <n v="46696.361111111109"/>
    <n v="46696.361111111109"/>
    <n v="46696.361111111109"/>
    <n v="46696.361111111109"/>
    <n v="420267.25000000006"/>
    <b v="1"/>
    <m/>
    <s v="Reforma 14_x000a_Reforma 24_x000a_Reforma 47"/>
  </r>
  <r>
    <n v="179"/>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Servicio de limpieza integral de las unidades móviles de la EPMTPQ"/>
    <m/>
    <s v=" 73 BIENES Y SERVICIOS PARA INVERSIÓN"/>
    <x v="56"/>
    <n v="479300.77"/>
    <n v="-479300.77"/>
    <m/>
    <m/>
    <s v="  "/>
    <n v="0"/>
    <n v="0"/>
    <n v="0"/>
    <n v="0"/>
    <n v="0"/>
    <x v="0"/>
    <s v="SI"/>
    <s v="CUATRIMESTRE 1"/>
    <m/>
    <m/>
    <m/>
    <m/>
    <m/>
    <m/>
    <m/>
    <m/>
    <m/>
    <m/>
    <m/>
    <m/>
    <m/>
    <m/>
    <m/>
    <m/>
    <m/>
    <m/>
    <m/>
    <m/>
    <m/>
    <m/>
    <m/>
    <m/>
    <m/>
    <m/>
    <n v="0"/>
    <n v="0"/>
    <n v="0"/>
    <n v="0"/>
    <n v="0"/>
    <n v="0"/>
    <n v="0"/>
    <n v="0"/>
    <n v="0"/>
    <n v="0"/>
    <n v="0"/>
    <n v="0"/>
    <n v="0"/>
    <n v="0"/>
    <b v="1"/>
    <m/>
    <s v="Reforma 14"/>
  </r>
  <r>
    <n v="180"/>
    <n v="3"/>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Servicio de transporte de carga pesada por carretera, con conductor (no incluye estibaje)- modalidad 3 (transporte de combustible y/o sustancias inflamables o peligrosas en camiones cisternas  cap.10.000 galones) desde 1 hasta 70 kms (2020-2021)"/>
    <m/>
    <s v=" 73 BIENES Y SERVICIOS PARA INVERSIÓN"/>
    <x v="57"/>
    <n v="43067.61"/>
    <n v="-19067.61"/>
    <m/>
    <m/>
    <s v="C1 C2 "/>
    <n v="24000"/>
    <n v="23017.955357142859"/>
    <n v="14834.25"/>
    <n v="982.0446428571413"/>
    <n v="9165.75"/>
    <x v="1"/>
    <s v="NO"/>
    <s v="NO APLICA"/>
    <m/>
    <m/>
    <s v="X"/>
    <m/>
    <m/>
    <m/>
    <m/>
    <m/>
    <m/>
    <m/>
    <m/>
    <m/>
    <m/>
    <m/>
    <s v="X"/>
    <s v="X"/>
    <s v="X"/>
    <s v="X"/>
    <s v="X"/>
    <s v="X"/>
    <s v="X"/>
    <m/>
    <m/>
    <m/>
    <m/>
    <m/>
    <n v="7"/>
    <n v="3428.5714285714284"/>
    <n v="3428.5714285714284"/>
    <n v="3428.5714285714284"/>
    <n v="3428.5714285714284"/>
    <n v="3428.5714285714284"/>
    <n v="3428.5714285714284"/>
    <n v="3428.5714285714284"/>
    <n v="0"/>
    <n v="0"/>
    <n v="0"/>
    <n v="0"/>
    <n v="0"/>
    <n v="23999.999999999996"/>
    <b v="1"/>
    <m/>
    <s v="Reforma 1_x000a_Reforma 45_x000a_Redorma 46"/>
  </r>
  <r>
    <n v="181"/>
    <n v="127"/>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Contratación abastecimiento de diésel premium para la flota operativa en las estaciones de la EPMTPQ que disponen de tanques para almacenamiento de combustible"/>
    <m/>
    <s v=" 73 BIENES Y SERVICIOS PARA INVERSIÓN"/>
    <x v="57"/>
    <n v="20000"/>
    <m/>
    <m/>
    <m/>
    <s v=" C2 C3"/>
    <n v="20000"/>
    <n v="20000"/>
    <n v="0"/>
    <n v="0"/>
    <n v="20000"/>
    <x v="1"/>
    <s v="SI"/>
    <s v="CUATRIMESTRE 2"/>
    <m/>
    <m/>
    <m/>
    <m/>
    <m/>
    <m/>
    <m/>
    <s v="X"/>
    <m/>
    <m/>
    <m/>
    <m/>
    <m/>
    <m/>
    <m/>
    <m/>
    <m/>
    <m/>
    <m/>
    <s v="X"/>
    <m/>
    <m/>
    <m/>
    <s v="X"/>
    <m/>
    <m/>
    <n v="2"/>
    <n v="0"/>
    <n v="0"/>
    <n v="0"/>
    <n v="0"/>
    <n v="0"/>
    <n v="10000"/>
    <n v="0"/>
    <n v="0"/>
    <n v="0"/>
    <n v="10000"/>
    <n v="0"/>
    <n v="0"/>
    <n v="20000"/>
    <b v="1"/>
    <m/>
    <s v="Reforma 1_x000a_Reforma 8_x000a_Reforma 43"/>
  </r>
  <r>
    <n v="182"/>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Servicios básicos - energía eléctrica"/>
    <m/>
    <s v=" 73 BIENES Y SERVICIOS PARA INVERSIÓN"/>
    <x v="58"/>
    <n v="93754"/>
    <m/>
    <n v="227030.55"/>
    <m/>
    <s v="C1 C2 C3"/>
    <n v="320784.55"/>
    <n v="320784.55"/>
    <n v="197181.16999999998"/>
    <n v="0"/>
    <n v="123603.38"/>
    <x v="1"/>
    <s v="NO"/>
    <s v="NO APLICA"/>
    <m/>
    <m/>
    <s v="X"/>
    <m/>
    <m/>
    <m/>
    <m/>
    <m/>
    <m/>
    <m/>
    <m/>
    <m/>
    <m/>
    <m/>
    <s v="X"/>
    <s v="X"/>
    <s v="X"/>
    <s v="X"/>
    <s v="X"/>
    <s v="X"/>
    <s v="X"/>
    <s v="X"/>
    <s v="X"/>
    <s v="X"/>
    <s v="X"/>
    <s v="X"/>
    <n v="12"/>
    <n v="26732.045833333334"/>
    <n v="26732.045833333334"/>
    <n v="26732.045833333334"/>
    <n v="26732.045833333334"/>
    <n v="26732.045833333334"/>
    <n v="26732.045833333334"/>
    <n v="26732.045833333334"/>
    <n v="26732.045833333334"/>
    <n v="26732.045833333334"/>
    <n v="26732.045833333334"/>
    <n v="26732.045833333334"/>
    <n v="26732.045833333334"/>
    <n v="320784.55"/>
    <b v="1"/>
    <m/>
    <s v="Reforma 132"/>
  </r>
  <r>
    <n v="183"/>
    <n v="121"/>
    <s v="GERENCIA ADMINISTRATIVO FINANCIERA"/>
    <s v="COORDINACIÓN DE RECAUDACIÓN SIR"/>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Servicio de traslado y procesamiento de valores dela EPMTPQ "/>
    <m/>
    <s v=" 73 BIENES Y SERVICIOS PARA INVERSIÓN"/>
    <x v="55"/>
    <n v="1000000"/>
    <n v="-1000000"/>
    <m/>
    <m/>
    <s v="  "/>
    <n v="0"/>
    <n v="0"/>
    <n v="0"/>
    <n v="0"/>
    <n v="0"/>
    <x v="1"/>
    <s v="NO"/>
    <s v="NO APLICA"/>
    <m/>
    <m/>
    <s v="X"/>
    <s v="X"/>
    <s v="X"/>
    <s v="X"/>
    <s v="X"/>
    <s v="X"/>
    <s v="X"/>
    <s v="X"/>
    <s v="X"/>
    <s v="X"/>
    <s v="X"/>
    <s v="X"/>
    <s v="X"/>
    <s v="X"/>
    <m/>
    <m/>
    <m/>
    <m/>
    <m/>
    <m/>
    <m/>
    <m/>
    <m/>
    <m/>
    <n v="2"/>
    <n v="0"/>
    <n v="0"/>
    <n v="0"/>
    <n v="0"/>
    <n v="0"/>
    <n v="0"/>
    <n v="0"/>
    <n v="0"/>
    <n v="0"/>
    <n v="0"/>
    <n v="0"/>
    <n v="0"/>
    <n v="0"/>
    <b v="1"/>
    <m/>
    <s v="Reforma 1_x000a_Reforma 2_x000a_Reforma 4_x000a_Reforma 94"/>
  </r>
  <r>
    <n v="184"/>
    <n v="0"/>
    <s v="GERENCIA DE TECNOLOGÍAS DE LA INFORMACIÓN"/>
    <s v="COORDINACIÓN DE SOLUCIONES TECNOLÓGICAS, REDES Y COMUNIC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Mantenimiento correctivo para sistema video vigilancia entregado según convenio EMSEGURIDAD Y EPMTPQ"/>
    <m/>
    <s v=" 73 BIENES Y SERVICIOS PARA INVERSIÓN"/>
    <x v="59"/>
    <n v="5000"/>
    <m/>
    <m/>
    <m/>
    <s v="  C3"/>
    <n v="5000"/>
    <n v="0"/>
    <n v="0"/>
    <n v="5000"/>
    <n v="5000"/>
    <x v="1"/>
    <s v="SI"/>
    <s v="CUATRIMESTRE 3"/>
    <m/>
    <m/>
    <m/>
    <m/>
    <m/>
    <m/>
    <m/>
    <m/>
    <m/>
    <m/>
    <m/>
    <s v="X"/>
    <m/>
    <m/>
    <m/>
    <m/>
    <m/>
    <m/>
    <m/>
    <m/>
    <m/>
    <m/>
    <m/>
    <m/>
    <s v="X"/>
    <m/>
    <n v="1"/>
    <n v="0"/>
    <n v="0"/>
    <n v="0"/>
    <n v="0"/>
    <n v="0"/>
    <n v="0"/>
    <n v="0"/>
    <n v="0"/>
    <n v="0"/>
    <n v="0"/>
    <n v="5000"/>
    <n v="0"/>
    <n v="5000"/>
    <b v="1"/>
    <m/>
    <m/>
  </r>
  <r>
    <n v="185"/>
    <n v="317"/>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Contratación de Servicio Principal de Datos Móviles, Internet, Enlace de Datos y Hosting para uso Corporativo"/>
    <m/>
    <s v=" 73 BIENES Y SERVICIOS PARA INVERSIÓN"/>
    <x v="60"/>
    <n v="2240"/>
    <m/>
    <n v="2100"/>
    <m/>
    <s v="  C3"/>
    <n v="4340"/>
    <n v="2126.88"/>
    <n v="0"/>
    <n v="2213.12"/>
    <n v="4340"/>
    <x v="1"/>
    <s v="SI"/>
    <s v="CUATRIMESTRE 3"/>
    <m/>
    <m/>
    <m/>
    <m/>
    <m/>
    <m/>
    <m/>
    <m/>
    <m/>
    <m/>
    <m/>
    <s v="X"/>
    <s v="X"/>
    <s v="X"/>
    <m/>
    <m/>
    <m/>
    <m/>
    <m/>
    <m/>
    <m/>
    <m/>
    <s v="X"/>
    <s v="X"/>
    <s v="X"/>
    <s v="X"/>
    <n v="4"/>
    <n v="0"/>
    <n v="0"/>
    <n v="0"/>
    <n v="0"/>
    <n v="0"/>
    <n v="0"/>
    <n v="0"/>
    <n v="0"/>
    <n v="1085"/>
    <n v="1085"/>
    <n v="1085"/>
    <n v="1085"/>
    <n v="4340"/>
    <b v="1"/>
    <m/>
    <s v="Reforma 107_x000a_Reforma 141"/>
  </r>
  <r>
    <n v="186"/>
    <n v="103"/>
    <s v="GERENCIA DE TECNOLOGÍAS DE LA INFORMACIÓN"/>
    <s v="COORDINACIÓN DE SOLUCIONES TECNOLÓGICAS, REDES Y COMUNIC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Contratación del soporte  y mantenimiento correctivo de fibra óptica corporativa y red de servicios wifi biarticulados (2020-2021)"/>
    <m/>
    <s v=" 73 BIENES Y SERVICIOS PARA INVERSIÓN"/>
    <x v="61"/>
    <n v="66739.47"/>
    <n v="-57795.26"/>
    <m/>
    <m/>
    <s v="C1  "/>
    <n v="8944.2099999999991"/>
    <n v="8944.2080000000005"/>
    <n v="8944.2100000000009"/>
    <n v="1.9999999985884642E-3"/>
    <n v="0"/>
    <x v="1"/>
    <s v="NO"/>
    <s v="NO APLICA"/>
    <m/>
    <m/>
    <m/>
    <s v="X"/>
    <m/>
    <m/>
    <m/>
    <m/>
    <m/>
    <m/>
    <m/>
    <m/>
    <m/>
    <m/>
    <m/>
    <m/>
    <s v="X"/>
    <m/>
    <m/>
    <m/>
    <m/>
    <m/>
    <m/>
    <m/>
    <m/>
    <m/>
    <n v="1"/>
    <n v="0"/>
    <n v="0"/>
    <n v="8944.2099999999991"/>
    <n v="0"/>
    <n v="0"/>
    <n v="0"/>
    <n v="0"/>
    <n v="0"/>
    <n v="0"/>
    <n v="0"/>
    <n v="0"/>
    <n v="0"/>
    <n v="8944.2099999999991"/>
    <b v="1"/>
    <m/>
    <s v="Reforma 3"/>
  </r>
  <r>
    <n v="187"/>
    <n v="104"/>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Contratación de servicio principal de internet, datos y  hosting para uso corporativo e internet principal (2020-2021)"/>
    <m/>
    <s v=" 73 BIENES Y SERVICIOS PARA INVERSIÓN"/>
    <x v="60"/>
    <n v="7666.69"/>
    <m/>
    <m/>
    <m/>
    <s v="C1 C2 C3"/>
    <n v="7666.69"/>
    <n v="7239.3517857142851"/>
    <n v="5730.0999999999995"/>
    <n v="427.33821428571446"/>
    <n v="1936.5900000000001"/>
    <x v="1"/>
    <s v="NO"/>
    <s v="NO APLICA"/>
    <m/>
    <m/>
    <m/>
    <s v="X"/>
    <s v="X"/>
    <s v="X"/>
    <s v="X"/>
    <s v="X"/>
    <s v="X"/>
    <s v="X"/>
    <s v="X"/>
    <s v="X"/>
    <m/>
    <m/>
    <m/>
    <s v="X"/>
    <s v="X"/>
    <s v="X"/>
    <s v="X"/>
    <s v="X"/>
    <s v="X"/>
    <s v="X"/>
    <s v="X"/>
    <s v="X"/>
    <s v="X"/>
    <m/>
    <n v="10"/>
    <n v="0"/>
    <n v="766.66899999999998"/>
    <n v="766.66899999999998"/>
    <n v="766.66899999999998"/>
    <n v="766.66899999999998"/>
    <n v="766.66899999999998"/>
    <n v="766.66899999999998"/>
    <n v="766.66899999999998"/>
    <n v="766.66899999999998"/>
    <n v="766.66899999999998"/>
    <n v="766.66899999999998"/>
    <n v="0"/>
    <n v="7666.69"/>
    <b v="1"/>
    <m/>
    <m/>
  </r>
  <r>
    <n v="188"/>
    <n v="26"/>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6 de julio - terminal río coca"/>
    <m/>
    <s v=" 73 BIENES Y SERVICIOS PARA INVERSIÓN"/>
    <x v="62"/>
    <n v="19149.21"/>
    <m/>
    <n v="31679.32"/>
    <m/>
    <s v="C1  "/>
    <n v="50828.53"/>
    <n v="50828.53"/>
    <n v="50828.53"/>
    <n v="0"/>
    <n v="0"/>
    <x v="1"/>
    <s v="NO"/>
    <s v="NO APLICA"/>
    <m/>
    <m/>
    <s v="X"/>
    <m/>
    <m/>
    <m/>
    <m/>
    <m/>
    <m/>
    <m/>
    <m/>
    <m/>
    <m/>
    <m/>
    <s v="X"/>
    <s v="X"/>
    <s v="X"/>
    <m/>
    <m/>
    <m/>
    <m/>
    <m/>
    <m/>
    <m/>
    <m/>
    <m/>
    <n v="3"/>
    <n v="16942.843333333334"/>
    <n v="16942.843333333334"/>
    <n v="16942.843333333334"/>
    <n v="0"/>
    <n v="0"/>
    <n v="0"/>
    <n v="0"/>
    <n v="0"/>
    <n v="0"/>
    <n v="0"/>
    <n v="0"/>
    <n v="0"/>
    <n v="50828.53"/>
    <b v="1"/>
    <m/>
    <s v="Reforma 1"/>
  </r>
  <r>
    <n v="189"/>
    <n v="27"/>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agua clara – terminal río coca"/>
    <m/>
    <s v=" 73 BIENES Y SERVICIOS PARA INVERSIÓN"/>
    <x v="62"/>
    <n v="26573.52"/>
    <m/>
    <n v="38761.11"/>
    <m/>
    <s v="C1  "/>
    <n v="65334.630000000005"/>
    <n v="65334.630000000005"/>
    <n v="65334.630000000005"/>
    <n v="0"/>
    <n v="0"/>
    <x v="1"/>
    <s v="NO"/>
    <s v="NO APLICA"/>
    <m/>
    <m/>
    <s v="X"/>
    <m/>
    <m/>
    <m/>
    <m/>
    <m/>
    <m/>
    <m/>
    <m/>
    <m/>
    <m/>
    <m/>
    <s v="X"/>
    <s v="X"/>
    <s v="X"/>
    <m/>
    <m/>
    <m/>
    <m/>
    <m/>
    <m/>
    <m/>
    <m/>
    <m/>
    <n v="3"/>
    <n v="21778.210000000003"/>
    <n v="21778.210000000003"/>
    <n v="21778.210000000003"/>
    <n v="0"/>
    <n v="0"/>
    <n v="0"/>
    <n v="0"/>
    <n v="0"/>
    <n v="0"/>
    <n v="0"/>
    <n v="0"/>
    <n v="0"/>
    <n v="65334.630000000005"/>
    <b v="1"/>
    <m/>
    <s v="Reforma 1"/>
  </r>
  <r>
    <n v="190"/>
    <n v="28"/>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Argelia – terminal el Recreo"/>
    <m/>
    <s v=" 73 BIENES Y SERVICIOS PARA INVERSIÓN"/>
    <x v="62"/>
    <n v="24000"/>
    <m/>
    <n v="9500"/>
    <m/>
    <s v="C1  "/>
    <n v="33500"/>
    <n v="33500"/>
    <n v="33500"/>
    <n v="0"/>
    <n v="0"/>
    <x v="1"/>
    <s v="NO"/>
    <s v="NO APLICA"/>
    <m/>
    <m/>
    <s v="X"/>
    <m/>
    <m/>
    <m/>
    <m/>
    <m/>
    <m/>
    <m/>
    <m/>
    <m/>
    <m/>
    <m/>
    <s v="X"/>
    <s v="X"/>
    <s v="X"/>
    <m/>
    <m/>
    <m/>
    <m/>
    <m/>
    <m/>
    <m/>
    <m/>
    <m/>
    <n v="3"/>
    <n v="11166.666666666666"/>
    <n v="11166.666666666666"/>
    <n v="11166.666666666666"/>
    <n v="0"/>
    <n v="0"/>
    <n v="0"/>
    <n v="0"/>
    <n v="0"/>
    <n v="0"/>
    <n v="0"/>
    <n v="0"/>
    <n v="0"/>
    <n v="33500"/>
    <b v="1"/>
    <m/>
    <s v="Reforma 1"/>
  </r>
  <r>
    <n v="191"/>
    <n v="29"/>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Cabuyal - calderón"/>
    <m/>
    <s v=" 73 BIENES Y SERVICIOS PARA INVERSIÓN"/>
    <x v="62"/>
    <n v="10748"/>
    <m/>
    <n v="2508.84"/>
    <m/>
    <s v="C1  "/>
    <n v="13256.84"/>
    <n v="13256.84"/>
    <n v="13256.84"/>
    <n v="0"/>
    <n v="0"/>
    <x v="1"/>
    <s v="NO"/>
    <s v="NO APLICA"/>
    <m/>
    <m/>
    <s v="X"/>
    <m/>
    <m/>
    <m/>
    <m/>
    <m/>
    <m/>
    <m/>
    <m/>
    <m/>
    <m/>
    <m/>
    <s v="X"/>
    <s v="X"/>
    <s v="X"/>
    <m/>
    <m/>
    <m/>
    <m/>
    <m/>
    <m/>
    <m/>
    <m/>
    <m/>
    <n v="3"/>
    <n v="4418.9466666666667"/>
    <n v="4418.9466666666667"/>
    <n v="4418.9466666666667"/>
    <n v="0"/>
    <n v="0"/>
    <n v="0"/>
    <n v="0"/>
    <n v="0"/>
    <n v="0"/>
    <n v="0"/>
    <n v="0"/>
    <n v="0"/>
    <n v="13256.84"/>
    <b v="1"/>
    <m/>
    <s v="Reforma 1_x000a_Reforma 10"/>
  </r>
  <r>
    <n v="192"/>
    <n v="30"/>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Carapungo - Eloy Alfaro - terminal río coca"/>
    <m/>
    <s v=" 73 BIENES Y SERVICIOS PARA INVERSIÓN"/>
    <x v="62"/>
    <n v="32222.44"/>
    <m/>
    <n v="60820.399999999994"/>
    <m/>
    <s v="C1  "/>
    <n v="93042.84"/>
    <n v="93042.84"/>
    <n v="93042.84"/>
    <n v="0"/>
    <n v="0"/>
    <x v="1"/>
    <s v="NO"/>
    <s v="NO APLICA"/>
    <m/>
    <m/>
    <s v="X"/>
    <m/>
    <m/>
    <m/>
    <m/>
    <m/>
    <m/>
    <m/>
    <m/>
    <m/>
    <m/>
    <m/>
    <s v="X"/>
    <s v="X"/>
    <s v="X"/>
    <m/>
    <m/>
    <m/>
    <m/>
    <m/>
    <m/>
    <m/>
    <m/>
    <m/>
    <n v="3"/>
    <n v="31014.28"/>
    <n v="31014.28"/>
    <n v="31014.28"/>
    <n v="0"/>
    <n v="0"/>
    <n v="0"/>
    <n v="0"/>
    <n v="0"/>
    <n v="0"/>
    <n v="0"/>
    <n v="0"/>
    <n v="0"/>
    <n v="93042.84"/>
    <b v="1"/>
    <m/>
    <s v="Reforma 1"/>
  </r>
  <r>
    <n v="193"/>
    <n v="31"/>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Carapungo - simón bolívar - terminal río coca"/>
    <m/>
    <s v=" 73 BIENES Y SERVICIOS PARA INVERSIÓN"/>
    <x v="62"/>
    <n v="36612"/>
    <m/>
    <n v="66127.429999999993"/>
    <m/>
    <s v="C1  "/>
    <n v="102739.43"/>
    <n v="102739.43"/>
    <n v="102739.43"/>
    <n v="0"/>
    <n v="0"/>
    <x v="1"/>
    <s v="NO"/>
    <s v="NO APLICA"/>
    <m/>
    <m/>
    <s v="X"/>
    <m/>
    <m/>
    <m/>
    <m/>
    <m/>
    <m/>
    <m/>
    <m/>
    <m/>
    <m/>
    <m/>
    <s v="X"/>
    <s v="X"/>
    <s v="X"/>
    <m/>
    <m/>
    <m/>
    <m/>
    <m/>
    <m/>
    <m/>
    <m/>
    <m/>
    <n v="3"/>
    <n v="34246.476666666662"/>
    <n v="34246.476666666662"/>
    <n v="34246.476666666662"/>
    <n v="0"/>
    <n v="0"/>
    <n v="0"/>
    <n v="0"/>
    <n v="0"/>
    <n v="0"/>
    <n v="0"/>
    <n v="0"/>
    <n v="0"/>
    <n v="102739.43"/>
    <b v="1"/>
    <m/>
    <s v="Reforma 1"/>
  </r>
  <r>
    <n v="194"/>
    <n v="32"/>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Caupicho – estación capulí"/>
    <m/>
    <s v=" 73 BIENES Y SERVICIOS PARA INVERSIÓN"/>
    <x v="62"/>
    <n v="20567.52"/>
    <n v="-34563.65"/>
    <n v="29935.23"/>
    <m/>
    <s v="C1  "/>
    <n v="15939.099999999999"/>
    <n v="15939.099999999999"/>
    <n v="15939.099999999999"/>
    <n v="0"/>
    <n v="0"/>
    <x v="1"/>
    <s v="NO"/>
    <s v="NO APLICA"/>
    <m/>
    <m/>
    <s v="X"/>
    <m/>
    <m/>
    <m/>
    <m/>
    <m/>
    <m/>
    <m/>
    <m/>
    <m/>
    <m/>
    <m/>
    <s v="X"/>
    <s v="X"/>
    <s v="X"/>
    <m/>
    <m/>
    <m/>
    <m/>
    <m/>
    <m/>
    <m/>
    <m/>
    <m/>
    <n v="3"/>
    <n v="5313.0333333333328"/>
    <n v="5313.0333333333328"/>
    <n v="5313.0333333333328"/>
    <n v="0"/>
    <n v="0"/>
    <n v="0"/>
    <n v="0"/>
    <n v="0"/>
    <n v="0"/>
    <n v="0"/>
    <n v="0"/>
    <n v="0"/>
    <n v="15939.099999999999"/>
    <b v="1"/>
    <m/>
    <s v="Reforma 1_x000a_Reforma 10_x000a_Reforma 42"/>
  </r>
  <r>
    <n v="195"/>
    <n v="33"/>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s rutas Chillogallo – terminal el Recreo"/>
    <m/>
    <s v=" 73 BIENES Y SERVICIOS PARA INVERSIÓN"/>
    <x v="62"/>
    <n v="32695.34"/>
    <m/>
    <n v="11835.140000000003"/>
    <m/>
    <s v="C1  "/>
    <n v="44530.48"/>
    <n v="44530.48"/>
    <n v="44530.48"/>
    <n v="0"/>
    <n v="0"/>
    <x v="1"/>
    <s v="NO"/>
    <s v="NO APLICA"/>
    <m/>
    <m/>
    <s v="X"/>
    <m/>
    <m/>
    <m/>
    <m/>
    <m/>
    <m/>
    <m/>
    <m/>
    <m/>
    <m/>
    <m/>
    <s v="X"/>
    <s v="X"/>
    <s v="X"/>
    <m/>
    <m/>
    <m/>
    <m/>
    <m/>
    <m/>
    <m/>
    <m/>
    <m/>
    <n v="3"/>
    <n v="14843.493333333334"/>
    <n v="14843.493333333334"/>
    <n v="14843.493333333334"/>
    <n v="0"/>
    <n v="0"/>
    <n v="0"/>
    <n v="0"/>
    <n v="0"/>
    <n v="0"/>
    <n v="0"/>
    <n v="0"/>
    <n v="0"/>
    <n v="44530.48"/>
    <b v="1"/>
    <m/>
    <s v="Reforma 1"/>
  </r>
  <r>
    <n v="196"/>
    <n v="34"/>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cisne - Zabala"/>
    <m/>
    <s v=" 73 BIENES Y SERVICIOS PARA INVERSIÓN"/>
    <x v="62"/>
    <n v="16222.27"/>
    <m/>
    <n v="3789.68"/>
    <m/>
    <s v="C1  "/>
    <n v="20011.95"/>
    <n v="20011.95"/>
    <n v="20011.95"/>
    <n v="0"/>
    <n v="0"/>
    <x v="1"/>
    <s v="NO"/>
    <s v="NO APLICA"/>
    <m/>
    <m/>
    <s v="X"/>
    <m/>
    <m/>
    <m/>
    <m/>
    <m/>
    <m/>
    <m/>
    <m/>
    <m/>
    <m/>
    <m/>
    <s v="X"/>
    <s v="X"/>
    <s v="X"/>
    <m/>
    <m/>
    <m/>
    <m/>
    <m/>
    <m/>
    <m/>
    <m/>
    <m/>
    <n v="3"/>
    <n v="6670.6500000000005"/>
    <n v="6670.6500000000005"/>
    <n v="6670.6500000000005"/>
    <n v="0"/>
    <n v="0"/>
    <n v="0"/>
    <n v="0"/>
    <n v="0"/>
    <n v="0"/>
    <n v="0"/>
    <n v="0"/>
    <n v="0"/>
    <n v="20011.95"/>
    <b v="1"/>
    <m/>
    <s v="Reforma 1_x000a_Reforma 10"/>
  </r>
  <r>
    <n v="197"/>
    <n v="35"/>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comité del pueblo - la bota – terminal río coca"/>
    <m/>
    <s v=" 73 BIENES Y SERVICIOS PARA INVERSIÓN"/>
    <x v="62"/>
    <n v="30409.45"/>
    <m/>
    <n v="215998.91999999998"/>
    <m/>
    <s v="C1  "/>
    <n v="246408.37"/>
    <n v="246408.37"/>
    <n v="246408.37"/>
    <n v="0"/>
    <n v="0"/>
    <x v="1"/>
    <s v="NO"/>
    <s v="NO APLICA"/>
    <m/>
    <m/>
    <s v="X"/>
    <m/>
    <m/>
    <m/>
    <m/>
    <m/>
    <m/>
    <m/>
    <m/>
    <m/>
    <m/>
    <m/>
    <s v="X"/>
    <s v="X"/>
    <s v="X"/>
    <m/>
    <m/>
    <m/>
    <m/>
    <m/>
    <m/>
    <m/>
    <m/>
    <m/>
    <n v="3"/>
    <n v="82136.123333333337"/>
    <n v="82136.123333333337"/>
    <n v="82136.123333333337"/>
    <n v="0"/>
    <n v="0"/>
    <n v="0"/>
    <n v="0"/>
    <n v="0"/>
    <n v="0"/>
    <n v="0"/>
    <n v="0"/>
    <n v="0"/>
    <n v="246408.37"/>
    <b v="1"/>
    <m/>
    <s v="Reforma 1"/>
  </r>
  <r>
    <n v="198"/>
    <n v="36"/>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comité del pueblo - terminal labrador"/>
    <m/>
    <s v=" 73 BIENES Y SERVICIOS PARA INVERSIÓN"/>
    <x v="62"/>
    <n v="33843.949999999997"/>
    <m/>
    <n v="182735.15000000002"/>
    <m/>
    <s v="C1  "/>
    <n v="216579.10000000003"/>
    <n v="216579.10000000003"/>
    <n v="216579.10000000003"/>
    <n v="0"/>
    <n v="0"/>
    <x v="1"/>
    <s v="NO"/>
    <s v="NO APLICA"/>
    <m/>
    <m/>
    <s v="X"/>
    <m/>
    <m/>
    <m/>
    <m/>
    <m/>
    <m/>
    <m/>
    <m/>
    <m/>
    <m/>
    <m/>
    <s v="X"/>
    <s v="X"/>
    <s v="X"/>
    <m/>
    <m/>
    <m/>
    <m/>
    <m/>
    <m/>
    <m/>
    <m/>
    <m/>
    <n v="3"/>
    <n v="72193.03333333334"/>
    <n v="72193.03333333334"/>
    <n v="72193.03333333334"/>
    <n v="0"/>
    <n v="0"/>
    <n v="0"/>
    <n v="0"/>
    <n v="0"/>
    <n v="0"/>
    <n v="0"/>
    <n v="0"/>
    <n v="0"/>
    <n v="216579.10000000003"/>
    <b v="1"/>
    <m/>
    <s v="Reforma 1"/>
  </r>
  <r>
    <n v="199"/>
    <n v="37"/>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Cotocollao - terminal labrador"/>
    <m/>
    <s v=" 73 BIENES Y SERVICIOS PARA INVERSIÓN"/>
    <x v="62"/>
    <n v="26797.53"/>
    <m/>
    <n v="147631.03"/>
    <m/>
    <s v="C1  "/>
    <n v="174428.56"/>
    <n v="174428.56"/>
    <n v="174428.56"/>
    <n v="0"/>
    <n v="0"/>
    <x v="1"/>
    <s v="NO"/>
    <s v="NO APLICA"/>
    <m/>
    <m/>
    <s v="X"/>
    <m/>
    <m/>
    <m/>
    <m/>
    <m/>
    <m/>
    <m/>
    <m/>
    <m/>
    <m/>
    <m/>
    <s v="X"/>
    <s v="X"/>
    <s v="X"/>
    <m/>
    <m/>
    <m/>
    <m/>
    <m/>
    <m/>
    <m/>
    <m/>
    <m/>
    <n v="3"/>
    <n v="58142.853333333333"/>
    <n v="58142.853333333333"/>
    <n v="58142.853333333333"/>
    <n v="0"/>
    <n v="0"/>
    <n v="0"/>
    <n v="0"/>
    <n v="0"/>
    <n v="0"/>
    <n v="0"/>
    <n v="0"/>
    <n v="0"/>
    <n v="174428.56"/>
    <b v="1"/>
    <m/>
    <s v="Reforma 1"/>
  </r>
  <r>
    <n v="200"/>
    <n v="38"/>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Cumbayá - terminal río coca"/>
    <m/>
    <s v=" 73 BIENES Y SERVICIOS PARA INVERSIÓN"/>
    <x v="62"/>
    <n v="16860.86"/>
    <m/>
    <n v="36191.659999999996"/>
    <m/>
    <s v="C1  "/>
    <n v="53052.52"/>
    <n v="53052.52"/>
    <n v="53052.52"/>
    <n v="0"/>
    <n v="0"/>
    <x v="1"/>
    <s v="NO"/>
    <s v="NO APLICA"/>
    <m/>
    <m/>
    <s v="X"/>
    <m/>
    <m/>
    <m/>
    <m/>
    <m/>
    <m/>
    <m/>
    <m/>
    <m/>
    <m/>
    <m/>
    <s v="X"/>
    <s v="X"/>
    <s v="X"/>
    <m/>
    <m/>
    <m/>
    <m/>
    <m/>
    <m/>
    <m/>
    <m/>
    <m/>
    <n v="3"/>
    <n v="17684.173333333332"/>
    <n v="17684.173333333332"/>
    <n v="17684.173333333332"/>
    <n v="0"/>
    <n v="0"/>
    <n v="0"/>
    <n v="0"/>
    <n v="0"/>
    <n v="0"/>
    <n v="0"/>
    <n v="0"/>
    <n v="0"/>
    <n v="53052.52"/>
    <b v="1"/>
    <m/>
    <s v="Reforma 1"/>
  </r>
  <r>
    <n v="201"/>
    <n v="39"/>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ferroviaria – terminal el Recreo"/>
    <m/>
    <s v=" 73 BIENES Y SERVICIOS PARA INVERSIÓN"/>
    <x v="62"/>
    <n v="15350.2"/>
    <m/>
    <n v="27584.359999999997"/>
    <m/>
    <s v="C1  "/>
    <n v="42934.559999999998"/>
    <n v="42934.559999999998"/>
    <n v="42934.559999999998"/>
    <n v="0"/>
    <n v="0"/>
    <x v="1"/>
    <s v="NO"/>
    <s v="NO APLICA"/>
    <m/>
    <m/>
    <s v="X"/>
    <m/>
    <m/>
    <m/>
    <m/>
    <m/>
    <m/>
    <m/>
    <m/>
    <m/>
    <m/>
    <m/>
    <s v="X"/>
    <s v="X"/>
    <s v="X"/>
    <m/>
    <m/>
    <m/>
    <m/>
    <m/>
    <m/>
    <m/>
    <m/>
    <m/>
    <n v="3"/>
    <n v="14311.519999999999"/>
    <n v="14311.519999999999"/>
    <n v="14311.519999999999"/>
    <n v="0"/>
    <n v="0"/>
    <n v="0"/>
    <n v="0"/>
    <n v="0"/>
    <n v="0"/>
    <n v="0"/>
    <n v="0"/>
    <n v="0"/>
    <n v="42934.559999999998"/>
    <b v="1"/>
    <m/>
    <s v="Reforma 1"/>
  </r>
  <r>
    <n v="202"/>
    <n v="40"/>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la forestal - Chimbacalle - estación multimodal la Magdalena"/>
    <m/>
    <s v=" 73 BIENES Y SERVICIOS PARA INVERSIÓN"/>
    <x v="62"/>
    <n v="22958.35"/>
    <m/>
    <n v="83894.93"/>
    <m/>
    <s v="C1  "/>
    <n v="106853.28"/>
    <n v="106853.28"/>
    <n v="106853.28"/>
    <n v="0"/>
    <n v="0"/>
    <x v="1"/>
    <s v="NO"/>
    <s v="NO APLICA"/>
    <m/>
    <m/>
    <s v="X"/>
    <m/>
    <m/>
    <m/>
    <m/>
    <m/>
    <m/>
    <m/>
    <m/>
    <m/>
    <m/>
    <m/>
    <s v="X"/>
    <s v="X"/>
    <s v="X"/>
    <m/>
    <m/>
    <m/>
    <m/>
    <m/>
    <m/>
    <m/>
    <m/>
    <m/>
    <n v="3"/>
    <n v="35617.760000000002"/>
    <n v="35617.760000000002"/>
    <n v="35617.760000000002"/>
    <n v="0"/>
    <n v="0"/>
    <n v="0"/>
    <n v="0"/>
    <n v="0"/>
    <n v="0"/>
    <n v="0"/>
    <n v="0"/>
    <n v="0"/>
    <n v="106853.28"/>
    <b v="1"/>
    <m/>
    <s v="Reforma 1"/>
  </r>
  <r>
    <n v="203"/>
    <n v="41"/>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terminal sur Ecovía - terminal Quitumbe"/>
    <m/>
    <s v=" 73 BIENES Y SERVICIOS PARA INVERSIÓN"/>
    <x v="62"/>
    <n v="13822.2"/>
    <n v="-2358.5"/>
    <m/>
    <m/>
    <s v="C1  "/>
    <n v="11463.7"/>
    <n v="11463.7"/>
    <n v="11463.7"/>
    <n v="0"/>
    <n v="0"/>
    <x v="1"/>
    <s v="NO"/>
    <s v="NO APLICA"/>
    <m/>
    <m/>
    <s v="X"/>
    <m/>
    <m/>
    <m/>
    <m/>
    <m/>
    <m/>
    <m/>
    <m/>
    <m/>
    <m/>
    <m/>
    <s v="X"/>
    <s v="X"/>
    <s v="X"/>
    <m/>
    <m/>
    <m/>
    <m/>
    <m/>
    <m/>
    <m/>
    <m/>
    <m/>
    <n v="3"/>
    <n v="3821.2333333333336"/>
    <n v="3821.2333333333336"/>
    <n v="3821.2333333333336"/>
    <n v="0"/>
    <n v="0"/>
    <n v="0"/>
    <n v="0"/>
    <n v="0"/>
    <n v="0"/>
    <n v="0"/>
    <n v="0"/>
    <n v="0"/>
    <n v="11463.7"/>
    <b v="1"/>
    <m/>
    <s v="Reforma 1"/>
  </r>
  <r>
    <n v="204"/>
    <n v="42"/>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héroes de Paquisha -  terminal sur Ecovía"/>
    <m/>
    <s v=" 73 BIENES Y SERVICIOS PARA INVERSIÓN"/>
    <x v="62"/>
    <n v="19242.68"/>
    <m/>
    <n v="46786.57"/>
    <m/>
    <s v="C1  "/>
    <n v="66029.25"/>
    <n v="66029.25"/>
    <n v="66029.25"/>
    <n v="0"/>
    <n v="0"/>
    <x v="1"/>
    <s v="NO"/>
    <s v="NO APLICA"/>
    <m/>
    <m/>
    <s v="X"/>
    <m/>
    <m/>
    <m/>
    <m/>
    <m/>
    <m/>
    <m/>
    <m/>
    <m/>
    <m/>
    <m/>
    <s v="X"/>
    <s v="X"/>
    <s v="X"/>
    <m/>
    <m/>
    <m/>
    <m/>
    <m/>
    <m/>
    <m/>
    <m/>
    <m/>
    <n v="3"/>
    <n v="22009.75"/>
    <n v="22009.75"/>
    <n v="22009.75"/>
    <n v="0"/>
    <n v="0"/>
    <n v="0"/>
    <n v="0"/>
    <n v="0"/>
    <n v="0"/>
    <n v="0"/>
    <n v="0"/>
    <n v="0"/>
    <n v="66029.25"/>
    <b v="1"/>
    <m/>
    <s v="Reforma 1"/>
  </r>
  <r>
    <n v="205"/>
    <n v="43"/>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Huarcay - girón - morán Valverde"/>
    <m/>
    <s v=" 73 BIENES Y SERVICIOS PARA INVERSIÓN"/>
    <x v="62"/>
    <n v="13800.49"/>
    <m/>
    <n v="72138.299999999988"/>
    <m/>
    <s v="C1  "/>
    <n v="85938.79"/>
    <n v="85938.79"/>
    <n v="85938.79"/>
    <n v="0"/>
    <n v="0"/>
    <x v="1"/>
    <s v="NO"/>
    <s v="NO APLICA"/>
    <m/>
    <m/>
    <s v="X"/>
    <m/>
    <m/>
    <m/>
    <m/>
    <m/>
    <m/>
    <m/>
    <m/>
    <m/>
    <m/>
    <m/>
    <s v="X"/>
    <s v="X"/>
    <s v="X"/>
    <m/>
    <m/>
    <m/>
    <m/>
    <m/>
    <m/>
    <m/>
    <m/>
    <m/>
    <n v="3"/>
    <n v="28646.263333333332"/>
    <n v="28646.263333333332"/>
    <n v="28646.263333333332"/>
    <n v="0"/>
    <n v="0"/>
    <n v="0"/>
    <n v="0"/>
    <n v="0"/>
    <n v="0"/>
    <n v="0"/>
    <n v="0"/>
    <n v="0"/>
    <n v="85938.79"/>
    <b v="1"/>
    <m/>
    <s v="Reforma 1"/>
  </r>
  <r>
    <n v="206"/>
    <n v="44"/>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Kennedy - edén - terminal labrador"/>
    <m/>
    <s v=" 73 BIENES Y SERVICIOS PARA INVERSIÓN"/>
    <x v="62"/>
    <n v="18080.5"/>
    <m/>
    <n v="8436.43"/>
    <m/>
    <s v="C1  "/>
    <n v="26516.93"/>
    <n v="26516.93"/>
    <n v="26516.93"/>
    <n v="0"/>
    <n v="0"/>
    <x v="1"/>
    <s v="NO"/>
    <s v="NO APLICA"/>
    <m/>
    <m/>
    <s v="X"/>
    <m/>
    <m/>
    <m/>
    <m/>
    <m/>
    <m/>
    <m/>
    <m/>
    <m/>
    <m/>
    <m/>
    <s v="X"/>
    <s v="X"/>
    <s v="X"/>
    <m/>
    <m/>
    <m/>
    <m/>
    <m/>
    <m/>
    <m/>
    <m/>
    <m/>
    <n v="3"/>
    <n v="8838.9766666666674"/>
    <n v="8838.9766666666674"/>
    <n v="8838.9766666666674"/>
    <n v="0"/>
    <n v="0"/>
    <n v="0"/>
    <n v="0"/>
    <n v="0"/>
    <n v="0"/>
    <n v="0"/>
    <n v="0"/>
    <n v="0"/>
    <n v="26516.93"/>
    <b v="1"/>
    <m/>
    <s v="Reforma 1"/>
  </r>
  <r>
    <n v="207"/>
    <n v="45"/>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la cocha – estación capulí"/>
    <m/>
    <s v=" 73 BIENES Y SERVICIOS PARA INVERSIÓN"/>
    <x v="62"/>
    <n v="20263.22"/>
    <m/>
    <n v="40990.959999999999"/>
    <m/>
    <s v="C1  "/>
    <n v="61254.18"/>
    <n v="61254.18"/>
    <n v="61254.18"/>
    <n v="0"/>
    <n v="0"/>
    <x v="1"/>
    <s v="NO"/>
    <s v="NO APLICA"/>
    <m/>
    <m/>
    <s v="X"/>
    <m/>
    <m/>
    <m/>
    <m/>
    <m/>
    <m/>
    <m/>
    <m/>
    <m/>
    <m/>
    <m/>
    <s v="X"/>
    <s v="X"/>
    <s v="X"/>
    <m/>
    <m/>
    <m/>
    <m/>
    <m/>
    <m/>
    <m/>
    <m/>
    <m/>
    <n v="3"/>
    <n v="20418.060000000001"/>
    <n v="20418.060000000001"/>
    <n v="20418.060000000001"/>
    <n v="0"/>
    <n v="0"/>
    <n v="0"/>
    <n v="0"/>
    <n v="0"/>
    <n v="0"/>
    <n v="0"/>
    <n v="0"/>
    <n v="0"/>
    <n v="61254.180000000008"/>
    <b v="1"/>
    <m/>
    <s v="Reforma 1"/>
  </r>
  <r>
    <n v="208"/>
    <n v="46"/>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la joya - terminal sur Ecovía"/>
    <m/>
    <s v=" 73 BIENES Y SERVICIOS PARA INVERSIÓN"/>
    <x v="62"/>
    <n v="15550.92"/>
    <m/>
    <n v="3049.1499999999996"/>
    <m/>
    <s v="C1  "/>
    <n v="18600.07"/>
    <n v="18600.07"/>
    <n v="18600.07"/>
    <n v="0"/>
    <n v="0"/>
    <x v="1"/>
    <s v="NO"/>
    <s v="NO APLICA"/>
    <m/>
    <m/>
    <s v="X"/>
    <m/>
    <m/>
    <m/>
    <m/>
    <m/>
    <m/>
    <m/>
    <m/>
    <m/>
    <m/>
    <m/>
    <s v="X"/>
    <s v="X"/>
    <s v="X"/>
    <m/>
    <m/>
    <m/>
    <m/>
    <m/>
    <m/>
    <m/>
    <m/>
    <m/>
    <n v="3"/>
    <n v="6200.0233333333335"/>
    <n v="6200.0233333333335"/>
    <n v="6200.0233333333335"/>
    <n v="0"/>
    <n v="0"/>
    <n v="0"/>
    <n v="0"/>
    <n v="0"/>
    <n v="0"/>
    <n v="0"/>
    <n v="0"/>
    <n v="0"/>
    <n v="18600.07"/>
    <b v="1"/>
    <m/>
    <s v="Reforma 1"/>
  </r>
  <r>
    <n v="209"/>
    <n v="47"/>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la luz - terminal río coca"/>
    <m/>
    <s v=" 73 BIENES Y SERVICIOS PARA INVERSIÓN"/>
    <x v="62"/>
    <n v="9381.6"/>
    <m/>
    <n v="19766.5"/>
    <m/>
    <s v="C1  "/>
    <n v="29148.1"/>
    <n v="29148.1"/>
    <n v="29148.1"/>
    <n v="0"/>
    <n v="0"/>
    <x v="1"/>
    <s v="NO"/>
    <s v="NO APLICA"/>
    <m/>
    <m/>
    <s v="X"/>
    <m/>
    <m/>
    <m/>
    <m/>
    <m/>
    <m/>
    <m/>
    <m/>
    <m/>
    <m/>
    <m/>
    <s v="X"/>
    <s v="X"/>
    <s v="X"/>
    <m/>
    <m/>
    <m/>
    <m/>
    <m/>
    <m/>
    <m/>
    <m/>
    <m/>
    <n v="3"/>
    <n v="9716.0333333333328"/>
    <n v="9716.0333333333328"/>
    <n v="9716.0333333333328"/>
    <n v="0"/>
    <n v="0"/>
    <n v="0"/>
    <n v="0"/>
    <n v="0"/>
    <n v="0"/>
    <n v="0"/>
    <n v="0"/>
    <n v="0"/>
    <n v="29148.1"/>
    <b v="1"/>
    <m/>
    <s v="Reforma 1"/>
  </r>
  <r>
    <n v="210"/>
    <n v="48"/>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el porvenir - la victoria - terminal sur Ecovía"/>
    <m/>
    <s v=" 73 BIENES Y SERVICIOS PARA INVERSIÓN"/>
    <x v="62"/>
    <n v="16749.240000000002"/>
    <n v="-79.34"/>
    <m/>
    <m/>
    <s v="C1  "/>
    <n v="16669.900000000001"/>
    <n v="16669.900000000001"/>
    <n v="16669.900000000001"/>
    <n v="0"/>
    <n v="0"/>
    <x v="1"/>
    <s v="NO"/>
    <s v="NO APLICA"/>
    <m/>
    <m/>
    <s v="X"/>
    <m/>
    <m/>
    <m/>
    <m/>
    <m/>
    <m/>
    <m/>
    <m/>
    <m/>
    <m/>
    <m/>
    <s v="X"/>
    <s v="X"/>
    <s v="X"/>
    <m/>
    <m/>
    <m/>
    <m/>
    <m/>
    <m/>
    <m/>
    <m/>
    <m/>
    <n v="3"/>
    <n v="5556.6333333333341"/>
    <n v="5556.6333333333341"/>
    <n v="5556.6333333333341"/>
    <n v="0"/>
    <n v="0"/>
    <n v="0"/>
    <n v="0"/>
    <n v="0"/>
    <n v="0"/>
    <n v="0"/>
    <n v="0"/>
    <n v="0"/>
    <n v="16669.900000000001"/>
    <b v="1"/>
    <m/>
    <s v="Reforma 1"/>
  </r>
  <r>
    <n v="211"/>
    <n v="49"/>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laureles - terminal labrador"/>
    <m/>
    <s v=" 73 BIENES Y SERVICIOS PARA INVERSIÓN"/>
    <x v="62"/>
    <n v="17900.439999999999"/>
    <m/>
    <n v="55936.130000000005"/>
    <m/>
    <s v="C1  "/>
    <n v="73836.570000000007"/>
    <n v="73836.570000000007"/>
    <n v="73836.570000000007"/>
    <n v="0"/>
    <n v="0"/>
    <x v="1"/>
    <s v="NO"/>
    <s v="NO APLICA"/>
    <m/>
    <m/>
    <s v="X"/>
    <m/>
    <m/>
    <m/>
    <m/>
    <m/>
    <m/>
    <m/>
    <m/>
    <m/>
    <m/>
    <m/>
    <s v="X"/>
    <s v="X"/>
    <s v="X"/>
    <m/>
    <m/>
    <m/>
    <m/>
    <m/>
    <m/>
    <m/>
    <m/>
    <m/>
    <n v="3"/>
    <n v="24612.190000000002"/>
    <n v="24612.190000000002"/>
    <n v="24612.190000000002"/>
    <n v="0"/>
    <n v="0"/>
    <n v="0"/>
    <n v="0"/>
    <n v="0"/>
    <n v="0"/>
    <n v="0"/>
    <n v="0"/>
    <n v="0"/>
    <n v="73836.570000000007"/>
    <b v="1"/>
    <m/>
    <s v="Reforma 1"/>
  </r>
  <r>
    <n v="212"/>
    <n v="50"/>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llano chico - terminal río coca"/>
    <m/>
    <s v=" 73 BIENES Y SERVICIOS PARA INVERSIÓN"/>
    <x v="62"/>
    <n v="30389.61"/>
    <m/>
    <n v="50524.850000000006"/>
    <m/>
    <s v="C1  "/>
    <n v="80914.460000000006"/>
    <n v="80914.460000000006"/>
    <n v="80914.460000000006"/>
    <n v="0"/>
    <n v="0"/>
    <x v="1"/>
    <s v="NO"/>
    <s v="NO APLICA"/>
    <m/>
    <m/>
    <s v="X"/>
    <m/>
    <m/>
    <m/>
    <m/>
    <m/>
    <m/>
    <m/>
    <m/>
    <m/>
    <m/>
    <m/>
    <s v="X"/>
    <s v="X"/>
    <s v="X"/>
    <m/>
    <m/>
    <m/>
    <m/>
    <m/>
    <m/>
    <m/>
    <m/>
    <m/>
    <n v="3"/>
    <n v="26971.486666666668"/>
    <n v="26971.486666666668"/>
    <n v="26971.486666666668"/>
    <n v="0"/>
    <n v="0"/>
    <n v="0"/>
    <n v="0"/>
    <n v="0"/>
    <n v="0"/>
    <n v="0"/>
    <n v="0"/>
    <n v="0"/>
    <n v="80914.460000000006"/>
    <b v="1"/>
    <m/>
    <s v="Reforma 1"/>
  </r>
  <r>
    <n v="213"/>
    <n v="51"/>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llano grande"/>
    <m/>
    <s v=" 73 BIENES Y SERVICIOS PARA INVERSIÓN"/>
    <x v="62"/>
    <n v="14102.48"/>
    <m/>
    <n v="120165.47"/>
    <m/>
    <s v="C1  "/>
    <n v="134267.95000000001"/>
    <n v="134266.72"/>
    <n v="134266.72"/>
    <n v="1.2300000000104774"/>
    <n v="1.2300000000104774"/>
    <x v="1"/>
    <s v="NO"/>
    <s v="NO APLICA"/>
    <m/>
    <m/>
    <s v="X"/>
    <m/>
    <m/>
    <m/>
    <m/>
    <m/>
    <m/>
    <m/>
    <m/>
    <m/>
    <m/>
    <m/>
    <s v="X"/>
    <s v="X"/>
    <s v="X"/>
    <m/>
    <m/>
    <m/>
    <m/>
    <m/>
    <m/>
    <m/>
    <m/>
    <m/>
    <n v="3"/>
    <n v="44755.983333333337"/>
    <n v="44755.983333333337"/>
    <n v="44755.983333333337"/>
    <n v="0"/>
    <n v="0"/>
    <n v="0"/>
    <n v="0"/>
    <n v="0"/>
    <n v="0"/>
    <n v="0"/>
    <n v="0"/>
    <n v="0"/>
    <n v="134267.95000000001"/>
    <b v="1"/>
    <m/>
    <s v="Reforma 1_x000a_Reforma 10"/>
  </r>
  <r>
    <n v="214"/>
    <n v="52"/>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ciudadela Lozada - terminal sur Ecovía"/>
    <m/>
    <s v=" 73 BIENES Y SERVICIOS PARA INVERSIÓN"/>
    <x v="62"/>
    <n v="15703.4"/>
    <m/>
    <n v="18043.129999999997"/>
    <m/>
    <s v="C1  "/>
    <n v="33746.53"/>
    <n v="33746.53"/>
    <n v="33746.53"/>
    <n v="0"/>
    <n v="0"/>
    <x v="1"/>
    <s v="NO"/>
    <s v="NO APLICA"/>
    <m/>
    <m/>
    <s v="X"/>
    <m/>
    <m/>
    <m/>
    <m/>
    <m/>
    <m/>
    <m/>
    <m/>
    <m/>
    <m/>
    <m/>
    <s v="X"/>
    <s v="X"/>
    <s v="X"/>
    <m/>
    <m/>
    <m/>
    <m/>
    <m/>
    <m/>
    <m/>
    <m/>
    <m/>
    <n v="3"/>
    <n v="11248.843333333332"/>
    <n v="11248.843333333332"/>
    <n v="11248.843333333332"/>
    <n v="0"/>
    <n v="0"/>
    <n v="0"/>
    <n v="0"/>
    <n v="0"/>
    <n v="0"/>
    <n v="0"/>
    <n v="0"/>
    <n v="0"/>
    <n v="33746.53"/>
    <b v="1"/>
    <m/>
    <s v="Reforma 1"/>
  </r>
  <r>
    <n v="215"/>
    <n v="53"/>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lucha de los pobres - terminal el Recreo"/>
    <m/>
    <s v=" 73 BIENES Y SERVICIOS PARA INVERSIÓN"/>
    <x v="62"/>
    <n v="27878.59"/>
    <m/>
    <n v="237914.59"/>
    <m/>
    <s v="C1  "/>
    <n v="265793.18"/>
    <n v="265793.18"/>
    <n v="265793.18000000005"/>
    <n v="0"/>
    <n v="0"/>
    <x v="1"/>
    <s v="NO"/>
    <s v="NO APLICA"/>
    <m/>
    <m/>
    <s v="X"/>
    <m/>
    <m/>
    <m/>
    <m/>
    <m/>
    <m/>
    <m/>
    <m/>
    <m/>
    <m/>
    <m/>
    <s v="X"/>
    <s v="X"/>
    <s v="X"/>
    <m/>
    <m/>
    <m/>
    <m/>
    <m/>
    <m/>
    <m/>
    <m/>
    <m/>
    <n v="3"/>
    <n v="88597.726666666669"/>
    <n v="88597.726666666669"/>
    <n v="88597.726666666669"/>
    <n v="0"/>
    <n v="0"/>
    <n v="0"/>
    <n v="0"/>
    <n v="0"/>
    <n v="0"/>
    <n v="0"/>
    <n v="0"/>
    <n v="0"/>
    <n v="265793.18"/>
    <b v="1"/>
    <m/>
    <s v="Reforma 1"/>
  </r>
  <r>
    <n v="216"/>
    <n v="54"/>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Martha Bucaram - morán Valverde"/>
    <m/>
    <s v=" 73 BIENES Y SERVICIOS PARA INVERSIÓN"/>
    <x v="62"/>
    <n v="19470.599999999999"/>
    <m/>
    <n v="172379.79"/>
    <m/>
    <s v="C1  "/>
    <n v="191850.39"/>
    <n v="191850.39"/>
    <n v="191850.39"/>
    <n v="0"/>
    <n v="0"/>
    <x v="1"/>
    <s v="NO"/>
    <s v="NO APLICA"/>
    <m/>
    <m/>
    <s v="X"/>
    <m/>
    <m/>
    <m/>
    <m/>
    <m/>
    <m/>
    <m/>
    <m/>
    <m/>
    <m/>
    <m/>
    <s v="X"/>
    <s v="X"/>
    <s v="X"/>
    <m/>
    <m/>
    <m/>
    <m/>
    <m/>
    <m/>
    <m/>
    <m/>
    <m/>
    <n v="3"/>
    <n v="63950.130000000005"/>
    <n v="63950.130000000005"/>
    <n v="63950.130000000005"/>
    <n v="0"/>
    <n v="0"/>
    <n v="0"/>
    <n v="0"/>
    <n v="0"/>
    <n v="0"/>
    <n v="0"/>
    <n v="0"/>
    <n v="0"/>
    <n v="191850.39"/>
    <b v="1"/>
    <m/>
    <s v="Reforma 1"/>
  </r>
  <r>
    <n v="217"/>
    <n v="55"/>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Monteserrín - terminal río coca"/>
    <m/>
    <s v=" 73 BIENES Y SERVICIOS PARA INVERSIÓN"/>
    <x v="62"/>
    <n v="4484.68"/>
    <m/>
    <n v="10728.119999999999"/>
    <m/>
    <s v="C1  "/>
    <n v="15212.8"/>
    <n v="15212.8"/>
    <n v="15212.8"/>
    <n v="0"/>
    <n v="0"/>
    <x v="1"/>
    <s v="NO"/>
    <s v="NO APLICA"/>
    <m/>
    <m/>
    <s v="X"/>
    <m/>
    <m/>
    <m/>
    <m/>
    <m/>
    <m/>
    <m/>
    <m/>
    <m/>
    <m/>
    <m/>
    <s v="X"/>
    <s v="X"/>
    <s v="X"/>
    <m/>
    <m/>
    <m/>
    <m/>
    <m/>
    <m/>
    <m/>
    <m/>
    <m/>
    <n v="3"/>
    <n v="5070.9333333333334"/>
    <n v="5070.9333333333334"/>
    <n v="5070.9333333333334"/>
    <n v="0"/>
    <n v="0"/>
    <n v="0"/>
    <n v="0"/>
    <n v="0"/>
    <n v="0"/>
    <n v="0"/>
    <n v="0"/>
    <n v="0"/>
    <n v="15212.8"/>
    <b v="1"/>
    <m/>
    <s v="Reforma 1"/>
  </r>
  <r>
    <n v="218"/>
    <n v="56"/>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Nayón - terminal río coca"/>
    <m/>
    <s v=" 73 BIENES Y SERVICIOS PARA INVERSIÓN"/>
    <x v="62"/>
    <n v="25906.43"/>
    <m/>
    <n v="38694.1"/>
    <m/>
    <s v="C1  "/>
    <n v="64600.53"/>
    <n v="64600.53"/>
    <n v="64600.53"/>
    <n v="0"/>
    <n v="0"/>
    <x v="1"/>
    <s v="NO"/>
    <s v="NO APLICA"/>
    <m/>
    <m/>
    <s v="X"/>
    <m/>
    <m/>
    <m/>
    <m/>
    <m/>
    <m/>
    <m/>
    <m/>
    <m/>
    <m/>
    <m/>
    <s v="X"/>
    <s v="X"/>
    <s v="X"/>
    <m/>
    <m/>
    <m/>
    <m/>
    <m/>
    <m/>
    <m/>
    <m/>
    <m/>
    <n v="3"/>
    <n v="21533.51"/>
    <n v="21533.51"/>
    <n v="21533.51"/>
    <n v="0"/>
    <n v="0"/>
    <n v="0"/>
    <n v="0"/>
    <n v="0"/>
    <n v="0"/>
    <n v="0"/>
    <n v="0"/>
    <n v="0"/>
    <n v="64600.53"/>
    <b v="1"/>
    <m/>
    <s v="Reforma 1"/>
  </r>
  <r>
    <n v="219"/>
    <n v="57"/>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oriente quiteño - terminal el Recreo"/>
    <m/>
    <s v=" 73 BIENES Y SERVICIOS PARA INVERSIÓN"/>
    <x v="62"/>
    <n v="27521.18"/>
    <m/>
    <n v="9871.989999999998"/>
    <m/>
    <s v="C1  "/>
    <n v="37393.17"/>
    <n v="37393.17"/>
    <n v="37393.17"/>
    <n v="0"/>
    <n v="0"/>
    <x v="1"/>
    <s v="NO"/>
    <s v="NO APLICA"/>
    <m/>
    <m/>
    <s v="X"/>
    <m/>
    <m/>
    <m/>
    <m/>
    <m/>
    <m/>
    <m/>
    <m/>
    <m/>
    <m/>
    <m/>
    <s v="X"/>
    <s v="X"/>
    <s v="X"/>
    <m/>
    <m/>
    <m/>
    <m/>
    <m/>
    <m/>
    <m/>
    <m/>
    <m/>
    <n v="3"/>
    <n v="12464.39"/>
    <n v="12464.39"/>
    <n v="12464.39"/>
    <n v="0"/>
    <n v="0"/>
    <n v="0"/>
    <n v="0"/>
    <n v="0"/>
    <n v="0"/>
    <n v="0"/>
    <n v="0"/>
    <n v="0"/>
    <n v="37393.17"/>
    <b v="1"/>
    <m/>
    <s v="Reforma 1"/>
  </r>
  <r>
    <n v="220"/>
    <n v="58"/>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alimentadores para la ruta Oyacoto - calderón"/>
    <m/>
    <s v=" 73 BIENES Y SERVICIOS PARA INVERSIÓN"/>
    <x v="62"/>
    <n v="6980.87"/>
    <m/>
    <n v="1628.42"/>
    <m/>
    <s v="C1  "/>
    <n v="8609.2900000000009"/>
    <n v="8609.2900000000009"/>
    <n v="8609.2900000000009"/>
    <n v="0"/>
    <n v="0"/>
    <x v="1"/>
    <s v="NO"/>
    <s v="NO APLICA"/>
    <m/>
    <m/>
    <s v="X"/>
    <m/>
    <m/>
    <m/>
    <m/>
    <m/>
    <m/>
    <m/>
    <m/>
    <m/>
    <m/>
    <m/>
    <s v="X"/>
    <s v="X"/>
    <s v="X"/>
    <m/>
    <m/>
    <m/>
    <m/>
    <m/>
    <m/>
    <m/>
    <m/>
    <m/>
    <n v="3"/>
    <n v="2869.7633333333338"/>
    <n v="2869.7633333333338"/>
    <n v="2869.7633333333338"/>
    <n v="0"/>
    <n v="0"/>
    <n v="0"/>
    <n v="0"/>
    <n v="0"/>
    <n v="0"/>
    <n v="0"/>
    <n v="0"/>
    <n v="0"/>
    <n v="8609.2900000000009"/>
    <b v="1"/>
    <m/>
    <s v="Reforma 1_x000a_Reforma 10"/>
  </r>
  <r>
    <n v="221"/>
    <n v="59"/>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Paquisha - terminal Quitumbe"/>
    <m/>
    <s v=" 73 BIENES Y SERVICIOS PARA INVERSIÓN"/>
    <x v="62"/>
    <n v="27553.74"/>
    <m/>
    <n v="74402.01999999999"/>
    <m/>
    <s v="C1  "/>
    <n v="101955.76"/>
    <n v="80747.48"/>
    <n v="80747.480000000069"/>
    <n v="21208.28"/>
    <n v="21208.279999999926"/>
    <x v="1"/>
    <s v="NO"/>
    <s v="NO APLICA"/>
    <m/>
    <m/>
    <s v="X"/>
    <m/>
    <m/>
    <m/>
    <m/>
    <m/>
    <m/>
    <m/>
    <m/>
    <m/>
    <m/>
    <m/>
    <s v="X"/>
    <s v="X"/>
    <s v="X"/>
    <m/>
    <m/>
    <m/>
    <m/>
    <m/>
    <m/>
    <m/>
    <m/>
    <m/>
    <n v="3"/>
    <n v="33985.253333333334"/>
    <n v="33985.253333333334"/>
    <n v="33985.253333333334"/>
    <n v="0"/>
    <n v="0"/>
    <n v="0"/>
    <n v="0"/>
    <n v="0"/>
    <n v="0"/>
    <n v="0"/>
    <n v="0"/>
    <n v="0"/>
    <n v="101955.76000000001"/>
    <b v="1"/>
    <m/>
    <s v="Reforma 1"/>
  </r>
  <r>
    <n v="222"/>
    <n v="60"/>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Rumiñahui - terminal labrador"/>
    <m/>
    <s v=" 73 BIENES Y SERVICIOS PARA INVERSIÓN"/>
    <x v="62"/>
    <n v="18042.79"/>
    <m/>
    <n v="80738.91"/>
    <m/>
    <s v="C1  "/>
    <n v="98781.700000000012"/>
    <n v="73107.12000000001"/>
    <n v="73107.119999999952"/>
    <n v="25674.58"/>
    <n v="25674.58000000006"/>
    <x v="1"/>
    <s v="NO"/>
    <s v="NO APLICA"/>
    <m/>
    <m/>
    <s v="X"/>
    <m/>
    <m/>
    <m/>
    <m/>
    <m/>
    <m/>
    <m/>
    <m/>
    <m/>
    <m/>
    <m/>
    <s v="X"/>
    <s v="X"/>
    <s v="X"/>
    <m/>
    <m/>
    <m/>
    <m/>
    <m/>
    <m/>
    <m/>
    <m/>
    <m/>
    <n v="3"/>
    <n v="32927.233333333337"/>
    <n v="32927.233333333337"/>
    <n v="32927.233333333337"/>
    <n v="0"/>
    <n v="0"/>
    <n v="0"/>
    <n v="0"/>
    <n v="0"/>
    <n v="0"/>
    <n v="0"/>
    <n v="0"/>
    <n v="0"/>
    <n v="98781.700000000012"/>
    <b v="1"/>
    <m/>
    <s v="Reforma 1"/>
  </r>
  <r>
    <n v="223"/>
    <n v="61"/>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san José de Cutuglahua – terminal sur Ecovía"/>
    <m/>
    <s v=" 73 BIENES Y SERVICIOS PARA INVERSIÓN"/>
    <x v="62"/>
    <n v="18625.38"/>
    <m/>
    <n v="34512.729999999996"/>
    <m/>
    <s v="C1  "/>
    <n v="53138.11"/>
    <n v="34563.65"/>
    <n v="34563.65"/>
    <n v="18574.46"/>
    <n v="18574.46"/>
    <x v="1"/>
    <s v="NO"/>
    <s v="NO APLICA"/>
    <m/>
    <m/>
    <s v="X"/>
    <m/>
    <m/>
    <m/>
    <m/>
    <m/>
    <m/>
    <m/>
    <m/>
    <m/>
    <m/>
    <m/>
    <s v="X"/>
    <s v="X"/>
    <s v="X"/>
    <m/>
    <m/>
    <m/>
    <m/>
    <m/>
    <m/>
    <m/>
    <m/>
    <m/>
    <n v="3"/>
    <n v="17712.703333333335"/>
    <n v="17712.703333333335"/>
    <n v="17712.703333333335"/>
    <n v="0"/>
    <n v="0"/>
    <n v="0"/>
    <n v="0"/>
    <n v="0"/>
    <n v="0"/>
    <n v="0"/>
    <n v="0"/>
    <n v="0"/>
    <n v="53138.11"/>
    <b v="1"/>
    <m/>
    <s v="Reforma 1"/>
  </r>
  <r>
    <n v="224"/>
    <n v="62"/>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san José de morán - Carapungo"/>
    <m/>
    <s v=" 73 BIENES Y SERVICIOS PARA INVERSIÓN"/>
    <x v="62"/>
    <n v="9950.67"/>
    <m/>
    <n v="2320.5500000000002"/>
    <m/>
    <s v="C1  "/>
    <n v="12271.220000000001"/>
    <n v="12267.369999999999"/>
    <n v="12267.369999999999"/>
    <n v="3.8500000000021828"/>
    <n v="3.8500000000021828"/>
    <x v="1"/>
    <s v="NO"/>
    <s v="NO APLICA"/>
    <m/>
    <m/>
    <s v="X"/>
    <m/>
    <m/>
    <m/>
    <m/>
    <m/>
    <m/>
    <m/>
    <m/>
    <m/>
    <m/>
    <m/>
    <s v="X"/>
    <s v="X"/>
    <s v="X"/>
    <m/>
    <m/>
    <m/>
    <m/>
    <m/>
    <m/>
    <m/>
    <m/>
    <m/>
    <n v="3"/>
    <n v="4090.4066666666672"/>
    <n v="4090.4066666666672"/>
    <n v="4090.4066666666672"/>
    <n v="0"/>
    <n v="0"/>
    <n v="0"/>
    <n v="0"/>
    <n v="0"/>
    <n v="0"/>
    <n v="0"/>
    <n v="0"/>
    <n v="0"/>
    <n v="12271.220000000001"/>
    <b v="1"/>
    <m/>
    <s v="Reforma 1_x000a_Reforma 10"/>
  </r>
  <r>
    <n v="225"/>
    <n v="63"/>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san juan - bellavista"/>
    <m/>
    <s v=" 73 BIENES Y SERVICIOS PARA INVERSIÓN"/>
    <x v="62"/>
    <n v="16614.47"/>
    <m/>
    <n v="117211.86"/>
    <m/>
    <s v="C1  "/>
    <n v="133826.33000000002"/>
    <n v="133825.56000000003"/>
    <n v="133825.56000000003"/>
    <n v="0.76999999998952262"/>
    <n v="0.76999999998952262"/>
    <x v="1"/>
    <s v="NO"/>
    <s v="NO APLICA"/>
    <m/>
    <m/>
    <s v="X"/>
    <m/>
    <m/>
    <m/>
    <m/>
    <m/>
    <m/>
    <m/>
    <m/>
    <m/>
    <m/>
    <m/>
    <s v="X"/>
    <s v="X"/>
    <s v="X"/>
    <m/>
    <m/>
    <m/>
    <m/>
    <m/>
    <m/>
    <m/>
    <m/>
    <m/>
    <n v="3"/>
    <n v="44608.776666666672"/>
    <n v="44608.776666666672"/>
    <n v="44608.776666666672"/>
    <n v="0"/>
    <n v="0"/>
    <n v="0"/>
    <n v="0"/>
    <n v="0"/>
    <n v="0"/>
    <n v="0"/>
    <n v="0"/>
    <n v="0"/>
    <n v="133826.33000000002"/>
    <b v="1"/>
    <m/>
    <s v="Reforma 1_x000a_Reforma 10"/>
  </r>
  <r>
    <n v="226"/>
    <n v="64"/>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san juan de Turubamba – terminal sur Ecovía"/>
    <m/>
    <s v=" 73 BIENES Y SERVICIOS PARA INVERSIÓN"/>
    <x v="62"/>
    <n v="18189.73"/>
    <m/>
    <n v="12943.630000000001"/>
    <m/>
    <s v="C1  "/>
    <n v="31133.360000000001"/>
    <n v="0"/>
    <n v="0"/>
    <n v="31133.360000000001"/>
    <n v="31133.360000000001"/>
    <x v="1"/>
    <s v="NO"/>
    <s v="NO APLICA"/>
    <m/>
    <m/>
    <s v="X"/>
    <m/>
    <m/>
    <m/>
    <m/>
    <m/>
    <m/>
    <m/>
    <m/>
    <m/>
    <m/>
    <m/>
    <s v="X"/>
    <s v="X"/>
    <s v="X"/>
    <m/>
    <m/>
    <m/>
    <m/>
    <m/>
    <m/>
    <m/>
    <m/>
    <m/>
    <n v="3"/>
    <n v="10377.786666666667"/>
    <n v="10377.786666666667"/>
    <n v="10377.786666666667"/>
    <n v="0"/>
    <n v="0"/>
    <n v="0"/>
    <n v="0"/>
    <n v="0"/>
    <n v="0"/>
    <n v="0"/>
    <n v="0"/>
    <n v="0"/>
    <n v="31133.360000000001"/>
    <b v="1"/>
    <m/>
    <s v="Reforma 1"/>
  </r>
  <r>
    <n v="227"/>
    <n v="65"/>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san Martín - puente de Guajaló"/>
    <m/>
    <s v=" 73 BIENES Y SERVICIOS PARA INVERSIÓN"/>
    <x v="62"/>
    <n v="24312.49"/>
    <m/>
    <n v="38049.899999999994"/>
    <m/>
    <s v="C1  "/>
    <n v="62362.39"/>
    <n v="62362.39"/>
    <n v="62362.39"/>
    <n v="0"/>
    <n v="0"/>
    <x v="1"/>
    <s v="NO"/>
    <s v="NO APLICA"/>
    <m/>
    <m/>
    <s v="X"/>
    <m/>
    <m/>
    <m/>
    <m/>
    <m/>
    <m/>
    <m/>
    <m/>
    <m/>
    <m/>
    <m/>
    <s v="X"/>
    <s v="X"/>
    <s v="X"/>
    <m/>
    <m/>
    <m/>
    <m/>
    <m/>
    <m/>
    <m/>
    <m/>
    <m/>
    <n v="3"/>
    <n v="20787.463333333333"/>
    <n v="20787.463333333333"/>
    <n v="20787.463333333333"/>
    <n v="0"/>
    <n v="0"/>
    <n v="0"/>
    <n v="0"/>
    <n v="0"/>
    <n v="0"/>
    <n v="0"/>
    <n v="0"/>
    <n v="0"/>
    <n v="62362.39"/>
    <b v="1"/>
    <m/>
    <s v="Reforma 1"/>
  </r>
  <r>
    <n v="228"/>
    <n v="66"/>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santo Tomás 1 – terminal sur Ecovía"/>
    <m/>
    <s v=" 73 BIENES Y SERVICIOS PARA INVERSIÓN"/>
    <x v="62"/>
    <n v="15194.15"/>
    <m/>
    <n v="13748.550000000001"/>
    <m/>
    <s v="C1  "/>
    <n v="28942.7"/>
    <n v="0"/>
    <n v="0"/>
    <n v="28942.7"/>
    <n v="28942.7"/>
    <x v="1"/>
    <s v="NO"/>
    <s v="NO APLICA"/>
    <m/>
    <m/>
    <s v="X"/>
    <m/>
    <m/>
    <m/>
    <m/>
    <m/>
    <m/>
    <m/>
    <m/>
    <m/>
    <m/>
    <m/>
    <s v="X"/>
    <s v="X"/>
    <s v="X"/>
    <m/>
    <m/>
    <m/>
    <m/>
    <m/>
    <m/>
    <m/>
    <m/>
    <m/>
    <n v="3"/>
    <n v="9647.5666666666675"/>
    <n v="9647.5666666666675"/>
    <n v="9647.5666666666675"/>
    <n v="0"/>
    <n v="0"/>
    <n v="0"/>
    <n v="0"/>
    <n v="0"/>
    <n v="0"/>
    <n v="0"/>
    <n v="0"/>
    <n v="0"/>
    <n v="28942.700000000004"/>
    <b v="1"/>
    <m/>
    <s v="Reforma 1"/>
  </r>
  <r>
    <n v="229"/>
    <n v="67"/>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Santospamba – terminal Quitumbe"/>
    <m/>
    <s v=" 73 BIENES Y SERVICIOS PARA INVERSIÓN"/>
    <x v="62"/>
    <n v="32846.19"/>
    <m/>
    <n v="173619.13999999998"/>
    <m/>
    <s v="C1  "/>
    <n v="206465.33"/>
    <n v="206465.33"/>
    <n v="206465.33"/>
    <n v="0"/>
    <n v="0"/>
    <x v="1"/>
    <s v="NO"/>
    <s v="NO APLICA"/>
    <m/>
    <m/>
    <s v="X"/>
    <m/>
    <m/>
    <m/>
    <m/>
    <m/>
    <m/>
    <m/>
    <m/>
    <m/>
    <m/>
    <m/>
    <s v="X"/>
    <s v="X"/>
    <s v="X"/>
    <m/>
    <m/>
    <m/>
    <m/>
    <m/>
    <m/>
    <m/>
    <m/>
    <m/>
    <n v="3"/>
    <n v="68821.776666666658"/>
    <n v="68821.776666666658"/>
    <n v="68821.776666666658"/>
    <n v="0"/>
    <n v="0"/>
    <n v="0"/>
    <n v="0"/>
    <n v="0"/>
    <n v="0"/>
    <n v="0"/>
    <n v="0"/>
    <n v="0"/>
    <n v="206465.32999999996"/>
    <b v="1"/>
    <m/>
    <s v="Reforma 1"/>
  </r>
  <r>
    <n v="230"/>
    <n v="68"/>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Solanda - terminal el Recreo"/>
    <m/>
    <s v=" 73 BIENES Y SERVICIOS PARA INVERSIÓN"/>
    <x v="62"/>
    <n v="23281.3"/>
    <m/>
    <n v="32564.570000000003"/>
    <m/>
    <s v="C1  "/>
    <n v="55845.87"/>
    <n v="55845.87"/>
    <n v="55845.87"/>
    <n v="0"/>
    <n v="0"/>
    <x v="1"/>
    <s v="NO"/>
    <s v="NO APLICA"/>
    <m/>
    <m/>
    <s v="X"/>
    <m/>
    <m/>
    <m/>
    <m/>
    <m/>
    <m/>
    <m/>
    <m/>
    <m/>
    <m/>
    <m/>
    <s v="X"/>
    <s v="X"/>
    <s v="X"/>
    <m/>
    <m/>
    <m/>
    <m/>
    <m/>
    <m/>
    <m/>
    <m/>
    <m/>
    <n v="3"/>
    <n v="18615.29"/>
    <n v="18615.29"/>
    <n v="18615.29"/>
    <n v="0"/>
    <n v="0"/>
    <n v="0"/>
    <n v="0"/>
    <n v="0"/>
    <n v="0"/>
    <n v="0"/>
    <n v="0"/>
    <n v="0"/>
    <n v="55845.87"/>
    <b v="1"/>
    <m/>
    <s v="Reforma 1"/>
  </r>
  <r>
    <n v="231"/>
    <n v="69"/>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terminal  Carcelén - terminal norte"/>
    <m/>
    <s v=" 73 BIENES Y SERVICIOS PARA INVERSIÓN"/>
    <x v="62"/>
    <n v="11198.33"/>
    <m/>
    <n v="2611.83"/>
    <m/>
    <s v="C1  "/>
    <n v="13810.16"/>
    <n v="13810.16"/>
    <n v="13810.16"/>
    <n v="0"/>
    <n v="0"/>
    <x v="1"/>
    <s v="NO"/>
    <s v="NO APLICA"/>
    <m/>
    <m/>
    <s v="X"/>
    <m/>
    <m/>
    <m/>
    <m/>
    <m/>
    <m/>
    <m/>
    <m/>
    <m/>
    <m/>
    <m/>
    <s v="X"/>
    <s v="X"/>
    <s v="X"/>
    <m/>
    <m/>
    <m/>
    <m/>
    <m/>
    <m/>
    <m/>
    <m/>
    <m/>
    <n v="3"/>
    <n v="4603.3866666666663"/>
    <n v="4603.3866666666663"/>
    <n v="4603.3866666666663"/>
    <n v="0"/>
    <n v="0"/>
    <n v="0"/>
    <n v="0"/>
    <n v="0"/>
    <n v="0"/>
    <n v="0"/>
    <n v="0"/>
    <n v="0"/>
    <n v="13810.16"/>
    <b v="1"/>
    <m/>
    <s v="Reforma 1_x000a_Reforma 10"/>
  </r>
  <r>
    <n v="232"/>
    <n v="70"/>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tola - san roque"/>
    <m/>
    <s v=" 73 BIENES Y SERVICIOS PARA INVERSIÓN"/>
    <x v="62"/>
    <n v="25706.83"/>
    <m/>
    <n v="76780.429999999993"/>
    <m/>
    <s v="C1  "/>
    <n v="102487.26"/>
    <n v="102487.26"/>
    <n v="102487.26"/>
    <n v="0"/>
    <n v="0"/>
    <x v="1"/>
    <s v="NO"/>
    <s v="NO APLICA"/>
    <m/>
    <m/>
    <s v="X"/>
    <m/>
    <m/>
    <m/>
    <m/>
    <m/>
    <m/>
    <m/>
    <m/>
    <m/>
    <m/>
    <m/>
    <s v="X"/>
    <s v="X"/>
    <s v="X"/>
    <m/>
    <m/>
    <m/>
    <m/>
    <m/>
    <m/>
    <m/>
    <m/>
    <m/>
    <n v="3"/>
    <n v="34162.42"/>
    <n v="34162.42"/>
    <n v="34162.42"/>
    <n v="0"/>
    <n v="0"/>
    <n v="0"/>
    <n v="0"/>
    <n v="0"/>
    <n v="0"/>
    <n v="0"/>
    <n v="0"/>
    <n v="0"/>
    <n v="102487.26"/>
    <b v="1"/>
    <m/>
    <s v="Reforma 1"/>
  </r>
  <r>
    <n v="233"/>
    <n v="71"/>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Venecia – terminal sur Ecovía"/>
    <m/>
    <s v=" 73 BIENES Y SERVICIOS PARA INVERSIÓN"/>
    <x v="62"/>
    <n v="15082.21"/>
    <m/>
    <n v="12248.23"/>
    <m/>
    <s v="C1  "/>
    <n v="27330.44"/>
    <n v="0"/>
    <n v="0"/>
    <n v="27330.44"/>
    <n v="27330.44"/>
    <x v="1"/>
    <s v="NO"/>
    <s v="NO APLICA"/>
    <m/>
    <m/>
    <s v="X"/>
    <m/>
    <m/>
    <m/>
    <m/>
    <m/>
    <m/>
    <m/>
    <m/>
    <m/>
    <m/>
    <m/>
    <s v="X"/>
    <s v="X"/>
    <s v="X"/>
    <m/>
    <m/>
    <m/>
    <m/>
    <m/>
    <m/>
    <m/>
    <m/>
    <m/>
    <n v="3"/>
    <n v="9110.1466666666656"/>
    <n v="9110.1466666666656"/>
    <n v="9110.1466666666656"/>
    <n v="0"/>
    <n v="0"/>
    <n v="0"/>
    <n v="0"/>
    <n v="0"/>
    <n v="0"/>
    <n v="0"/>
    <n v="0"/>
    <n v="0"/>
    <n v="27330.439999999995"/>
    <b v="1"/>
    <m/>
    <s v="Reforma 1"/>
  </r>
  <r>
    <n v="234"/>
    <n v="72"/>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Zámbiza - terminal río coca"/>
    <m/>
    <s v=" 73 BIENES Y SERVICIOS PARA INVERSIÓN"/>
    <x v="62"/>
    <n v="11704.49"/>
    <m/>
    <n v="24731.78"/>
    <m/>
    <s v="C1  "/>
    <n v="36436.269999999997"/>
    <n v="33300.689999999995"/>
    <n v="33300.69"/>
    <n v="3135.5800000000017"/>
    <n v="3135.5799999999945"/>
    <x v="1"/>
    <s v="NO"/>
    <s v="NO APLICA"/>
    <m/>
    <m/>
    <s v="X"/>
    <m/>
    <m/>
    <m/>
    <m/>
    <m/>
    <m/>
    <m/>
    <m/>
    <m/>
    <m/>
    <m/>
    <s v="X"/>
    <s v="X"/>
    <s v="X"/>
    <m/>
    <m/>
    <m/>
    <m/>
    <m/>
    <m/>
    <m/>
    <m/>
    <m/>
    <n v="3"/>
    <n v="12145.423333333332"/>
    <n v="12145.423333333332"/>
    <n v="12145.423333333332"/>
    <n v="0"/>
    <n v="0"/>
    <n v="0"/>
    <n v="0"/>
    <n v="0"/>
    <n v="0"/>
    <n v="0"/>
    <n v="0"/>
    <n v="0"/>
    <n v="36436.269999999997"/>
    <b v="1"/>
    <m/>
    <s v="Reforma 1"/>
  </r>
  <r>
    <n v="235"/>
    <n v="73"/>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manuelita Sáenz - terminal Quitumbe"/>
    <m/>
    <s v=" 73 BIENES Y SERVICIOS PARA INVERSIÓN"/>
    <x v="62"/>
    <n v="9576.2999999999993"/>
    <m/>
    <n v="106952.82"/>
    <m/>
    <s v="C1  "/>
    <n v="116529.12000000001"/>
    <n v="116529.12"/>
    <n v="116529.12"/>
    <n v="0"/>
    <n v="0"/>
    <x v="1"/>
    <s v="NO"/>
    <s v="NO APLICA"/>
    <m/>
    <m/>
    <s v="X"/>
    <m/>
    <m/>
    <m/>
    <m/>
    <m/>
    <m/>
    <m/>
    <m/>
    <m/>
    <m/>
    <m/>
    <s v="X"/>
    <s v="X"/>
    <s v="X"/>
    <m/>
    <m/>
    <m/>
    <m/>
    <m/>
    <m/>
    <m/>
    <m/>
    <m/>
    <n v="3"/>
    <n v="38843.040000000001"/>
    <n v="38843.040000000001"/>
    <n v="38843.040000000001"/>
    <n v="0"/>
    <n v="0"/>
    <n v="0"/>
    <n v="0"/>
    <n v="0"/>
    <n v="0"/>
    <n v="0"/>
    <n v="0"/>
    <n v="0"/>
    <n v="116529.12"/>
    <b v="1"/>
    <m/>
    <s v="Reforma 1_x000a_Reforma 42"/>
  </r>
  <r>
    <n v="236"/>
    <n v="105"/>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Servicio de plan de datos móvil para los 80 buses biarticulados (2020-2021)"/>
    <m/>
    <s v=" 73 BIENES Y SERVICIOS PARA INVERSIÓN"/>
    <x v="60"/>
    <n v="2572.77"/>
    <m/>
    <m/>
    <m/>
    <s v="C1 C2 C3"/>
    <n v="2572.77"/>
    <n v="2508.0760714285716"/>
    <n v="1968.9600000000003"/>
    <n v="64.693928571428387"/>
    <n v="603.80999999999972"/>
    <x v="1"/>
    <s v="NO"/>
    <s v="NO APLICA"/>
    <m/>
    <m/>
    <m/>
    <s v="X"/>
    <s v="X"/>
    <s v="X"/>
    <s v="X"/>
    <s v="X"/>
    <s v="X"/>
    <s v="X"/>
    <s v="X"/>
    <m/>
    <m/>
    <m/>
    <m/>
    <s v="X"/>
    <s v="X"/>
    <s v="X"/>
    <s v="X"/>
    <s v="X"/>
    <s v="X"/>
    <s v="X"/>
    <s v="X"/>
    <m/>
    <m/>
    <m/>
    <n v="8"/>
    <n v="0"/>
    <n v="321.59625"/>
    <n v="321.59625"/>
    <n v="321.59625"/>
    <n v="321.59625"/>
    <n v="321.59625"/>
    <n v="321.59625"/>
    <n v="321.59625"/>
    <n v="321.59625"/>
    <n v="0"/>
    <n v="0"/>
    <n v="0"/>
    <n v="2572.77"/>
    <b v="1"/>
    <m/>
    <m/>
  </r>
  <r>
    <n v="237"/>
    <n v="0"/>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Servicio de plan de datos móvil para los 80 buses biarticulados (2021- 2022)"/>
    <m/>
    <s v=" 73 BIENES Y SERVICIOS PARA INVERSIÓN"/>
    <x v="60"/>
    <n v="2572.77"/>
    <n v="-1"/>
    <m/>
    <m/>
    <s v="  C3"/>
    <n v="2571.77"/>
    <n v="0"/>
    <n v="0"/>
    <n v="2571.77"/>
    <n v="2571.77"/>
    <x v="1"/>
    <s v="SI"/>
    <s v="CUATRIMESTRE 3"/>
    <m/>
    <m/>
    <m/>
    <m/>
    <m/>
    <m/>
    <m/>
    <m/>
    <m/>
    <m/>
    <s v="X"/>
    <s v="X"/>
    <s v="X"/>
    <s v="X"/>
    <m/>
    <m/>
    <m/>
    <m/>
    <m/>
    <m/>
    <m/>
    <m/>
    <m/>
    <s v="X"/>
    <s v="X"/>
    <s v="X"/>
    <n v="3"/>
    <n v="0"/>
    <n v="0"/>
    <n v="0"/>
    <n v="0"/>
    <n v="0"/>
    <n v="0"/>
    <n v="0"/>
    <n v="0"/>
    <n v="0"/>
    <n v="857.25666666666666"/>
    <n v="857.25666666666666"/>
    <n v="857.25666666666666"/>
    <n v="2571.77"/>
    <b v="1"/>
    <m/>
    <s v="Reforma 145"/>
  </r>
  <r>
    <n v="238"/>
    <n v="109"/>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Servicio de limpieza integral de la infraestructura de terminales, estaciones, talleres y oficinas administrativas de la EPMTPQ 2019-2020"/>
    <m/>
    <s v=" 73 BIENES Y SERVICIOS PARA INVERSIÓN"/>
    <x v="56"/>
    <n v="218118.45"/>
    <n v="-7386.93"/>
    <m/>
    <m/>
    <s v="C1  "/>
    <n v="210731.52000000002"/>
    <n v="210668.68000000005"/>
    <n v="210668.68"/>
    <n v="62.839999999967404"/>
    <n v="62.840000000025611"/>
    <x v="0"/>
    <s v="NO"/>
    <s v="NO APLICA"/>
    <m/>
    <m/>
    <s v="X"/>
    <m/>
    <m/>
    <m/>
    <m/>
    <m/>
    <m/>
    <m/>
    <m/>
    <m/>
    <m/>
    <m/>
    <s v="X"/>
    <s v="X"/>
    <s v="X"/>
    <s v="X"/>
    <m/>
    <m/>
    <m/>
    <m/>
    <m/>
    <m/>
    <m/>
    <m/>
    <n v="4"/>
    <n v="52682.880000000005"/>
    <n v="52682.880000000005"/>
    <n v="52682.880000000005"/>
    <n v="52682.880000000005"/>
    <n v="0"/>
    <n v="0"/>
    <n v="0"/>
    <n v="0"/>
    <n v="0"/>
    <n v="0"/>
    <n v="0"/>
    <n v="0"/>
    <n v="210731.52000000002"/>
    <b v="1"/>
    <m/>
    <s v="Reforma 84"/>
  </r>
  <r>
    <n v="239"/>
    <n v="11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Servicio de limpieza integral de la infraestructura de las paradas (incluye baños) de la EPMTPQ 2019-2020"/>
    <m/>
    <s v=" 73 BIENES Y SERVICIOS PARA INVERSIÓN"/>
    <x v="56"/>
    <n v="230686.45"/>
    <m/>
    <m/>
    <m/>
    <s v="C1  "/>
    <n v="230686.45"/>
    <n v="230686.45"/>
    <n v="230686.44999999998"/>
    <n v="0"/>
    <n v="0"/>
    <x v="0"/>
    <s v="NO"/>
    <s v="NO APLICA"/>
    <m/>
    <m/>
    <s v="X"/>
    <m/>
    <m/>
    <m/>
    <m/>
    <m/>
    <m/>
    <m/>
    <m/>
    <m/>
    <m/>
    <m/>
    <s v="X"/>
    <s v="X"/>
    <s v="X"/>
    <s v="X"/>
    <m/>
    <m/>
    <m/>
    <m/>
    <m/>
    <m/>
    <m/>
    <m/>
    <n v="4"/>
    <n v="57671.612500000003"/>
    <n v="57671.612500000003"/>
    <n v="57671.612500000003"/>
    <n v="57671.612500000003"/>
    <n v="0"/>
    <n v="0"/>
    <n v="0"/>
    <n v="0"/>
    <n v="0"/>
    <n v="0"/>
    <n v="0"/>
    <n v="0"/>
    <n v="230686.45"/>
    <b v="1"/>
    <m/>
    <m/>
  </r>
  <r>
    <n v="240"/>
    <n v="111"/>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Servicio de limpieza integral de las unidades móviles de la EPMTPQ 2019-2020"/>
    <m/>
    <s v=" 73 BIENES Y SERVICIOS PARA INVERSIÓN"/>
    <x v="56"/>
    <n v="210668.51"/>
    <m/>
    <n v="7386.93"/>
    <m/>
    <s v="C1 C2 "/>
    <n v="218055.44"/>
    <n v="218055.44"/>
    <n v="218055.43999999997"/>
    <n v="0"/>
    <n v="0"/>
    <x v="0"/>
    <s v="NO"/>
    <s v="NO APLICA"/>
    <m/>
    <m/>
    <s v="X"/>
    <m/>
    <m/>
    <m/>
    <m/>
    <m/>
    <m/>
    <m/>
    <m/>
    <m/>
    <m/>
    <m/>
    <s v="X"/>
    <s v="X"/>
    <s v="X"/>
    <s v="X"/>
    <s v="X"/>
    <m/>
    <m/>
    <m/>
    <m/>
    <m/>
    <m/>
    <m/>
    <n v="5"/>
    <n v="43611.088000000003"/>
    <n v="43611.088000000003"/>
    <n v="43611.088000000003"/>
    <n v="43611.088000000003"/>
    <n v="43611.088000000003"/>
    <n v="0"/>
    <n v="0"/>
    <n v="0"/>
    <n v="0"/>
    <n v="0"/>
    <n v="0"/>
    <n v="0"/>
    <n v="218055.44"/>
    <b v="1"/>
    <m/>
    <s v="Reforma 84"/>
  </r>
  <r>
    <n v="241"/>
    <n v="4"/>
    <s v="GERENCIA ADMINISTRATIVO FINANCIERA"/>
    <s v="COORDINACIÓN DE RECAUDACIÓN SIR"/>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Impresión de boletos 2020"/>
    <m/>
    <s v=" 73 BIENES Y SERVICIOS PARA INVERSIÓN"/>
    <x v="63"/>
    <n v="404686.8"/>
    <m/>
    <n v="129654"/>
    <m/>
    <s v=" C2 "/>
    <n v="534340.80000000005"/>
    <n v="477090.00000000006"/>
    <n v="0"/>
    <n v="57250.799999999988"/>
    <n v="534340.80000000005"/>
    <x v="1"/>
    <s v="NO"/>
    <s v="NO APLICA"/>
    <m/>
    <m/>
    <s v="X"/>
    <m/>
    <m/>
    <m/>
    <m/>
    <m/>
    <m/>
    <m/>
    <m/>
    <m/>
    <m/>
    <m/>
    <m/>
    <m/>
    <m/>
    <m/>
    <m/>
    <s v="X"/>
    <m/>
    <m/>
    <m/>
    <m/>
    <m/>
    <m/>
    <n v="1"/>
    <n v="0"/>
    <n v="0"/>
    <n v="0"/>
    <n v="0"/>
    <n v="0"/>
    <n v="534340.80000000005"/>
    <n v="0"/>
    <n v="0"/>
    <n v="0"/>
    <n v="0"/>
    <n v="0"/>
    <n v="0"/>
    <n v="534340.80000000005"/>
    <b v="1"/>
    <m/>
    <s v="Reforma 1"/>
  </r>
  <r>
    <n v="242"/>
    <n v="116"/>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Revisión Técnica Vehicular 2021"/>
    <m/>
    <s v=" 57 OTROS GASTOS CORRIENTES"/>
    <x v="15"/>
    <n v="40000"/>
    <m/>
    <m/>
    <m/>
    <s v="C1  "/>
    <n v="40000"/>
    <n v="40000"/>
    <n v="8345.09"/>
    <n v="0"/>
    <n v="31654.91"/>
    <x v="0"/>
    <s v="NO"/>
    <s v="NO APLICA"/>
    <m/>
    <m/>
    <s v="X"/>
    <m/>
    <m/>
    <m/>
    <m/>
    <m/>
    <m/>
    <m/>
    <m/>
    <m/>
    <m/>
    <m/>
    <s v="X"/>
    <s v="X"/>
    <s v="X"/>
    <s v="X"/>
    <m/>
    <m/>
    <m/>
    <m/>
    <m/>
    <m/>
    <m/>
    <m/>
    <n v="4"/>
    <n v="10000"/>
    <n v="10000"/>
    <n v="10000"/>
    <n v="10000"/>
    <n v="0"/>
    <n v="0"/>
    <n v="0"/>
    <n v="0"/>
    <n v="0"/>
    <n v="0"/>
    <n v="0"/>
    <n v="0"/>
    <n v="40000"/>
    <b v="1"/>
    <m/>
    <m/>
  </r>
  <r>
    <n v="243"/>
    <n v="117"/>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Matriculación flota vehicular 2021"/>
    <m/>
    <s v=" 57 OTROS GASTOS CORRIENTES"/>
    <x v="15"/>
    <n v="35000"/>
    <m/>
    <m/>
    <m/>
    <s v="C1  "/>
    <n v="35000"/>
    <n v="35000"/>
    <n v="35000"/>
    <n v="0"/>
    <n v="0"/>
    <x v="0"/>
    <s v="NO"/>
    <s v="NO APLICA"/>
    <m/>
    <m/>
    <s v="X"/>
    <m/>
    <m/>
    <m/>
    <m/>
    <m/>
    <m/>
    <m/>
    <m/>
    <m/>
    <m/>
    <m/>
    <s v="X"/>
    <s v="X"/>
    <s v="X"/>
    <s v="X"/>
    <m/>
    <m/>
    <m/>
    <m/>
    <m/>
    <m/>
    <m/>
    <m/>
    <n v="4"/>
    <n v="8750"/>
    <n v="8750"/>
    <n v="8750"/>
    <n v="8750"/>
    <n v="0"/>
    <n v="0"/>
    <n v="0"/>
    <n v="0"/>
    <n v="0"/>
    <n v="0"/>
    <n v="0"/>
    <n v="0"/>
    <n v="35000"/>
    <b v="1"/>
    <m/>
    <m/>
  </r>
  <r>
    <n v="244"/>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Servicios básicos - energía eléctrica"/>
    <m/>
    <s v=" 73 BIENES Y SERVICIOS PARA INVERSIÓN"/>
    <x v="58"/>
    <n v="231588.53945470238"/>
    <m/>
    <m/>
    <m/>
    <s v="C1 C2 C3"/>
    <n v="231588.53945470238"/>
    <n v="231588.53945470243"/>
    <n v="231519.20999999993"/>
    <n v="0"/>
    <n v="69.329454702441581"/>
    <x v="0"/>
    <s v="NO"/>
    <s v="NO APLICA"/>
    <m/>
    <m/>
    <s v="X"/>
    <m/>
    <m/>
    <m/>
    <m/>
    <m/>
    <m/>
    <m/>
    <m/>
    <m/>
    <m/>
    <m/>
    <s v="X"/>
    <s v="X"/>
    <s v="X"/>
    <s v="X"/>
    <s v="X"/>
    <s v="X"/>
    <s v="X"/>
    <s v="X"/>
    <s v="X"/>
    <s v="X"/>
    <s v="X"/>
    <s v="X"/>
    <n v="12"/>
    <n v="19299.044954558532"/>
    <n v="19299.044954558532"/>
    <n v="19299.044954558532"/>
    <n v="19299.044954558532"/>
    <n v="19299.044954558532"/>
    <n v="19299.044954558532"/>
    <n v="19299.044954558532"/>
    <n v="19299.044954558532"/>
    <n v="19299.044954558532"/>
    <n v="19299.044954558532"/>
    <n v="19299.044954558532"/>
    <n v="19299.044954558532"/>
    <n v="231588.53945470243"/>
    <b v="1"/>
    <m/>
    <m/>
  </r>
  <r>
    <n v="245"/>
    <n v="0"/>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3"/>
    <s v="PORCENTAJE DE MODERNIZACIÓN DEL SISTEMA DE TRANSPORTE PÚBLICO METROPOLITANO DE PASAJEROS"/>
    <s v="10% DE MODERNIZACIÓN DEL SISTEMA DE TRANSPORTE PÚBLICO METROPOLITANO"/>
    <x v="5"/>
    <x v="12"/>
    <s v="IMPLEMENTACIÓN DE SISTEMAS DE TRANSPORTE "/>
    <m/>
    <s v=" 73 BIENES Y SERVICIOS PARA INVERSIÓN"/>
    <x v="64"/>
    <n v="0"/>
    <m/>
    <m/>
    <m/>
    <s v="  "/>
    <n v="0"/>
    <n v="0"/>
    <n v="0"/>
    <n v="0"/>
    <n v="0"/>
    <x v="1"/>
    <s v="SI"/>
    <s v="CUATRIMESTRE 2"/>
    <m/>
    <m/>
    <m/>
    <m/>
    <m/>
    <m/>
    <m/>
    <m/>
    <s v="X"/>
    <m/>
    <m/>
    <m/>
    <m/>
    <m/>
    <m/>
    <m/>
    <m/>
    <m/>
    <m/>
    <m/>
    <m/>
    <m/>
    <m/>
    <m/>
    <m/>
    <s v="X"/>
    <n v="1"/>
    <n v="0"/>
    <n v="0"/>
    <n v="0"/>
    <n v="0"/>
    <n v="0"/>
    <n v="0"/>
    <n v="0"/>
    <n v="0"/>
    <n v="0"/>
    <n v="0"/>
    <n v="0"/>
    <n v="0"/>
    <n v="0"/>
    <b v="1"/>
    <m/>
    <m/>
  </r>
  <r>
    <n v="246"/>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3"/>
    <s v="PORCENTAJE DE MODERNIZACIÓN DEL SISTEMA DE TRANSPORTE PÚBLICO METROPOLITANO DE PASAJEROS"/>
    <s v="10% DE MODERNIZACIÓN DEL SISTEMA DE TRANSPORTE PÚBLICO METROPOLITANO"/>
    <x v="5"/>
    <x v="13"/>
    <s v="OPTIMIZACIÓN DE PERSONAL"/>
    <m/>
    <s v=" 71 GASTOS EN PERSONAL INVERSIÓN"/>
    <x v="65"/>
    <n v="0"/>
    <m/>
    <m/>
    <m/>
    <s v="  "/>
    <n v="0"/>
    <n v="0"/>
    <n v="0"/>
    <n v="0"/>
    <n v="0"/>
    <x v="1"/>
    <s v="SI"/>
    <s v="CUATRIMESTRE 2"/>
    <m/>
    <m/>
    <m/>
    <m/>
    <m/>
    <m/>
    <m/>
    <m/>
    <s v="X"/>
    <m/>
    <m/>
    <m/>
    <m/>
    <m/>
    <m/>
    <m/>
    <m/>
    <m/>
    <m/>
    <m/>
    <m/>
    <m/>
    <m/>
    <m/>
    <m/>
    <s v="X"/>
    <n v="1"/>
    <n v="0"/>
    <n v="0"/>
    <n v="0"/>
    <n v="0"/>
    <n v="0"/>
    <n v="0"/>
    <n v="0"/>
    <n v="0"/>
    <n v="0"/>
    <n v="0"/>
    <n v="0"/>
    <n v="0"/>
    <n v="0"/>
    <b v="1"/>
    <m/>
    <m/>
  </r>
  <r>
    <n v="247"/>
    <n v="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3"/>
    <s v="PORCENTAJE DE MODERNIZACIÓN DEL SISTEMA DE TRANSPORTE PÚBLICO METROPOLITANO DE PASAJEROS"/>
    <s v="10% DE MODERNIZACIÓN DEL SISTEMA DE TRANSPORTE PÚBLICO METROPOLITANO"/>
    <x v="6"/>
    <x v="14"/>
    <s v="PUESTA EN MARCHA DE UNIDADES - TROLEBÚS"/>
    <m/>
    <s v=" 84 BIENES DE LARGA DURACIÓN"/>
    <x v="66"/>
    <n v="0"/>
    <m/>
    <m/>
    <m/>
    <s v="  "/>
    <n v="0"/>
    <n v="0"/>
    <n v="0"/>
    <n v="0"/>
    <n v="0"/>
    <x v="1"/>
    <s v="SI"/>
    <s v="CUATRIMESTRE 2"/>
    <m/>
    <m/>
    <m/>
    <m/>
    <m/>
    <m/>
    <m/>
    <m/>
    <s v="X"/>
    <m/>
    <m/>
    <m/>
    <m/>
    <m/>
    <m/>
    <m/>
    <m/>
    <m/>
    <m/>
    <m/>
    <m/>
    <m/>
    <m/>
    <m/>
    <m/>
    <s v="X"/>
    <n v="1"/>
    <n v="0"/>
    <n v="0"/>
    <n v="0"/>
    <n v="0"/>
    <n v="0"/>
    <n v="0"/>
    <n v="0"/>
    <n v="0"/>
    <n v="0"/>
    <n v="0"/>
    <n v="0"/>
    <n v="0"/>
    <n v="0"/>
    <b v="1"/>
    <m/>
    <m/>
  </r>
  <r>
    <n v="248"/>
    <n v="182"/>
    <s v="GERENCIA GENERAL"/>
    <s v="COORDINACIÓN DE COMUNICACIÓN"/>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15"/>
    <s v="Monitoreo de Prensa 2021 - 2022"/>
    <m/>
    <s v=" 53 BIENES Y SERVICIOS DE CONSUMO"/>
    <x v="67"/>
    <n v="0"/>
    <n v="-560"/>
    <n v="5040"/>
    <m/>
    <s v="C1 C2 C3"/>
    <n v="4480"/>
    <n v="4188.7996428571432"/>
    <n v="2162.13"/>
    <n v="291.20035714285677"/>
    <n v="2317.87"/>
    <x v="0"/>
    <s v="SI"/>
    <s v="CUATRIMESTRE 1"/>
    <m/>
    <m/>
    <m/>
    <s v="X"/>
    <m/>
    <m/>
    <m/>
    <m/>
    <m/>
    <m/>
    <m/>
    <m/>
    <m/>
    <m/>
    <m/>
    <m/>
    <s v="X"/>
    <s v="X"/>
    <s v="X"/>
    <s v="X"/>
    <s v="X"/>
    <s v="X"/>
    <s v="X"/>
    <s v="X"/>
    <s v="X"/>
    <s v="X"/>
    <n v="10"/>
    <n v="0"/>
    <n v="0"/>
    <n v="448"/>
    <n v="448"/>
    <n v="448"/>
    <n v="448"/>
    <n v="448"/>
    <n v="448"/>
    <n v="448"/>
    <n v="448"/>
    <n v="448"/>
    <n v="448"/>
    <n v="4480"/>
    <b v="1"/>
    <m/>
    <s v="Reforma 17_x000a_Reforma 79"/>
  </r>
  <r>
    <n v="249"/>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16"/>
    <s v="Servicios de Formación y capacitación al personal de la EPMTPQ "/>
    <m/>
    <s v=" 53 BIENES Y SERVICIOS DE CONSUMO"/>
    <x v="68"/>
    <n v="0"/>
    <m/>
    <m/>
    <m/>
    <s v="  "/>
    <n v="0"/>
    <n v="0"/>
    <n v="0"/>
    <n v="0"/>
    <n v="0"/>
    <x v="0"/>
    <s v="SI"/>
    <s v="CUATRIMESTRE 1"/>
    <m/>
    <m/>
    <m/>
    <m/>
    <m/>
    <s v="X"/>
    <s v="X"/>
    <s v="X"/>
    <s v="X"/>
    <s v="X"/>
    <s v="X"/>
    <s v="X"/>
    <s v="X"/>
    <m/>
    <m/>
    <m/>
    <m/>
    <s v="X"/>
    <s v="X"/>
    <s v="X"/>
    <s v="X"/>
    <s v="X"/>
    <s v="X"/>
    <s v="X"/>
    <s v="X"/>
    <m/>
    <n v="8"/>
    <n v="0"/>
    <n v="0"/>
    <n v="0"/>
    <n v="0"/>
    <n v="0"/>
    <n v="0"/>
    <n v="0"/>
    <n v="0"/>
    <n v="0"/>
    <n v="0"/>
    <n v="0"/>
    <n v="0"/>
    <n v="0"/>
    <b v="1"/>
    <m/>
    <m/>
  </r>
  <r>
    <n v="250"/>
    <n v="129"/>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Sur Occidental"/>
    <m/>
    <s v=" 73 BIENES Y SERVICIOS PARA INVERSIÓN"/>
    <x v="62"/>
    <n v="611701.05000000005"/>
    <n v="-957693.41999999993"/>
    <n v="1498598.5899999999"/>
    <n v="1176103.1299999999"/>
    <s v="C1  "/>
    <n v="2328709.3499999996"/>
    <n v="950907.69"/>
    <n v="950748.30999999994"/>
    <n v="201698.53000000003"/>
    <n v="201857.91000000003"/>
    <x v="1"/>
    <s v="NO"/>
    <s v="NO APLICA"/>
    <m/>
    <m/>
    <m/>
    <s v="X"/>
    <m/>
    <m/>
    <m/>
    <m/>
    <m/>
    <m/>
    <m/>
    <m/>
    <m/>
    <m/>
    <s v="X"/>
    <s v="X"/>
    <s v="X"/>
    <m/>
    <m/>
    <m/>
    <m/>
    <m/>
    <m/>
    <m/>
    <m/>
    <m/>
    <n v="3"/>
    <n v="776236.44999999984"/>
    <n v="776236.44999999984"/>
    <n v="776236.44999999984"/>
    <n v="0"/>
    <n v="0"/>
    <n v="0"/>
    <n v="0"/>
    <n v="0"/>
    <n v="0"/>
    <n v="0"/>
    <n v="0"/>
    <n v="0"/>
    <n v="2328709.3499999996"/>
    <b v="1"/>
    <m/>
    <s v="Reforma 1_x000a_Reforma 12_x000a_Reforma 20_x000a_Reforma 26_x000a_Reforma 37_x000a_Reforma 42_x000a_Reforma 67_x000a_Reforma 85_x000a_Reforma 138"/>
  </r>
  <r>
    <n v="251"/>
    <n v="236"/>
    <s v="GERENCIA DE OPERACIONES"/>
    <s v="COORDINACIÓN DE INFRAESTRUCTURA EN TRANSPORT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7"/>
    <x v="18"/>
    <s v="Adquisición de materiales para mantenimiento continuo de la infraestructura de la EPMTPQ"/>
    <m/>
    <s v=" 73 BIENES Y SERVICIOS PARA INVERSIÓN"/>
    <x v="50"/>
    <n v="100800"/>
    <n v="-100801.82"/>
    <n v="22483.200000000001"/>
    <m/>
    <s v=" C2 "/>
    <n v="22481.379999999994"/>
    <n v="20072.660714285717"/>
    <n v="0"/>
    <n v="2408.7192857142763"/>
    <n v="22481.379999999994"/>
    <x v="1"/>
    <s v="SI"/>
    <s v="CUATRIMESTRE 2"/>
    <m/>
    <m/>
    <m/>
    <m/>
    <s v="X"/>
    <m/>
    <m/>
    <m/>
    <m/>
    <m/>
    <m/>
    <m/>
    <m/>
    <m/>
    <m/>
    <m/>
    <m/>
    <m/>
    <m/>
    <m/>
    <s v="X"/>
    <m/>
    <m/>
    <m/>
    <m/>
    <m/>
    <n v="1"/>
    <n v="0"/>
    <n v="0"/>
    <n v="0"/>
    <n v="0"/>
    <n v="0"/>
    <n v="0"/>
    <n v="22481.379999999994"/>
    <n v="0"/>
    <n v="0"/>
    <n v="0"/>
    <n v="0"/>
    <n v="0"/>
    <n v="22481.379999999994"/>
    <b v="1"/>
    <m/>
    <s v="Reforma 1_x000a_Reforma 33_x000a_Reforma 68_x000a_Reforma 80_x000a_Reforma 94"/>
  </r>
  <r>
    <n v="252"/>
    <n v="130"/>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6 de julio - terminal río coca"/>
    <m/>
    <s v=" 73 BIENES Y SERVICIOS PARA INVERSIÓN"/>
    <x v="62"/>
    <n v="152364.24"/>
    <n v="-42192.869999999995"/>
    <n v="96995.209999999992"/>
    <n v="153028.91000000003"/>
    <s v="C1 C2 C3"/>
    <n v="360195.49"/>
    <n v="179522.85000000003"/>
    <n v="151172.29999999999"/>
    <n v="27643.729999999952"/>
    <n v="55994.28"/>
    <x v="1"/>
    <s v="SI"/>
    <s v="CUATRIMESTRE 1"/>
    <m/>
    <m/>
    <m/>
    <s v="X"/>
    <m/>
    <m/>
    <m/>
    <m/>
    <m/>
    <m/>
    <m/>
    <m/>
    <m/>
    <m/>
    <m/>
    <s v="X"/>
    <s v="X"/>
    <s v="X"/>
    <s v="X"/>
    <s v="X"/>
    <s v="X"/>
    <s v="X"/>
    <s v="X"/>
    <s v="X"/>
    <s v="X"/>
    <s v="X"/>
    <n v="11"/>
    <n v="0"/>
    <n v="32745.044545454544"/>
    <n v="32745.044545454544"/>
    <n v="32745.044545454544"/>
    <n v="32745.044545454544"/>
    <n v="32745.044545454544"/>
    <n v="32745.044545454544"/>
    <n v="32745.044545454544"/>
    <n v="32745.044545454544"/>
    <n v="32745.044545454544"/>
    <n v="32745.044545454544"/>
    <n v="32745.044545454544"/>
    <n v="360195.49000000005"/>
    <b v="1"/>
    <m/>
    <s v="Reforma 1_x000a_Reforma 12_x000a_Reforma 20_x000a_Reforma 26_x000a_Reforma 37_x000a_Reforma 70_x000a_Reforma 85_x000a_Reforma 138"/>
  </r>
  <r>
    <n v="253"/>
    <n v="131"/>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agua clara – terminal río coca"/>
    <m/>
    <s v=" 73 BIENES Y SERVICIOS PARA INVERSIÓN"/>
    <x v="62"/>
    <n v="230560.41"/>
    <n v="-59365.05"/>
    <n v="118854.16"/>
    <n v="174425.34499999997"/>
    <s v="C1 C2 C3"/>
    <n v="464474.86499999999"/>
    <n v="254292.01796296291"/>
    <n v="193227.06999999998"/>
    <n v="35757.502037037106"/>
    <n v="96822.450000000041"/>
    <x v="1"/>
    <s v="SI"/>
    <s v="CUATRIMESTRE 1"/>
    <m/>
    <m/>
    <m/>
    <s v="X"/>
    <m/>
    <m/>
    <m/>
    <m/>
    <m/>
    <m/>
    <m/>
    <m/>
    <m/>
    <m/>
    <m/>
    <s v="X"/>
    <s v="X"/>
    <s v="X"/>
    <s v="X"/>
    <s v="X"/>
    <s v="X"/>
    <s v="X"/>
    <s v="X"/>
    <s v="X"/>
    <s v="X"/>
    <s v="X"/>
    <n v="11"/>
    <n v="0"/>
    <n v="42224.987727272724"/>
    <n v="42224.987727272724"/>
    <n v="42224.987727272724"/>
    <n v="42224.987727272724"/>
    <n v="42224.987727272724"/>
    <n v="42224.987727272724"/>
    <n v="42224.987727272724"/>
    <n v="42224.987727272724"/>
    <n v="42224.987727272724"/>
    <n v="42224.987727272724"/>
    <n v="42224.987727272724"/>
    <n v="464474.86499999999"/>
    <b v="1"/>
    <m/>
    <s v="Reforma 1_x000a_Reforma 12_x000a_Reforma 26_x000a_Reforma 37_x000a_Reforma 70_x000a_Reforma 85_x000a_Reforma 138"/>
  </r>
  <r>
    <n v="254"/>
    <n v="132"/>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Argelia – terminal el Recreo"/>
    <m/>
    <s v=" 73 BIENES Y SERVICIOS PARA INVERSIÓN"/>
    <x v="62"/>
    <n v="243587.4"/>
    <n v="-76595.930000000008"/>
    <n v="118437.75999999999"/>
    <n v="222110.96000000011"/>
    <s v="C1 C2 C3"/>
    <n v="507540.19000000006"/>
    <n v="250685.16999999998"/>
    <n v="198590.27"/>
    <n v="34744.06"/>
    <n v="86838.959999999992"/>
    <x v="1"/>
    <s v="SI"/>
    <s v="CUATRIMESTRE 1"/>
    <m/>
    <m/>
    <m/>
    <s v="X"/>
    <m/>
    <m/>
    <m/>
    <m/>
    <m/>
    <m/>
    <m/>
    <m/>
    <m/>
    <m/>
    <m/>
    <s v="X"/>
    <s v="X"/>
    <s v="X"/>
    <s v="X"/>
    <s v="X"/>
    <s v="X"/>
    <s v="X"/>
    <s v="X"/>
    <s v="X"/>
    <s v="X"/>
    <s v="X"/>
    <n v="11"/>
    <n v="0"/>
    <n v="46140.01727272728"/>
    <n v="46140.01727272728"/>
    <n v="46140.01727272728"/>
    <n v="46140.01727272728"/>
    <n v="46140.01727272728"/>
    <n v="46140.01727272728"/>
    <n v="46140.01727272728"/>
    <n v="46140.01727272728"/>
    <n v="46140.01727272728"/>
    <n v="46140.01727272728"/>
    <n v="46140.01727272728"/>
    <n v="507540.19000000006"/>
    <b v="1"/>
    <m/>
    <s v="Reforma 1_x000a_Reforma 12_x000a_Reforma 20_x000a_Reforma 37_x000a_Reforma 70_x000a_Reforma 85_x000a_Reforma 138"/>
  </r>
  <r>
    <n v="255"/>
    <n v="133"/>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Cabuyal - calderón"/>
    <m/>
    <s v=" 73 BIENES Y SERVICIOS PARA INVERSIÓN"/>
    <x v="62"/>
    <n v="112500"/>
    <n v="-13898.07"/>
    <n v="141410.36000000002"/>
    <n v="146725.27500000002"/>
    <s v="C1 C2 C3"/>
    <n v="386737.56500000006"/>
    <n v="198524.68000000002"/>
    <n v="173198.91"/>
    <n v="41487.609999999986"/>
    <n v="66813.38"/>
    <x v="1"/>
    <s v="SI"/>
    <s v="CUATRIMESTRE 1"/>
    <m/>
    <m/>
    <m/>
    <s v="X"/>
    <m/>
    <m/>
    <m/>
    <m/>
    <m/>
    <m/>
    <m/>
    <m/>
    <m/>
    <m/>
    <m/>
    <s v="X"/>
    <s v="X"/>
    <s v="X"/>
    <s v="X"/>
    <s v="X"/>
    <s v="X"/>
    <s v="X"/>
    <s v="X"/>
    <s v="X"/>
    <s v="X"/>
    <s v="X"/>
    <n v="11"/>
    <n v="0"/>
    <n v="35157.960454545457"/>
    <n v="35157.960454545457"/>
    <n v="35157.960454545457"/>
    <n v="35157.960454545457"/>
    <n v="35157.960454545457"/>
    <n v="35157.960454545457"/>
    <n v="35157.960454545457"/>
    <n v="35157.960454545457"/>
    <n v="35157.960454545457"/>
    <n v="35157.960454545457"/>
    <n v="35157.960454545457"/>
    <n v="386737.565"/>
    <b v="1"/>
    <m/>
    <s v="Reforma 12_x000a_Reforma 37_x000a_Reforma 70_x000a_Reforma 85_x000a_Reforma 138"/>
  </r>
  <r>
    <n v="256"/>
    <n v="134"/>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Carapungo - Eloy Alfaro - terminal río coca"/>
    <m/>
    <s v=" 73 BIENES Y SERVICIOS PARA INVERSIÓN"/>
    <x v="62"/>
    <n v="227662.32"/>
    <n v="-36059.96"/>
    <n v="181663.65000000002"/>
    <n v="279380.87"/>
    <s v="C1 C2 C3"/>
    <n v="652646.88"/>
    <n v="323756.42000000004"/>
    <n v="269221.60000000003"/>
    <n v="49509.589999999967"/>
    <n v="104044.40999999997"/>
    <x v="1"/>
    <s v="SI"/>
    <s v="CUATRIMESTRE 1"/>
    <m/>
    <m/>
    <m/>
    <s v="X"/>
    <m/>
    <m/>
    <m/>
    <m/>
    <m/>
    <m/>
    <m/>
    <m/>
    <m/>
    <m/>
    <m/>
    <s v="X"/>
    <s v="X"/>
    <s v="X"/>
    <s v="X"/>
    <s v="X"/>
    <s v="X"/>
    <s v="X"/>
    <s v="X"/>
    <s v="X"/>
    <s v="X"/>
    <s v="X"/>
    <n v="11"/>
    <n v="0"/>
    <n v="59331.534545454546"/>
    <n v="59331.534545454546"/>
    <n v="59331.534545454546"/>
    <n v="59331.534545454546"/>
    <n v="59331.534545454546"/>
    <n v="59331.534545454546"/>
    <n v="59331.534545454546"/>
    <n v="59331.534545454546"/>
    <n v="59331.534545454546"/>
    <n v="59331.534545454546"/>
    <n v="59331.534545454546"/>
    <n v="652646.88"/>
    <b v="1"/>
    <m/>
    <s v="Reforma 1_x000a_Reforma 12_x000a_Reforma 20_x000a_Reforma 37_x000a_Reforma 70_x000a_Reforma 85_x000a_Reforma 108_x000a_Reforma 138"/>
  </r>
  <r>
    <n v="257"/>
    <n v="135"/>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Carapungo - simón bolívar - terminal río coca"/>
    <m/>
    <s v=" 73 BIENES Y SERVICIOS PARA INVERSIÓN"/>
    <x v="62"/>
    <n v="288584.78999999998"/>
    <n v="-63030.47"/>
    <n v="194588.93"/>
    <n v="309627.71499999997"/>
    <s v="C1 C2 C3"/>
    <n v="729770.96499999997"/>
    <n v="363491.02"/>
    <n v="306401.18999999989"/>
    <n v="56652.229999999981"/>
    <n v="113742.06000000011"/>
    <x v="1"/>
    <s v="SI"/>
    <s v="CUATRIMESTRE 1"/>
    <m/>
    <m/>
    <m/>
    <s v="X"/>
    <m/>
    <m/>
    <m/>
    <m/>
    <m/>
    <m/>
    <m/>
    <m/>
    <m/>
    <m/>
    <m/>
    <s v="X"/>
    <s v="X"/>
    <s v="X"/>
    <s v="X"/>
    <s v="X"/>
    <s v="X"/>
    <s v="X"/>
    <s v="X"/>
    <s v="X"/>
    <s v="X"/>
    <s v="X"/>
    <n v="11"/>
    <n v="0"/>
    <n v="66342.815000000002"/>
    <n v="66342.815000000002"/>
    <n v="66342.815000000002"/>
    <n v="66342.815000000002"/>
    <n v="66342.815000000002"/>
    <n v="66342.815000000002"/>
    <n v="66342.815000000002"/>
    <n v="66342.815000000002"/>
    <n v="66342.815000000002"/>
    <n v="66342.815000000002"/>
    <n v="66342.815000000002"/>
    <n v="729770.96499999985"/>
    <b v="1"/>
    <m/>
    <s v="Reforma 1_x000a_Reforma 12_x000a_Reforma 20_x000a_Reforma 37_x000a_Reforma 70_x000a_Reforma 85_x000a_Reforma 108_x000a_Reforma 138"/>
  </r>
  <r>
    <n v="258"/>
    <n v="136"/>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Caupicho – estación capulí"/>
    <m/>
    <s v=" 73 BIENES Y SERVICIOS PARA INVERSIÓN"/>
    <x v="62"/>
    <n v="204235.83"/>
    <n v="-53112.14"/>
    <n v="105844.82"/>
    <n v="194917.10499999998"/>
    <s v="C1 C2 C3"/>
    <n v="451885.61499999999"/>
    <n v="225983.69000000006"/>
    <n v="174829.43"/>
    <n v="30984.819999999949"/>
    <n v="82139.080000000016"/>
    <x v="1"/>
    <s v="SI"/>
    <s v="CUATRIMESTRE 1"/>
    <m/>
    <m/>
    <m/>
    <s v="X"/>
    <m/>
    <m/>
    <m/>
    <m/>
    <m/>
    <m/>
    <m/>
    <m/>
    <m/>
    <m/>
    <m/>
    <s v="X"/>
    <s v="X"/>
    <s v="X"/>
    <s v="X"/>
    <s v="X"/>
    <s v="X"/>
    <s v="X"/>
    <s v="X"/>
    <s v="X"/>
    <s v="X"/>
    <s v="X"/>
    <n v="11"/>
    <n v="0"/>
    <n v="41080.510454545452"/>
    <n v="41080.510454545452"/>
    <n v="41080.510454545452"/>
    <n v="41080.510454545452"/>
    <n v="41080.510454545452"/>
    <n v="41080.510454545452"/>
    <n v="41080.510454545452"/>
    <n v="41080.510454545452"/>
    <n v="41080.510454545452"/>
    <n v="41080.510454545452"/>
    <n v="41080.510454545452"/>
    <n v="451885.61499999987"/>
    <b v="1"/>
    <m/>
    <s v="Reforma 1_x000a_Reforma 12_x000a_Reforma 20_x000a_Reforma 37_x000a_Reforma 70_x000a_Reforma 85_x000a_Reforma 138"/>
  </r>
  <r>
    <n v="259"/>
    <n v="137"/>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s rutas Chillogallo – terminal el Recreo"/>
    <m/>
    <s v=" 73 BIENES Y SERVICIOS PARA INVERSIÓN"/>
    <x v="62"/>
    <n v="295175.01"/>
    <n v="-99574.31"/>
    <n v="159077.88"/>
    <n v="294944.94500000001"/>
    <s v="C1 C2 C3"/>
    <n v="649623.52500000002"/>
    <n v="309026.70999999996"/>
    <n v="261274.29000000004"/>
    <n v="45651.870000000054"/>
    <n v="93404.289999999979"/>
    <x v="1"/>
    <s v="SI"/>
    <s v="CUATRIMESTRE 1"/>
    <m/>
    <m/>
    <m/>
    <s v="X"/>
    <m/>
    <m/>
    <m/>
    <m/>
    <m/>
    <m/>
    <m/>
    <m/>
    <m/>
    <m/>
    <m/>
    <s v="X"/>
    <s v="X"/>
    <s v="X"/>
    <s v="X"/>
    <s v="X"/>
    <s v="X"/>
    <s v="X"/>
    <s v="X"/>
    <s v="X"/>
    <s v="X"/>
    <s v="X"/>
    <n v="11"/>
    <n v="0"/>
    <n v="59056.68409090909"/>
    <n v="59056.68409090909"/>
    <n v="59056.68409090909"/>
    <n v="59056.68409090909"/>
    <n v="59056.68409090909"/>
    <n v="59056.68409090909"/>
    <n v="59056.68409090909"/>
    <n v="59056.68409090909"/>
    <n v="59056.68409090909"/>
    <n v="59056.68409090909"/>
    <n v="59056.68409090909"/>
    <n v="649623.52500000002"/>
    <b v="1"/>
    <m/>
    <s v="Reforma 1_x000a_Reforma 12_x000a_Reforma 20_x000a_Reforma 37_x000a_Reforma 70_x000a_Reforma 85_x000a_Reforma 138"/>
  </r>
  <r>
    <n v="260"/>
    <n v="138"/>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cisne - Zabala"/>
    <m/>
    <s v=" 73 BIENES Y SERVICIOS PARA INVERSIÓN"/>
    <x v="62"/>
    <n v="1875000"/>
    <n v="-1713283.27"/>
    <n v="142175.26"/>
    <n v="230180.01"/>
    <s v="C1 C2 C3"/>
    <n v="534072"/>
    <n v="261627.27999999985"/>
    <n v="223391.56999999989"/>
    <n v="42264.710000000137"/>
    <n v="80500.4200000001"/>
    <x v="1"/>
    <s v="SI"/>
    <s v="CUATRIMESTRE 1"/>
    <m/>
    <m/>
    <m/>
    <s v="X"/>
    <m/>
    <m/>
    <m/>
    <m/>
    <m/>
    <m/>
    <m/>
    <m/>
    <m/>
    <m/>
    <m/>
    <s v="X"/>
    <s v="X"/>
    <s v="X"/>
    <s v="X"/>
    <s v="X"/>
    <s v="X"/>
    <s v="X"/>
    <s v="X"/>
    <s v="X"/>
    <s v="X"/>
    <s v="X"/>
    <n v="11"/>
    <n v="0"/>
    <n v="48552"/>
    <n v="48552"/>
    <n v="48552"/>
    <n v="48552"/>
    <n v="48552"/>
    <n v="48552"/>
    <n v="48552"/>
    <n v="48552"/>
    <n v="48552"/>
    <n v="48552"/>
    <n v="48552"/>
    <n v="534072"/>
    <b v="1"/>
    <m/>
    <s v="Reforma 1_x000a_Reforma 12_x000a_Reforma 37_x000a_Reforma 70_x000a_Reforma 85_x000a_Reforma 108_x000a_Reforma 138"/>
  </r>
  <r>
    <n v="261"/>
    <n v="139"/>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comité del pueblo - la bota – terminal río coca"/>
    <m/>
    <s v=" 73 BIENES Y SERVICIOS PARA INVERSIÓN"/>
    <x v="62"/>
    <n v="221445.03"/>
    <n v="-39208.639999999999"/>
    <n v="212681.43"/>
    <n v="244662.55499999996"/>
    <s v="C1 C2 C3"/>
    <n v="639580.375"/>
    <n v="350857.17592592584"/>
    <n v="262997.43"/>
    <n v="44060.644074074167"/>
    <n v="131920.39000000001"/>
    <x v="1"/>
    <s v="SI"/>
    <s v="CUATRIMESTRE 1"/>
    <m/>
    <m/>
    <m/>
    <s v="X"/>
    <m/>
    <m/>
    <m/>
    <m/>
    <m/>
    <m/>
    <m/>
    <m/>
    <m/>
    <m/>
    <m/>
    <s v="X"/>
    <s v="X"/>
    <s v="X"/>
    <s v="X"/>
    <s v="X"/>
    <s v="X"/>
    <s v="X"/>
    <s v="X"/>
    <s v="X"/>
    <s v="X"/>
    <s v="X"/>
    <n v="11"/>
    <n v="0"/>
    <n v="58143.670454545456"/>
    <n v="58143.670454545456"/>
    <n v="58143.670454545456"/>
    <n v="58143.670454545456"/>
    <n v="58143.670454545456"/>
    <n v="58143.670454545456"/>
    <n v="58143.670454545456"/>
    <n v="58143.670454545456"/>
    <n v="58143.670454545456"/>
    <n v="58143.670454545456"/>
    <n v="58143.670454545456"/>
    <n v="639580.375"/>
    <b v="1"/>
    <m/>
    <s v="Reforma 1_x000a_Reforma 12_x000a_Reforma 20_x000a_Reforma 26_x000a_Reforma 37_x000a_Reforma 70_x000a_Reforma 85_x000a_Reforma 138"/>
  </r>
  <r>
    <n v="262"/>
    <n v="140"/>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comité del pueblo - terminal labrador"/>
    <m/>
    <s v=" 73 BIENES Y SERVICIOS PARA INVERSIÓN"/>
    <x v="62"/>
    <n v="183167.55"/>
    <m/>
    <n v="276945.03000000003"/>
    <n v="392281.89"/>
    <s v="C1 C2 C3"/>
    <n v="852394.47"/>
    <n v="399181.8600000001"/>
    <n v="340142.78"/>
    <n v="60930.719999999914"/>
    <n v="119969.79999999999"/>
    <x v="1"/>
    <s v="SI"/>
    <s v="CUATRIMESTRE 1"/>
    <m/>
    <m/>
    <m/>
    <s v="X"/>
    <m/>
    <m/>
    <m/>
    <m/>
    <m/>
    <m/>
    <m/>
    <m/>
    <m/>
    <m/>
    <m/>
    <s v="X"/>
    <s v="X"/>
    <s v="X"/>
    <s v="X"/>
    <s v="X"/>
    <s v="X"/>
    <s v="X"/>
    <s v="X"/>
    <s v="X"/>
    <s v="X"/>
    <s v="X"/>
    <n v="11"/>
    <n v="0"/>
    <n v="77490.406363636357"/>
    <n v="77490.406363636357"/>
    <n v="77490.406363636357"/>
    <n v="77490.406363636357"/>
    <n v="77490.406363636357"/>
    <n v="77490.406363636357"/>
    <n v="77490.406363636357"/>
    <n v="77490.406363636357"/>
    <n v="77490.406363636357"/>
    <n v="77490.406363636357"/>
    <n v="77490.406363636357"/>
    <n v="852394.47"/>
    <b v="1"/>
    <m/>
    <s v="Reforma 12_x000a_Reforma 20_x000a_Reforma 37_x000a_Reforma 70_x000a_Reforma 85_x000a_Reforma 108_x000a_Reforma 138"/>
  </r>
  <r>
    <n v="263"/>
    <n v="141"/>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Cotocollao - terminal labrador"/>
    <m/>
    <s v=" 73 BIENES Y SERVICIOS PARA INVERSIÓN"/>
    <x v="62"/>
    <n v="164579.25"/>
    <n v="-2000"/>
    <n v="223985.09"/>
    <n v="334399.01500000001"/>
    <s v="C1 C2 C3"/>
    <n v="720963.35499999998"/>
    <n v="336537.53"/>
    <n v="281423.89999999997"/>
    <n v="50026.809999999939"/>
    <n v="105140.44"/>
    <x v="1"/>
    <s v="SI"/>
    <s v="CUATRIMESTRE 1"/>
    <m/>
    <m/>
    <m/>
    <s v="X"/>
    <m/>
    <m/>
    <m/>
    <m/>
    <m/>
    <m/>
    <m/>
    <m/>
    <m/>
    <m/>
    <m/>
    <s v="X"/>
    <s v="X"/>
    <s v="X"/>
    <s v="X"/>
    <s v="X"/>
    <s v="X"/>
    <s v="X"/>
    <s v="X"/>
    <s v="X"/>
    <s v="X"/>
    <s v="X"/>
    <n v="11"/>
    <n v="0"/>
    <n v="65542.123181818184"/>
    <n v="65542.123181818184"/>
    <n v="65542.123181818184"/>
    <n v="65542.123181818184"/>
    <n v="65542.123181818184"/>
    <n v="65542.123181818184"/>
    <n v="65542.123181818184"/>
    <n v="65542.123181818184"/>
    <n v="65542.123181818184"/>
    <n v="65542.123181818184"/>
    <n v="65542.123181818184"/>
    <n v="720963.35499999998"/>
    <b v="1"/>
    <m/>
    <s v="Reforma 12_x000a_Reforma 20_x000a_Reforma 42_x000a_Reforma 70_x000a_Reforma 85_x000a_Reforma 108_x000a_Reforma 138"/>
  </r>
  <r>
    <n v="264"/>
    <n v="142"/>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Cumbayá - terminal río coca"/>
    <m/>
    <s v=" 73 BIENES Y SERVICIOS PARA INVERSIÓN"/>
    <x v="62"/>
    <n v="155185.23000000001"/>
    <n v="-57888.319999999992"/>
    <n v="118867.76000000001"/>
    <n v="168979.79"/>
    <s v="C1 C2 C3"/>
    <n v="385144.46000000008"/>
    <n v="187809.45999999993"/>
    <n v="155661.32"/>
    <n v="28355.210000000108"/>
    <n v="60503.350000000035"/>
    <x v="1"/>
    <s v="SI"/>
    <s v="CUATRIMESTRE 1"/>
    <m/>
    <m/>
    <m/>
    <s v="X"/>
    <m/>
    <m/>
    <m/>
    <m/>
    <m/>
    <m/>
    <m/>
    <m/>
    <m/>
    <m/>
    <m/>
    <s v="X"/>
    <s v="X"/>
    <s v="X"/>
    <s v="X"/>
    <s v="X"/>
    <s v="X"/>
    <s v="X"/>
    <s v="X"/>
    <s v="X"/>
    <s v="X"/>
    <s v="X"/>
    <n v="11"/>
    <n v="0"/>
    <n v="35013.132727272736"/>
    <n v="35013.132727272736"/>
    <n v="35013.132727272736"/>
    <n v="35013.132727272736"/>
    <n v="35013.132727272736"/>
    <n v="35013.132727272736"/>
    <n v="35013.132727272736"/>
    <n v="35013.132727272736"/>
    <n v="35013.132727272736"/>
    <n v="35013.132727272736"/>
    <n v="35013.132727272736"/>
    <n v="385144.4600000002"/>
    <b v="1"/>
    <m/>
    <s v="Reforma 1_x000a_Reforma 12_x000a_Reforma 20_x000a_Reforma 37_x000a_Reforma 70_x000a_Reforma 85_x000a_Reforma 108_x000a_Reforma 138"/>
  </r>
  <r>
    <n v="265"/>
    <n v="143"/>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ferroviaria – terminal el Recreo"/>
    <m/>
    <s v=" 73 BIENES Y SERVICIOS PARA INVERSIÓN"/>
    <x v="62"/>
    <n v="108674.76"/>
    <n v="-16479.509999999998"/>
    <n v="81314.569999999992"/>
    <n v="143339.035"/>
    <s v="C1 C2 C3"/>
    <n v="316848.85499999998"/>
    <n v="151794.95000000001"/>
    <n v="123948.64000000001"/>
    <n v="21714.869999999995"/>
    <n v="49561.179999999993"/>
    <x v="1"/>
    <s v="SI"/>
    <s v="CUATRIMESTRE 1"/>
    <m/>
    <m/>
    <m/>
    <s v="X"/>
    <m/>
    <m/>
    <m/>
    <m/>
    <m/>
    <m/>
    <m/>
    <m/>
    <m/>
    <m/>
    <m/>
    <s v="X"/>
    <s v="X"/>
    <s v="X"/>
    <s v="X"/>
    <s v="X"/>
    <s v="X"/>
    <s v="X"/>
    <s v="X"/>
    <s v="X"/>
    <s v="X"/>
    <s v="X"/>
    <n v="11"/>
    <n v="0"/>
    <n v="28804.441363636361"/>
    <n v="28804.441363636361"/>
    <n v="28804.441363636361"/>
    <n v="28804.441363636361"/>
    <n v="28804.441363636361"/>
    <n v="28804.441363636361"/>
    <n v="28804.441363636361"/>
    <n v="28804.441363636361"/>
    <n v="28804.441363636361"/>
    <n v="28804.441363636361"/>
    <n v="28804.441363636361"/>
    <n v="316848.85499999986"/>
    <b v="1"/>
    <m/>
    <s v="Reforma 1_x000a_Reforma 12_x000a_Reforma 20_x000a_Reforma 37_x000a_Reforma 70_x000a_Reforma 85_x000a_Reforma 138"/>
  </r>
  <r>
    <n v="266"/>
    <n v="144"/>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la forestal - Chimbacalle - estación multimodal la Magdalena"/>
    <m/>
    <s v=" 73 BIENES Y SERVICIOS PARA INVERSIÓN"/>
    <x v="62"/>
    <n v="127481.76"/>
    <n v="-33596.22"/>
    <n v="119344.66"/>
    <n v="176369.65500000003"/>
    <s v="C1 C2 C3"/>
    <n v="389599.85500000004"/>
    <n v="185624.36000000004"/>
    <n v="157986.63999999998"/>
    <n v="27605.839999999967"/>
    <n v="55243.560000000027"/>
    <x v="1"/>
    <s v="SI"/>
    <s v="CUATRIMESTRE 1"/>
    <m/>
    <m/>
    <m/>
    <s v="X"/>
    <m/>
    <m/>
    <m/>
    <m/>
    <m/>
    <m/>
    <m/>
    <m/>
    <m/>
    <m/>
    <m/>
    <s v="X"/>
    <s v="X"/>
    <s v="X"/>
    <s v="X"/>
    <s v="X"/>
    <s v="X"/>
    <s v="X"/>
    <s v="X"/>
    <s v="X"/>
    <s v="X"/>
    <s v="X"/>
    <n v="11"/>
    <n v="0"/>
    <n v="35418.16863636364"/>
    <n v="35418.16863636364"/>
    <n v="35418.16863636364"/>
    <n v="35418.16863636364"/>
    <n v="35418.16863636364"/>
    <n v="35418.16863636364"/>
    <n v="35418.16863636364"/>
    <n v="35418.16863636364"/>
    <n v="35418.16863636364"/>
    <n v="35418.16863636364"/>
    <n v="35418.16863636364"/>
    <n v="389599.85500000004"/>
    <b v="1"/>
    <m/>
    <s v="Reforma 1_x000a_Reforma 12_x000a_Reforma 20_x000a_Reforma 37_x000a_Reforma 70_x000a_Reforma 85_x000a_Reforma 108_x000a_Reforma 138"/>
  </r>
  <r>
    <n v="267"/>
    <n v="145"/>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terminal sur Ecovía - terminal Quitumbe"/>
    <m/>
    <s v=" 73 BIENES Y SERVICIOS PARA INVERSIÓN"/>
    <x v="62"/>
    <n v="143498.4"/>
    <n v="-39062.239999999998"/>
    <n v="73087.13"/>
    <n v="142214.87999999995"/>
    <s v="C1 C2 C3"/>
    <n v="319738.16999999993"/>
    <n v="156280.24999999994"/>
    <n v="116462.58"/>
    <n v="21243.040000000066"/>
    <n v="61060.710000000006"/>
    <x v="1"/>
    <s v="SI"/>
    <s v="CUATRIMESTRE 1"/>
    <m/>
    <m/>
    <m/>
    <s v="X"/>
    <m/>
    <m/>
    <m/>
    <m/>
    <m/>
    <m/>
    <m/>
    <m/>
    <m/>
    <m/>
    <m/>
    <s v="X"/>
    <s v="X"/>
    <s v="X"/>
    <s v="X"/>
    <s v="X"/>
    <s v="X"/>
    <s v="X"/>
    <s v="X"/>
    <s v="X"/>
    <s v="X"/>
    <s v="X"/>
    <n v="11"/>
    <n v="0"/>
    <n v="29067.106363636358"/>
    <n v="29067.106363636358"/>
    <n v="29067.106363636358"/>
    <n v="29067.106363636358"/>
    <n v="29067.106363636358"/>
    <n v="29067.106363636358"/>
    <n v="29067.106363636358"/>
    <n v="29067.106363636358"/>
    <n v="29067.106363636358"/>
    <n v="29067.106363636358"/>
    <n v="29067.106363636358"/>
    <n v="319738.17"/>
    <b v="1"/>
    <m/>
    <s v="Reforma 12_x000a_Reforma 20_x000a_Reforma 37_x000a_Reforma 70_x000a_Reforma 85_x000a_Reforma 138"/>
  </r>
  <r>
    <n v="268"/>
    <n v="146"/>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héroes de Paquisha -  terminal sur Ecovía"/>
    <m/>
    <s v=" 73 BIENES Y SERVICIOS PARA INVERSIÓN"/>
    <x v="62"/>
    <n v="141863.94"/>
    <n v="-43779.5"/>
    <n v="81704.33"/>
    <n v="142571.11500000002"/>
    <s v="C1 C2 C3"/>
    <n v="322359.88500000001"/>
    <n v="157600.91999999995"/>
    <n v="127230.45999999999"/>
    <n v="22187.850000000064"/>
    <n v="52558.310000000027"/>
    <x v="1"/>
    <s v="SI"/>
    <s v="CUATRIMESTRE 1"/>
    <m/>
    <m/>
    <m/>
    <s v="X"/>
    <m/>
    <m/>
    <m/>
    <m/>
    <m/>
    <m/>
    <m/>
    <m/>
    <m/>
    <m/>
    <m/>
    <s v="X"/>
    <s v="X"/>
    <s v="X"/>
    <s v="X"/>
    <s v="X"/>
    <s v="X"/>
    <s v="X"/>
    <s v="X"/>
    <s v="X"/>
    <s v="X"/>
    <s v="X"/>
    <n v="11"/>
    <n v="0"/>
    <n v="29305.444090909092"/>
    <n v="29305.444090909092"/>
    <n v="29305.444090909092"/>
    <n v="29305.444090909092"/>
    <n v="29305.444090909092"/>
    <n v="29305.444090909092"/>
    <n v="29305.444090909092"/>
    <n v="29305.444090909092"/>
    <n v="29305.444090909092"/>
    <n v="29305.444090909092"/>
    <n v="29305.444090909092"/>
    <n v="322359.88500000001"/>
    <b v="1"/>
    <m/>
    <s v="Reforma 1_x000a_Reforma 12_x000a_Reforma 20_x000a_Reforma 37_x000a_Reforma 70_x000a_Reforma 85_x000a_Reforma 138"/>
  </r>
  <r>
    <n v="269"/>
    <n v="147"/>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Huarcay - girón - morán Valverde"/>
    <m/>
    <s v=" 73 BIENES Y SERVICIOS PARA INVERSIÓN"/>
    <x v="62"/>
    <n v="134641.38"/>
    <n v="-34617.990000000005"/>
    <n v="80479.460000000006"/>
    <n v="139974.65500000003"/>
    <s v="C1 C2 C3"/>
    <n v="320477.505"/>
    <n v="158223.13"/>
    <n v="121090.35"/>
    <n v="22279.72"/>
    <n v="59412.5"/>
    <x v="1"/>
    <s v="SI"/>
    <s v="CUATRIMESTRE 1"/>
    <m/>
    <m/>
    <m/>
    <s v="X"/>
    <m/>
    <m/>
    <m/>
    <m/>
    <m/>
    <m/>
    <m/>
    <m/>
    <m/>
    <m/>
    <m/>
    <s v="X"/>
    <s v="X"/>
    <s v="X"/>
    <s v="X"/>
    <s v="X"/>
    <s v="X"/>
    <s v="X"/>
    <s v="X"/>
    <s v="X"/>
    <s v="X"/>
    <s v="X"/>
    <n v="11"/>
    <n v="0"/>
    <n v="29134.318636363638"/>
    <n v="29134.318636363638"/>
    <n v="29134.318636363638"/>
    <n v="29134.318636363638"/>
    <n v="29134.318636363638"/>
    <n v="29134.318636363638"/>
    <n v="29134.318636363638"/>
    <n v="29134.318636363638"/>
    <n v="29134.318636363638"/>
    <n v="29134.318636363638"/>
    <n v="29134.318636363638"/>
    <n v="320477.50500000006"/>
    <b v="1"/>
    <m/>
    <s v="Reforma 1_x000a_Reforma 12_x000a_Reforma 20_x000a_Reforma 37_x000a_Reforma 70_x000a_Reforma 85_x000a_Reforma 138"/>
  </r>
  <r>
    <n v="270"/>
    <n v="148"/>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Kennedy - edén - terminal labrador"/>
    <m/>
    <s v=" 73 BIENES Y SERVICIOS PARA INVERSIÓN"/>
    <x v="62"/>
    <n v="120859.38"/>
    <n v="-23905.53"/>
    <n v="81394.570000000007"/>
    <n v="155762.92499999999"/>
    <s v="C1 C2 C3"/>
    <n v="334111.34499999997"/>
    <n v="154755.95000000007"/>
    <n v="131088.84"/>
    <n v="23592.469999999943"/>
    <n v="47259.580000000016"/>
    <x v="1"/>
    <s v="SI"/>
    <s v="CUATRIMESTRE 1"/>
    <m/>
    <m/>
    <m/>
    <s v="X"/>
    <m/>
    <m/>
    <m/>
    <m/>
    <m/>
    <m/>
    <m/>
    <m/>
    <m/>
    <m/>
    <m/>
    <s v="X"/>
    <s v="X"/>
    <s v="X"/>
    <s v="X"/>
    <s v="X"/>
    <s v="X"/>
    <s v="X"/>
    <s v="X"/>
    <s v="X"/>
    <s v="X"/>
    <s v="X"/>
    <n v="11"/>
    <n v="0"/>
    <n v="30373.758636363633"/>
    <n v="30373.758636363633"/>
    <n v="30373.758636363633"/>
    <n v="30373.758636363633"/>
    <n v="30373.758636363633"/>
    <n v="30373.758636363633"/>
    <n v="30373.758636363633"/>
    <n v="30373.758636363633"/>
    <n v="30373.758636363633"/>
    <n v="30373.758636363633"/>
    <n v="30373.758636363633"/>
    <n v="334111.34499999991"/>
    <b v="1"/>
    <m/>
    <s v="Reforma 1_x000a_Reforma 12_x000a_Reforma 20_x000a_Reforma 48_x000a_Reforma 70_x000a_Reforma 85_x000a_Reforma 108_x000a_Reforma 138"/>
  </r>
  <r>
    <n v="271"/>
    <n v="149"/>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la cocha – estación capulí"/>
    <m/>
    <s v=" 73 BIENES Y SERVICIOS PARA INVERSIÓN"/>
    <x v="62"/>
    <n v="267056.96000000002"/>
    <n v="-110689.19"/>
    <n v="106925.22"/>
    <n v="203216.80499999993"/>
    <s v="C1 C2 C3"/>
    <n v="466509.79499999993"/>
    <n v="231237.10999999993"/>
    <n v="180252.97999999998"/>
    <n v="32055.880000000063"/>
    <n v="83040.010000000009"/>
    <x v="1"/>
    <s v="SI"/>
    <s v="CUATRIMESTRE 1"/>
    <m/>
    <m/>
    <m/>
    <s v="X"/>
    <m/>
    <m/>
    <m/>
    <m/>
    <m/>
    <m/>
    <m/>
    <m/>
    <m/>
    <m/>
    <m/>
    <s v="X"/>
    <s v="X"/>
    <s v="X"/>
    <s v="X"/>
    <s v="X"/>
    <s v="X"/>
    <s v="X"/>
    <s v="X"/>
    <s v="X"/>
    <s v="X"/>
    <s v="X"/>
    <n v="11"/>
    <n v="0"/>
    <n v="42409.981363636354"/>
    <n v="42409.981363636354"/>
    <n v="42409.981363636354"/>
    <n v="42409.981363636354"/>
    <n v="42409.981363636354"/>
    <n v="42409.981363636354"/>
    <n v="42409.981363636354"/>
    <n v="42409.981363636354"/>
    <n v="42409.981363636354"/>
    <n v="42409.981363636354"/>
    <n v="42409.981363636354"/>
    <n v="466509.79499999981"/>
    <b v="1"/>
    <m/>
    <s v="Reforma 1_x000a_Reforma 12_x000a_Reforma 20_x000a_Reforma 37_x000a_Reforma 70_x000a_Reforma 85_x000a_Reforma 138"/>
  </r>
  <r>
    <n v="272"/>
    <n v="150"/>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la joya - terminal sur Ecovía"/>
    <m/>
    <s v=" 73 BIENES Y SERVICIOS PARA INVERSIÓN"/>
    <x v="62"/>
    <n v="180785.54"/>
    <n v="-100678.89"/>
    <n v="62772.44"/>
    <n v="121526.72500000001"/>
    <s v="C1 C2 C3"/>
    <n v="264405.81500000006"/>
    <n v="124680.72"/>
    <n v="104186.47000000002"/>
    <n v="18198.370000000024"/>
    <n v="38692.62000000001"/>
    <x v="1"/>
    <s v="SI"/>
    <s v="CUATRIMESTRE 1"/>
    <m/>
    <m/>
    <m/>
    <s v="X"/>
    <m/>
    <m/>
    <m/>
    <m/>
    <m/>
    <m/>
    <m/>
    <m/>
    <m/>
    <m/>
    <m/>
    <s v="X"/>
    <s v="X"/>
    <s v="X"/>
    <s v="X"/>
    <s v="X"/>
    <s v="X"/>
    <s v="X"/>
    <s v="X"/>
    <s v="X"/>
    <s v="X"/>
    <s v="X"/>
    <n v="11"/>
    <n v="0"/>
    <n v="24036.892272727277"/>
    <n v="24036.892272727277"/>
    <n v="24036.892272727277"/>
    <n v="24036.892272727277"/>
    <n v="24036.892272727277"/>
    <n v="24036.892272727277"/>
    <n v="24036.892272727277"/>
    <n v="24036.892272727277"/>
    <n v="24036.892272727277"/>
    <n v="24036.892272727277"/>
    <n v="24036.892272727277"/>
    <n v="264405.81500000006"/>
    <b v="1"/>
    <m/>
    <s v="Reforma 1_x000a_Reforma 12_x000a_Reforma 20_x000a_Reforma 48_x000a_Reforma 70_x000a_Reforma 85_x000a_Reforma 138"/>
  </r>
  <r>
    <n v="273"/>
    <n v="151"/>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la luz - terminal río coca"/>
    <m/>
    <s v=" 73 BIENES Y SERVICIOS PARA INVERSIÓN"/>
    <x v="62"/>
    <n v="109581"/>
    <n v="-33632.58"/>
    <n v="48586.32"/>
    <n v="84620.794999999984"/>
    <s v="C1 C2 C3"/>
    <n v="209155.53499999997"/>
    <n v="109171.34000000001"/>
    <n v="84501.4"/>
    <n v="15363.39999999998"/>
    <n v="40033.339999999997"/>
    <x v="1"/>
    <s v="SI"/>
    <s v="CUATRIMESTRE 1"/>
    <m/>
    <m/>
    <m/>
    <s v="X"/>
    <m/>
    <m/>
    <m/>
    <m/>
    <m/>
    <m/>
    <m/>
    <m/>
    <m/>
    <m/>
    <m/>
    <s v="X"/>
    <s v="X"/>
    <s v="X"/>
    <s v="X"/>
    <s v="X"/>
    <s v="X"/>
    <s v="X"/>
    <s v="X"/>
    <s v="X"/>
    <s v="X"/>
    <s v="X"/>
    <n v="11"/>
    <n v="0"/>
    <n v="19014.139545454542"/>
    <n v="19014.139545454542"/>
    <n v="19014.139545454542"/>
    <n v="19014.139545454542"/>
    <n v="19014.139545454542"/>
    <n v="19014.139545454542"/>
    <n v="19014.139545454542"/>
    <n v="19014.139545454542"/>
    <n v="19014.139545454542"/>
    <n v="19014.139545454542"/>
    <n v="19014.139545454542"/>
    <n v="209155.53499999992"/>
    <b v="1"/>
    <m/>
    <s v="Reforma 1_x000a_Reforma 12_x000a_Reforma 20_x000a_Reforma 26_x000a_Reforma 37_x000a_Reforma 70_x000a_Reforma 85_x000a_Reforma 138"/>
  </r>
  <r>
    <n v="274"/>
    <n v="152"/>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el porvenir - la victoria - terminal sur Ecovía"/>
    <m/>
    <s v=" 73 BIENES Y SERVICIOS PARA INVERSIÓN"/>
    <x v="62"/>
    <n v="159522.79"/>
    <n v="-87529.13"/>
    <n v="57296.77"/>
    <n v="110441.045"/>
    <s v="C1 C2 C3"/>
    <n v="239731.47499999998"/>
    <n v="112499.55"/>
    <n v="94529.299999999988"/>
    <n v="16790.87999999999"/>
    <n v="34761.130000000005"/>
    <x v="1"/>
    <s v="SI"/>
    <s v="CUATRIMESTRE 1"/>
    <m/>
    <m/>
    <m/>
    <s v="X"/>
    <m/>
    <m/>
    <m/>
    <m/>
    <m/>
    <m/>
    <m/>
    <m/>
    <m/>
    <m/>
    <m/>
    <s v="X"/>
    <s v="X"/>
    <s v="X"/>
    <s v="X"/>
    <s v="X"/>
    <s v="X"/>
    <s v="X"/>
    <s v="X"/>
    <s v="X"/>
    <s v="X"/>
    <s v="X"/>
    <n v="11"/>
    <n v="0"/>
    <n v="21793.770454545451"/>
    <n v="21793.770454545451"/>
    <n v="21793.770454545451"/>
    <n v="21793.770454545451"/>
    <n v="21793.770454545451"/>
    <n v="21793.770454545451"/>
    <n v="21793.770454545451"/>
    <n v="21793.770454545451"/>
    <n v="21793.770454545451"/>
    <n v="21793.770454545451"/>
    <n v="21793.770454545451"/>
    <n v="239731.47499999995"/>
    <b v="1"/>
    <m/>
    <s v="Reforma 12_x000a_Reforma 20_x000a_Reforma 70_x000a_Reforma 85_x000a_Reforma 138"/>
  </r>
  <r>
    <n v="275"/>
    <n v="153"/>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laureles - terminal labrador"/>
    <m/>
    <s v=" 73 BIENES Y SERVICIOS PARA INVERSIÓN"/>
    <x v="62"/>
    <n v="161165.70000000001"/>
    <n v="-83141.180000000008"/>
    <n v="65470.759999999995"/>
    <n v="124575.30499999998"/>
    <s v="C1 C2 C3"/>
    <n v="268070.58499999996"/>
    <n v="124952.85999999996"/>
    <n v="92517.760000000009"/>
    <n v="18542.420000000042"/>
    <n v="50977.51999999999"/>
    <x v="1"/>
    <s v="SI"/>
    <s v="CUATRIMESTRE 1"/>
    <m/>
    <m/>
    <m/>
    <s v="X"/>
    <m/>
    <m/>
    <m/>
    <m/>
    <m/>
    <m/>
    <m/>
    <m/>
    <m/>
    <m/>
    <m/>
    <s v="X"/>
    <s v="X"/>
    <s v="X"/>
    <s v="X"/>
    <s v="X"/>
    <s v="X"/>
    <s v="X"/>
    <s v="X"/>
    <s v="X"/>
    <s v="X"/>
    <s v="X"/>
    <n v="11"/>
    <n v="0"/>
    <n v="24370.053181818177"/>
    <n v="24370.053181818177"/>
    <n v="24370.053181818177"/>
    <n v="24370.053181818177"/>
    <n v="24370.053181818177"/>
    <n v="24370.053181818177"/>
    <n v="24370.053181818177"/>
    <n v="24370.053181818177"/>
    <n v="24370.053181818177"/>
    <n v="24370.053181818177"/>
    <n v="24370.053181818177"/>
    <n v="268070.5849999999"/>
    <b v="1"/>
    <m/>
    <s v="Reforma 1_x000a_Reforma 12_x000a_Reforma 20_x000a_Reforma 42_x000a_Reforma 70_x000a_Reforma 85_x000a_Reforma 108_x000a_Reforma 138"/>
  </r>
  <r>
    <n v="276"/>
    <n v="154"/>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llano chico - terminal río coca"/>
    <m/>
    <s v=" 73 BIENES Y SERVICIOS PARA INVERSIÓN"/>
    <x v="62"/>
    <n v="215896.02"/>
    <n v="-52120.89"/>
    <n v="159823.35"/>
    <n v="235743.44999999998"/>
    <s v="C1 C2 C3"/>
    <n v="559341.92999999993"/>
    <n v="280889.68000000005"/>
    <n v="236304.97"/>
    <n v="42708.79999999993"/>
    <n v="87293.50999999998"/>
    <x v="1"/>
    <s v="SI"/>
    <s v="CUATRIMESTRE 1"/>
    <m/>
    <m/>
    <m/>
    <s v="X"/>
    <m/>
    <m/>
    <m/>
    <m/>
    <m/>
    <m/>
    <m/>
    <m/>
    <m/>
    <m/>
    <m/>
    <s v="X"/>
    <s v="X"/>
    <s v="X"/>
    <s v="X"/>
    <s v="X"/>
    <s v="X"/>
    <s v="X"/>
    <s v="X"/>
    <s v="X"/>
    <s v="X"/>
    <s v="X"/>
    <n v="11"/>
    <n v="0"/>
    <n v="50849.266363636358"/>
    <n v="50849.266363636358"/>
    <n v="50849.266363636358"/>
    <n v="50849.266363636358"/>
    <n v="50849.266363636358"/>
    <n v="50849.266363636358"/>
    <n v="50849.266363636358"/>
    <n v="50849.266363636358"/>
    <n v="50849.266363636358"/>
    <n v="50849.266363636358"/>
    <n v="50849.266363636358"/>
    <n v="559341.92999999993"/>
    <b v="1"/>
    <m/>
    <s v="Reforma 1_x000a_Reforma 12_x000a_Reforma 20_x000a_Reforma 26_x000a_Reforma 37_x000a_Reforma 70_x000a_Reforma 85_x000a_Reforma 108_x000a_Reforma 138"/>
  </r>
  <r>
    <n v="277"/>
    <n v="155"/>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llano grande"/>
    <m/>
    <s v=" 73 BIENES Y SERVICIOS PARA INVERSIÓN"/>
    <x v="62"/>
    <n v="187500"/>
    <n v="-38307.96"/>
    <n v="160691.08000000002"/>
    <n v="199328.25999999998"/>
    <s v="C1 C2 C3"/>
    <n v="509211.38"/>
    <n v="259982.63"/>
    <n v="226425.81999999998"/>
    <n v="49900.489999999991"/>
    <n v="83457.300000000017"/>
    <x v="1"/>
    <s v="SI"/>
    <s v="CUATRIMESTRE 1"/>
    <m/>
    <m/>
    <m/>
    <s v="X"/>
    <m/>
    <m/>
    <m/>
    <m/>
    <m/>
    <m/>
    <m/>
    <m/>
    <m/>
    <m/>
    <m/>
    <s v="X"/>
    <s v="X"/>
    <s v="X"/>
    <s v="X"/>
    <s v="X"/>
    <s v="X"/>
    <s v="X"/>
    <s v="X"/>
    <s v="X"/>
    <s v="X"/>
    <s v="X"/>
    <n v="11"/>
    <n v="0"/>
    <n v="46291.943636363634"/>
    <n v="46291.943636363634"/>
    <n v="46291.943636363634"/>
    <n v="46291.943636363634"/>
    <n v="46291.943636363634"/>
    <n v="46291.943636363634"/>
    <n v="46291.943636363634"/>
    <n v="46291.943636363634"/>
    <n v="46291.943636363634"/>
    <n v="46291.943636363634"/>
    <n v="46291.943636363634"/>
    <n v="509211.37999999989"/>
    <b v="1"/>
    <m/>
    <s v="Reforma 1_x000a_Reforma 12_x000a_Reforma 37_x000a_Reforma 70_x000a_Reforma 85_x000a_Reforma 138"/>
  </r>
  <r>
    <n v="278"/>
    <n v="156"/>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ciudadela Lozada - terminal sur Ecovía"/>
    <m/>
    <s v=" 73 BIENES Y SERVICIOS PARA INVERSIÓN"/>
    <x v="62"/>
    <n v="190481.07"/>
    <n v="-110673.31999999999"/>
    <n v="56926.630000000005"/>
    <n v="112343.58499999998"/>
    <s v="C1 C2 C3"/>
    <n v="249077.96499999997"/>
    <n v="119560.70999999998"/>
    <n v="99214.62000000001"/>
    <n v="17173.670000000027"/>
    <n v="37519.759999999995"/>
    <x v="1"/>
    <s v="SI"/>
    <s v="CUATRIMESTRE 1"/>
    <m/>
    <m/>
    <m/>
    <s v="X"/>
    <m/>
    <m/>
    <m/>
    <m/>
    <m/>
    <m/>
    <m/>
    <m/>
    <m/>
    <m/>
    <m/>
    <s v="X"/>
    <s v="X"/>
    <s v="X"/>
    <s v="X"/>
    <s v="X"/>
    <s v="X"/>
    <s v="X"/>
    <s v="X"/>
    <s v="X"/>
    <s v="X"/>
    <s v="X"/>
    <n v="11"/>
    <n v="0"/>
    <n v="22643.451363636359"/>
    <n v="22643.451363636359"/>
    <n v="22643.451363636359"/>
    <n v="22643.451363636359"/>
    <n v="22643.451363636359"/>
    <n v="22643.451363636359"/>
    <n v="22643.451363636359"/>
    <n v="22643.451363636359"/>
    <n v="22643.451363636359"/>
    <n v="22643.451363636359"/>
    <n v="22643.451363636359"/>
    <n v="249077.96499999994"/>
    <b v="1"/>
    <m/>
    <s v="Reforma 1_x000a_Reforma 12_x000a_Reforma 20_x000a_Reforma 37_x000a_Reforma 70_x000a_Reforma 85_x000a_Reforma 138"/>
  </r>
  <r>
    <n v="279"/>
    <n v="157"/>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lucha de los pobres - terminal el Recreo"/>
    <m/>
    <s v=" 73 BIENES Y SERVICIOS PARA INVERSIÓN"/>
    <x v="62"/>
    <n v="266634.3"/>
    <n v="-91909.72"/>
    <n v="145304.43"/>
    <n v="251563.86500000005"/>
    <s v="C1 C2 C3"/>
    <n v="571592.875"/>
    <n v="280672.05"/>
    <n v="227316.53"/>
    <n v="39356.960000000021"/>
    <n v="92712.48000000001"/>
    <x v="1"/>
    <s v="SI"/>
    <s v="CUATRIMESTRE 1"/>
    <m/>
    <m/>
    <m/>
    <s v="X"/>
    <m/>
    <m/>
    <m/>
    <m/>
    <m/>
    <m/>
    <m/>
    <m/>
    <m/>
    <m/>
    <m/>
    <s v="X"/>
    <s v="X"/>
    <s v="X"/>
    <s v="X"/>
    <s v="X"/>
    <s v="X"/>
    <s v="X"/>
    <s v="X"/>
    <s v="X"/>
    <s v="X"/>
    <s v="X"/>
    <n v="11"/>
    <n v="0"/>
    <n v="51962.98863636364"/>
    <n v="51962.98863636364"/>
    <n v="51962.98863636364"/>
    <n v="51962.98863636364"/>
    <n v="51962.98863636364"/>
    <n v="51962.98863636364"/>
    <n v="51962.98863636364"/>
    <n v="51962.98863636364"/>
    <n v="51962.98863636364"/>
    <n v="51962.98863636364"/>
    <n v="51962.98863636364"/>
    <n v="571592.875"/>
    <b v="1"/>
    <m/>
    <s v="Reforma 1_x000a_Reforma 12_x000a_Reforma 20_x000a_Reforma 37_x000a_Reforma 70_x000a_Reforma 85_x000a_Reforma 138"/>
  </r>
  <r>
    <n v="280"/>
    <n v="158"/>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Martha Bucaram - Morán Valverde"/>
    <m/>
    <s v=" 73 BIENES Y SERVICIOS PARA INVERSIÓN"/>
    <x v="62"/>
    <n v="183517.35"/>
    <n v="-54946.18"/>
    <n v="94442.17"/>
    <n v="181077.98999999996"/>
    <s v="C1 C2 C3"/>
    <n v="404091.32999999996"/>
    <n v="195039.18999999983"/>
    <n v="152981.85"/>
    <n v="27974.150000000198"/>
    <n v="70031.49000000002"/>
    <x v="1"/>
    <s v="SI"/>
    <s v="CUATRIMESTRE 1"/>
    <m/>
    <m/>
    <m/>
    <s v="X"/>
    <m/>
    <m/>
    <m/>
    <m/>
    <m/>
    <m/>
    <m/>
    <m/>
    <m/>
    <m/>
    <m/>
    <s v="X"/>
    <s v="X"/>
    <s v="X"/>
    <s v="X"/>
    <s v="X"/>
    <s v="X"/>
    <s v="X"/>
    <s v="X"/>
    <s v="X"/>
    <s v="X"/>
    <s v="X"/>
    <n v="11"/>
    <n v="0"/>
    <n v="36735.575454545447"/>
    <n v="36735.575454545447"/>
    <n v="36735.575454545447"/>
    <n v="36735.575454545447"/>
    <n v="36735.575454545447"/>
    <n v="36735.575454545447"/>
    <n v="36735.575454545447"/>
    <n v="36735.575454545447"/>
    <n v="36735.575454545447"/>
    <n v="36735.575454545447"/>
    <n v="36735.575454545447"/>
    <n v="404091.3299999999"/>
    <b v="1"/>
    <m/>
    <s v="Reforma 1_x000a_Reforma 12_x000a_Reforma 20_x000a_Reforma 37_x000a_Reforma 70_x000a_Reforma 85_x000a_Reforma 138"/>
  </r>
  <r>
    <n v="281"/>
    <n v="159"/>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Monteserrín - terminal río coca"/>
    <m/>
    <s v=" 73 BIENES Y SERVICIOS PARA INVERSIÓN"/>
    <x v="62"/>
    <n v="57943.32"/>
    <n v="-9769.99"/>
    <n v="27381.989999999998"/>
    <n v="40422.380000000019"/>
    <s v="C1 C2 C3"/>
    <n v="115977.70000000003"/>
    <n v="61078.34"/>
    <n v="44368.87999999999"/>
    <n v="14476.98000000001"/>
    <n v="31186.440000000017"/>
    <x v="1"/>
    <s v="SI"/>
    <s v="CUATRIMESTRE 1"/>
    <m/>
    <m/>
    <m/>
    <s v="X"/>
    <m/>
    <m/>
    <m/>
    <m/>
    <m/>
    <m/>
    <m/>
    <m/>
    <m/>
    <m/>
    <m/>
    <s v="X"/>
    <s v="X"/>
    <s v="X"/>
    <s v="X"/>
    <s v="X"/>
    <s v="X"/>
    <s v="X"/>
    <s v="X"/>
    <s v="X"/>
    <s v="X"/>
    <s v="X"/>
    <n v="11"/>
    <n v="0"/>
    <n v="10543.427272727275"/>
    <n v="10543.427272727275"/>
    <n v="10543.427272727275"/>
    <n v="10543.427272727275"/>
    <n v="10543.427272727275"/>
    <n v="10543.427272727275"/>
    <n v="10543.427272727275"/>
    <n v="10543.427272727275"/>
    <n v="10543.427272727275"/>
    <n v="10543.427272727275"/>
    <n v="10543.427272727275"/>
    <n v="115977.70000000003"/>
    <b v="1"/>
    <m/>
    <s v="Reforma 1_x000a_Reforma 12_x000a_Reforma 26_x000a_Reforma 37_x000a_Reforma 70_x000a_Reforma 85_x000a_Reforma 138"/>
  </r>
  <r>
    <n v="282"/>
    <n v="160"/>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Nayón - terminal río coca"/>
    <m/>
    <s v=" 73 BIENES Y SERVICIOS PARA INVERSIÓN"/>
    <x v="62"/>
    <n v="133464.32999999999"/>
    <m/>
    <n v="161374.03999999998"/>
    <n v="184698.495"/>
    <s v="C1 C2 C3"/>
    <n v="479536.86499999999"/>
    <n v="257932.14"/>
    <n v="195571.06999999995"/>
    <n v="36906.229999999981"/>
    <n v="99267.300000000047"/>
    <x v="1"/>
    <s v="SI"/>
    <s v="CUATRIMESTRE 1"/>
    <m/>
    <m/>
    <m/>
    <s v="X"/>
    <m/>
    <m/>
    <m/>
    <m/>
    <m/>
    <m/>
    <m/>
    <m/>
    <m/>
    <m/>
    <m/>
    <s v="X"/>
    <s v="X"/>
    <s v="X"/>
    <s v="X"/>
    <s v="X"/>
    <s v="X"/>
    <s v="X"/>
    <s v="X"/>
    <s v="X"/>
    <s v="X"/>
    <s v="X"/>
    <n v="11"/>
    <n v="0"/>
    <n v="43594.260454545452"/>
    <n v="43594.260454545452"/>
    <n v="43594.260454545452"/>
    <n v="43594.260454545452"/>
    <n v="43594.260454545452"/>
    <n v="43594.260454545452"/>
    <n v="43594.260454545452"/>
    <n v="43594.260454545452"/>
    <n v="43594.260454545452"/>
    <n v="43594.260454545452"/>
    <n v="43594.260454545452"/>
    <n v="479536.86499999987"/>
    <b v="1"/>
    <m/>
    <s v="Reforma 12_x000a_Reforma 20_x000a_Reforma 26_x000a_Reforma 37_x000a_Reforma 70_x000a_Reforma 85_x000a_Reforma 138"/>
  </r>
  <r>
    <n v="283"/>
    <n v="161"/>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oriente quiteño - terminal el Recreo"/>
    <m/>
    <s v=" 73 BIENES Y SERVICIOS PARA INVERSIÓN"/>
    <x v="62"/>
    <n v="205615.08"/>
    <n v="-39804.14"/>
    <n v="142409.04999999999"/>
    <n v="242226.44"/>
    <s v="C1 C2 C3"/>
    <n v="550446.42999999993"/>
    <n v="269994.64999999997"/>
    <n v="214683.83000000002"/>
    <n v="38225.340000000026"/>
    <n v="93536.159999999974"/>
    <x v="1"/>
    <s v="SI"/>
    <s v="CUATRIMESTRE 1"/>
    <m/>
    <m/>
    <m/>
    <s v="X"/>
    <m/>
    <m/>
    <m/>
    <m/>
    <m/>
    <m/>
    <m/>
    <m/>
    <m/>
    <m/>
    <m/>
    <s v="X"/>
    <s v="X"/>
    <s v="X"/>
    <s v="X"/>
    <s v="X"/>
    <s v="X"/>
    <s v="X"/>
    <s v="X"/>
    <s v="X"/>
    <s v="X"/>
    <s v="X"/>
    <n v="11"/>
    <n v="0"/>
    <n v="50040.584545454542"/>
    <n v="50040.584545454542"/>
    <n v="50040.584545454542"/>
    <n v="50040.584545454542"/>
    <n v="50040.584545454542"/>
    <n v="50040.584545454542"/>
    <n v="50040.584545454542"/>
    <n v="50040.584545454542"/>
    <n v="50040.584545454542"/>
    <n v="50040.584545454542"/>
    <n v="50040.584545454542"/>
    <n v="550446.42999999993"/>
    <b v="1"/>
    <m/>
    <s v="Reforma 1_x000a_Reforma 12_x000a_Reforma 20_x000a_Reforma 37_x000a_Reforma 70_x000a_Reforma 85_x000a_Reforma 138"/>
  </r>
  <r>
    <n v="284"/>
    <n v="162"/>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alimentadores para la ruta Oyacoto - calderón"/>
    <m/>
    <s v=" 73 BIENES Y SERVICIOS PARA INVERSIÓN"/>
    <x v="62"/>
    <n v="112500"/>
    <n v="-33722.509999999995"/>
    <n v="60436.76"/>
    <n v="107687.90000000001"/>
    <s v="C1 C2 C3"/>
    <n v="246902.15000000002"/>
    <n v="121031.95000000001"/>
    <n v="104582.92"/>
    <n v="18182.299999999988"/>
    <n v="34631.33"/>
    <x v="1"/>
    <s v="SI"/>
    <s v="CUATRIMESTRE 1"/>
    <m/>
    <m/>
    <m/>
    <s v="X"/>
    <m/>
    <m/>
    <m/>
    <m/>
    <m/>
    <m/>
    <m/>
    <m/>
    <m/>
    <m/>
    <m/>
    <s v="X"/>
    <s v="X"/>
    <s v="X"/>
    <s v="X"/>
    <s v="X"/>
    <s v="X"/>
    <s v="X"/>
    <s v="X"/>
    <s v="X"/>
    <s v="X"/>
    <s v="X"/>
    <n v="11"/>
    <n v="0"/>
    <n v="22445.65"/>
    <n v="22445.65"/>
    <n v="22445.65"/>
    <n v="22445.65"/>
    <n v="22445.65"/>
    <n v="22445.65"/>
    <n v="22445.65"/>
    <n v="22445.65"/>
    <n v="22445.65"/>
    <n v="22445.65"/>
    <n v="22445.65"/>
    <n v="246902.14999999997"/>
    <b v="1"/>
    <m/>
    <s v="Reforma 1_x000a_Reforma 12_x000a_Reforma 20_x000a_Reforma 37_x000a_Reforma 70_x000a_Reforma 85_x000a_Reforma 138"/>
  </r>
  <r>
    <n v="285"/>
    <n v="163"/>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Paquisha - terminal Quitumbe"/>
    <m/>
    <s v=" 73 BIENES Y SERVICIOS PARA INVERSIÓN"/>
    <x v="62"/>
    <n v="194600.32000000001"/>
    <n v="-24145.51"/>
    <n v="179968.73"/>
    <n v="274873.43"/>
    <s v="C1 C2 C3"/>
    <n v="625296.97"/>
    <n v="306861.22999999992"/>
    <n v="245566.00999999998"/>
    <n v="43562.310000000114"/>
    <n v="104857.53000000006"/>
    <x v="1"/>
    <s v="SI"/>
    <s v="CUATRIMESTRE 1"/>
    <m/>
    <m/>
    <m/>
    <s v="X"/>
    <m/>
    <m/>
    <m/>
    <m/>
    <m/>
    <m/>
    <m/>
    <m/>
    <m/>
    <m/>
    <m/>
    <s v="X"/>
    <s v="X"/>
    <s v="X"/>
    <s v="X"/>
    <s v="X"/>
    <s v="X"/>
    <s v="X"/>
    <s v="X"/>
    <s v="X"/>
    <s v="X"/>
    <s v="X"/>
    <n v="11"/>
    <n v="0"/>
    <n v="56845.179090909085"/>
    <n v="56845.179090909085"/>
    <n v="56845.179090909085"/>
    <n v="56845.179090909085"/>
    <n v="56845.179090909085"/>
    <n v="56845.179090909085"/>
    <n v="56845.179090909085"/>
    <n v="56845.179090909085"/>
    <n v="56845.179090909085"/>
    <n v="56845.179090909085"/>
    <n v="56845.179090909085"/>
    <n v="625296.97"/>
    <b v="1"/>
    <m/>
    <s v="Reforma 1_x000a_Reforma 12_x000a_Reforma 20_x000a_Reforma 37_x000a_Reforma 70_x000a_Reforma 85_x000a_Reforma 138"/>
  </r>
  <r>
    <n v="286"/>
    <n v="164"/>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Rumiñahui - terminal labrador"/>
    <m/>
    <s v=" 73 BIENES Y SERVICIOS PARA INVERSIÓN"/>
    <x v="62"/>
    <n v="130021.56"/>
    <n v="-23639.760000000002"/>
    <n v="105016.09"/>
    <n v="180759.29"/>
    <s v="C1 C2 C3"/>
    <n v="392157.18"/>
    <n v="183983.48000000004"/>
    <n v="122632.7"/>
    <n v="27414.409999999945"/>
    <n v="88765.189999999988"/>
    <x v="1"/>
    <s v="SI"/>
    <s v="CUATRIMESTRE 1"/>
    <m/>
    <m/>
    <m/>
    <s v="X"/>
    <m/>
    <m/>
    <m/>
    <m/>
    <m/>
    <m/>
    <m/>
    <m/>
    <m/>
    <m/>
    <m/>
    <s v="X"/>
    <s v="X"/>
    <s v="X"/>
    <s v="X"/>
    <s v="X"/>
    <s v="X"/>
    <s v="X"/>
    <s v="X"/>
    <s v="X"/>
    <s v="X"/>
    <s v="X"/>
    <n v="11"/>
    <n v="0"/>
    <n v="35650.652727272725"/>
    <n v="35650.652727272725"/>
    <n v="35650.652727272725"/>
    <n v="35650.652727272725"/>
    <n v="35650.652727272725"/>
    <n v="35650.652727272725"/>
    <n v="35650.652727272725"/>
    <n v="35650.652727272725"/>
    <n v="35650.652727272725"/>
    <n v="35650.652727272725"/>
    <n v="35650.652727272725"/>
    <n v="392157.17999999988"/>
    <b v="1"/>
    <m/>
    <s v="Reforma 1_x000a_Reforma 12_x000a_Reforma 20_x000a_Reforma 37_x000a_Reforma 70_x000a_Reforma 85_x000a_Reforma 108_x000a_Reforma 138"/>
  </r>
  <r>
    <n v="287"/>
    <n v="165"/>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san José de Cutuglahua – terminal sur Ecovía"/>
    <m/>
    <s v=" 73 BIENES Y SERVICIOS PARA INVERSIÓN"/>
    <x v="62"/>
    <n v="193439.72"/>
    <n v="-63109.98"/>
    <n v="92942.62"/>
    <n v="174863.76000000004"/>
    <s v="C1 C2 C3"/>
    <n v="398136.12"/>
    <n v="195929.78"/>
    <n v="154460.9"/>
    <n v="27342.579999999987"/>
    <n v="68811.459999999992"/>
    <x v="1"/>
    <s v="SI"/>
    <s v="CUATRIMESTRE 1"/>
    <m/>
    <m/>
    <m/>
    <s v="X"/>
    <m/>
    <m/>
    <m/>
    <m/>
    <m/>
    <m/>
    <m/>
    <m/>
    <m/>
    <m/>
    <m/>
    <s v="X"/>
    <s v="X"/>
    <s v="X"/>
    <s v="X"/>
    <s v="X"/>
    <s v="X"/>
    <s v="X"/>
    <s v="X"/>
    <s v="X"/>
    <s v="X"/>
    <s v="X"/>
    <n v="11"/>
    <n v="0"/>
    <n v="36194.192727272726"/>
    <n v="36194.192727272726"/>
    <n v="36194.192727272726"/>
    <n v="36194.192727272726"/>
    <n v="36194.192727272726"/>
    <n v="36194.192727272726"/>
    <n v="36194.192727272726"/>
    <n v="36194.192727272726"/>
    <n v="36194.192727272726"/>
    <n v="36194.192727272726"/>
    <n v="36194.192727272726"/>
    <n v="398136.12000000005"/>
    <b v="1"/>
    <m/>
    <s v="Reforma 1_x000a_Reforma 12_x000a_Reforma 20_x000a_Reforma 37_x000a_Reforma 70_x000a_Reforma 85_x000a_Reforma 138"/>
  </r>
  <r>
    <n v="288"/>
    <n v="166"/>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san José de morán - Carapungo"/>
    <m/>
    <s v=" 73 BIENES Y SERVICIOS PARA INVERSIÓN"/>
    <x v="62"/>
    <n v="168750"/>
    <n v="-35633.25"/>
    <n v="92744.81"/>
    <n v="132217.73500000002"/>
    <s v="C1 C2 C3"/>
    <n v="358079.29500000004"/>
    <n v="183795.50999999998"/>
    <n v="160348.72999999998"/>
    <n v="42066.050000000017"/>
    <n v="65512.830000000016"/>
    <x v="1"/>
    <s v="SI"/>
    <s v="CUATRIMESTRE 1"/>
    <m/>
    <m/>
    <m/>
    <s v="X"/>
    <m/>
    <m/>
    <m/>
    <m/>
    <m/>
    <m/>
    <m/>
    <m/>
    <m/>
    <m/>
    <m/>
    <s v="X"/>
    <s v="X"/>
    <s v="X"/>
    <s v="X"/>
    <s v="X"/>
    <s v="X"/>
    <s v="X"/>
    <s v="X"/>
    <s v="X"/>
    <s v="X"/>
    <s v="X"/>
    <n v="11"/>
    <n v="0"/>
    <n v="32552.663181818185"/>
    <n v="32552.663181818185"/>
    <n v="32552.663181818185"/>
    <n v="32552.663181818185"/>
    <n v="32552.663181818185"/>
    <n v="32552.663181818185"/>
    <n v="32552.663181818185"/>
    <n v="32552.663181818185"/>
    <n v="32552.663181818185"/>
    <n v="32552.663181818185"/>
    <n v="32552.663181818185"/>
    <n v="358079.29500000004"/>
    <b v="1"/>
    <m/>
    <s v="Reforma 1_x000a_Reforma 12_x000a_Reforma 37_x000a_Reforma 70_x000a_Reforma 85_x000a_Reforma 138"/>
  </r>
  <r>
    <n v="289"/>
    <n v="167"/>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san juan - bellavista"/>
    <m/>
    <s v=" 73 BIENES Y SERVICIOS PARA INVERSIÓN"/>
    <x v="62"/>
    <n v="225000"/>
    <n v="-42661.63"/>
    <n v="125694.26000000001"/>
    <n v="199997.13500000001"/>
    <s v="C1 C2 C3"/>
    <n v="508029.76500000001"/>
    <n v="262107.21999999997"/>
    <n v="228446.66999999998"/>
    <n v="45925.410000000033"/>
    <n v="79585.960000000021"/>
    <x v="1"/>
    <s v="SI"/>
    <s v="CUATRIMESTRE 1"/>
    <m/>
    <m/>
    <m/>
    <s v="X"/>
    <m/>
    <m/>
    <m/>
    <m/>
    <m/>
    <m/>
    <m/>
    <m/>
    <m/>
    <m/>
    <m/>
    <s v="X"/>
    <s v="X"/>
    <s v="X"/>
    <s v="X"/>
    <s v="X"/>
    <s v="X"/>
    <s v="X"/>
    <s v="X"/>
    <s v="X"/>
    <s v="X"/>
    <s v="X"/>
    <n v="11"/>
    <n v="0"/>
    <n v="46184.524090909094"/>
    <n v="46184.524090909094"/>
    <n v="46184.524090909094"/>
    <n v="46184.524090909094"/>
    <n v="46184.524090909094"/>
    <n v="46184.524090909094"/>
    <n v="46184.524090909094"/>
    <n v="46184.524090909094"/>
    <n v="46184.524090909094"/>
    <n v="46184.524090909094"/>
    <n v="46184.524090909094"/>
    <n v="508029.76500000013"/>
    <b v="1"/>
    <m/>
    <s v="Reforma 1_x000a_Reforma 12_x000a_Reforma 37_x000a_Reforma 70_x000a_Reforma 85_x000a_Reforma 138"/>
  </r>
  <r>
    <n v="290"/>
    <n v="168"/>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san juan de Turubamba – terminal sur Ecovía"/>
    <m/>
    <s v=" 73 BIENES Y SERVICIOS PARA INVERSIÓN"/>
    <x v="62"/>
    <n v="199237.09"/>
    <n v="-113941.69"/>
    <n v="70070.239999999991"/>
    <n v="128050.09000000001"/>
    <s v="C1 C2 C3"/>
    <n v="283415.73"/>
    <n v="137877.01000000004"/>
    <n v="105054.83"/>
    <n v="17488.629999999946"/>
    <n v="50310.809999999983"/>
    <x v="1"/>
    <s v="SI"/>
    <s v="CUATRIMESTRE 1"/>
    <m/>
    <m/>
    <m/>
    <s v="X"/>
    <m/>
    <m/>
    <m/>
    <m/>
    <m/>
    <m/>
    <m/>
    <m/>
    <m/>
    <m/>
    <m/>
    <s v="X"/>
    <s v="X"/>
    <s v="X"/>
    <s v="X"/>
    <s v="X"/>
    <s v="X"/>
    <s v="X"/>
    <s v="X"/>
    <s v="X"/>
    <s v="X"/>
    <s v="X"/>
    <n v="11"/>
    <n v="0"/>
    <n v="25765.066363636361"/>
    <n v="25765.066363636361"/>
    <n v="25765.066363636361"/>
    <n v="25765.066363636361"/>
    <n v="25765.066363636361"/>
    <n v="25765.066363636361"/>
    <n v="25765.066363636361"/>
    <n v="25765.066363636361"/>
    <n v="25765.066363636361"/>
    <n v="25765.066363636361"/>
    <n v="25765.066363636361"/>
    <n v="283415.72999999992"/>
    <b v="1"/>
    <m/>
    <s v="Reforma 1_x000a_Reforma 12_x000a_Reforma 20_x000a_Reforma 37_x000a_Reforma 70_x000a_Reforma 85_x000a_Reforma 108_x000a_Reforma 138"/>
  </r>
  <r>
    <n v="291"/>
    <n v="169"/>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san Martín - puente de Guajaló"/>
    <m/>
    <s v=" 73 BIENES Y SERVICIOS PARA INVERSIÓN"/>
    <x v="62"/>
    <n v="146858.18"/>
    <n v="-32767.07"/>
    <n v="133378.70000000001"/>
    <n v="210340.06500000006"/>
    <s v="C1 C2 C3"/>
    <n v="457809.87500000006"/>
    <n v="215634.66999999995"/>
    <n v="179616.62"/>
    <n v="31835.140000000043"/>
    <n v="67853.19"/>
    <x v="1"/>
    <s v="SI"/>
    <s v="CUATRIMESTRE 1"/>
    <m/>
    <m/>
    <m/>
    <s v="X"/>
    <m/>
    <m/>
    <m/>
    <m/>
    <m/>
    <m/>
    <m/>
    <m/>
    <m/>
    <m/>
    <m/>
    <s v="X"/>
    <s v="X"/>
    <s v="X"/>
    <s v="X"/>
    <s v="X"/>
    <s v="X"/>
    <s v="X"/>
    <s v="X"/>
    <s v="X"/>
    <s v="X"/>
    <s v="X"/>
    <n v="11"/>
    <n v="0"/>
    <n v="41619.079545454551"/>
    <n v="41619.079545454551"/>
    <n v="41619.079545454551"/>
    <n v="41619.079545454551"/>
    <n v="41619.079545454551"/>
    <n v="41619.079545454551"/>
    <n v="41619.079545454551"/>
    <n v="41619.079545454551"/>
    <n v="41619.079545454551"/>
    <n v="41619.079545454551"/>
    <n v="41619.079545454551"/>
    <n v="457809.875"/>
    <b v="1"/>
    <m/>
    <s v="Reforma 1_x000a_Reforma 12_x000a_Reforma 20_x000a_Reforma 70_x000a_Reforma 85_x000a_Reforma 108_x000a_Reforma 138"/>
  </r>
  <r>
    <n v="292"/>
    <n v="170"/>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santo Tomás 1 – terminal sur Ecovía"/>
    <m/>
    <s v=" 73 BIENES Y SERVICIOS PARA INVERSIÓN"/>
    <x v="62"/>
    <n v="48820.31"/>
    <m/>
    <n v="68633.37"/>
    <n v="93909.409999999989"/>
    <s v="C1 C2 C3"/>
    <n v="211363.08999999997"/>
    <n v="102538.04"/>
    <n v="68644.39"/>
    <n v="14915.64"/>
    <n v="48809.289999999994"/>
    <x v="1"/>
    <s v="SI"/>
    <s v="CUATRIMESTRE 1"/>
    <m/>
    <m/>
    <m/>
    <s v="X"/>
    <m/>
    <m/>
    <m/>
    <m/>
    <m/>
    <m/>
    <m/>
    <m/>
    <m/>
    <m/>
    <m/>
    <s v="X"/>
    <s v="X"/>
    <s v="X"/>
    <s v="X"/>
    <s v="X"/>
    <s v="X"/>
    <s v="X"/>
    <s v="X"/>
    <s v="X"/>
    <s v="X"/>
    <s v="X"/>
    <n v="11"/>
    <n v="0"/>
    <n v="19214.826363636359"/>
    <n v="19214.826363636359"/>
    <n v="19214.826363636359"/>
    <n v="19214.826363636359"/>
    <n v="19214.826363636359"/>
    <n v="19214.826363636359"/>
    <n v="19214.826363636359"/>
    <n v="19214.826363636359"/>
    <n v="19214.826363636359"/>
    <n v="19214.826363636359"/>
    <n v="19214.826363636359"/>
    <n v="211363.08999999994"/>
    <b v="1"/>
    <m/>
    <s v="Reforma 12_x000a_Reforma 20_x000a_Reforma 37_x000a_Reforma 70_x000a_Reforma 85_x000a_Reforma 138"/>
  </r>
  <r>
    <n v="293"/>
    <n v="171"/>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Santospamba – terminal Quitumbe"/>
    <m/>
    <s v=" 73 BIENES Y SERVICIOS PARA INVERSIÓN"/>
    <x v="62"/>
    <n v="203255.46"/>
    <m/>
    <n v="214081.31"/>
    <n v="340477.16500000004"/>
    <s v="C1 C2 C3"/>
    <n v="757813.93500000006"/>
    <n v="362542.55000000005"/>
    <n v="258135.65000000002"/>
    <n v="54794.219999999972"/>
    <n v="159201.12"/>
    <x v="1"/>
    <s v="SI"/>
    <s v="CUATRIMESTRE 1"/>
    <m/>
    <m/>
    <m/>
    <s v="X"/>
    <m/>
    <m/>
    <m/>
    <m/>
    <m/>
    <m/>
    <m/>
    <m/>
    <m/>
    <m/>
    <m/>
    <s v="X"/>
    <s v="X"/>
    <s v="X"/>
    <s v="X"/>
    <s v="X"/>
    <s v="X"/>
    <s v="X"/>
    <s v="X"/>
    <s v="X"/>
    <s v="X"/>
    <s v="X"/>
    <n v="11"/>
    <n v="0"/>
    <n v="68892.175909090918"/>
    <n v="68892.175909090918"/>
    <n v="68892.175909090918"/>
    <n v="68892.175909090918"/>
    <n v="68892.175909090918"/>
    <n v="68892.175909090918"/>
    <n v="68892.175909090918"/>
    <n v="68892.175909090918"/>
    <n v="68892.175909090918"/>
    <n v="68892.175909090918"/>
    <n v="68892.175909090918"/>
    <n v="757813.93500000006"/>
    <b v="1"/>
    <m/>
    <s v="Reforma 12_x000a_Reforma 20_x000a_Reforma 37_x000a_Reforma 70_x000a_Reforma 85_x000a_Reforma 138"/>
  </r>
  <r>
    <n v="294"/>
    <n v="172"/>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Solanda - terminal el Recreo"/>
    <m/>
    <s v=" 73 BIENES Y SERVICIOS PARA INVERSIÓN"/>
    <x v="62"/>
    <n v="137418"/>
    <n v="-20860.670000000002"/>
    <n v="103799.79999999999"/>
    <n v="185587.86499999996"/>
    <s v="C1 C2 C3"/>
    <n v="405944.995"/>
    <n v="192119.93"/>
    <n v="155053.14000000001"/>
    <n v="28237.200000000012"/>
    <n v="65303.989999999991"/>
    <x v="1"/>
    <s v="SI"/>
    <s v="CUATRIMESTRE 1"/>
    <m/>
    <m/>
    <m/>
    <s v="X"/>
    <m/>
    <m/>
    <m/>
    <m/>
    <m/>
    <m/>
    <m/>
    <m/>
    <m/>
    <m/>
    <m/>
    <s v="X"/>
    <s v="X"/>
    <s v="X"/>
    <s v="X"/>
    <s v="X"/>
    <s v="X"/>
    <s v="X"/>
    <s v="X"/>
    <s v="X"/>
    <s v="X"/>
    <s v="X"/>
    <n v="11"/>
    <n v="0"/>
    <n v="36904.090454545454"/>
    <n v="36904.090454545454"/>
    <n v="36904.090454545454"/>
    <n v="36904.090454545454"/>
    <n v="36904.090454545454"/>
    <n v="36904.090454545454"/>
    <n v="36904.090454545454"/>
    <n v="36904.090454545454"/>
    <n v="36904.090454545454"/>
    <n v="36904.090454545454"/>
    <n v="36904.090454545454"/>
    <n v="405944.995"/>
    <b v="1"/>
    <m/>
    <s v="Reforma 1_x000a_Reforma 12_x000a_Reforma 20_x000a_Reforma 37_x000a_Reforma 70_x000a_Reforma 85_x000a_Reforma 108_x000a_Reforma 138"/>
  </r>
  <r>
    <n v="295"/>
    <n v="173"/>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terminal  Carcelén - terminal norte"/>
    <m/>
    <s v=" 73 BIENES Y SERVICIOS PARA INVERSIÓN"/>
    <x v="62"/>
    <n v="101250"/>
    <n v="-17432.61"/>
    <n v="172153.57"/>
    <n v="154166.83000000002"/>
    <s v="C1 C2 C3"/>
    <n v="410137.79000000004"/>
    <n v="206840.71"/>
    <n v="180454.06"/>
    <n v="49130.250000000029"/>
    <n v="75516.900000000023"/>
    <x v="1"/>
    <s v="SI"/>
    <s v="CUATRIMESTRE 1"/>
    <m/>
    <m/>
    <m/>
    <s v="X"/>
    <m/>
    <m/>
    <m/>
    <m/>
    <m/>
    <m/>
    <m/>
    <m/>
    <m/>
    <m/>
    <m/>
    <s v="X"/>
    <s v="X"/>
    <s v="X"/>
    <s v="X"/>
    <s v="X"/>
    <s v="X"/>
    <s v="X"/>
    <s v="X"/>
    <s v="X"/>
    <s v="X"/>
    <s v="X"/>
    <n v="11"/>
    <n v="0"/>
    <n v="37285.253636363639"/>
    <n v="37285.253636363639"/>
    <n v="37285.253636363639"/>
    <n v="37285.253636363639"/>
    <n v="37285.253636363639"/>
    <n v="37285.253636363639"/>
    <n v="37285.253636363639"/>
    <n v="37285.253636363639"/>
    <n v="37285.253636363639"/>
    <n v="37285.253636363639"/>
    <n v="37285.253636363639"/>
    <n v="410137.7900000001"/>
    <b v="1"/>
    <m/>
    <s v="Reforma 12_x000a_Reforma 37_x000a_Reforma 70_x000a_Reforma 85_x000a_Reforma 138"/>
  </r>
  <r>
    <n v="296"/>
    <n v="174"/>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tola - san roque"/>
    <m/>
    <s v=" 73 BIENES Y SERVICIOS PARA INVERSIÓN"/>
    <x v="62"/>
    <n v="226335.94"/>
    <n v="-85534.73"/>
    <n v="83181.66"/>
    <n v="167781.58999999997"/>
    <s v="C1 C2 C3"/>
    <n v="391764.45999999996"/>
    <n v="197441.08999999997"/>
    <n v="144958.65999999992"/>
    <n v="26541.780000000057"/>
    <n v="79024.210000000108"/>
    <x v="1"/>
    <s v="SI"/>
    <s v="CUATRIMESTRE 1"/>
    <m/>
    <m/>
    <m/>
    <s v="X"/>
    <m/>
    <m/>
    <m/>
    <m/>
    <m/>
    <m/>
    <m/>
    <m/>
    <m/>
    <m/>
    <m/>
    <s v="X"/>
    <s v="X"/>
    <s v="X"/>
    <s v="X"/>
    <s v="X"/>
    <s v="X"/>
    <s v="X"/>
    <s v="X"/>
    <s v="X"/>
    <s v="X"/>
    <s v="X"/>
    <n v="11"/>
    <n v="0"/>
    <n v="35614.950909090905"/>
    <n v="35614.950909090905"/>
    <n v="35614.950909090905"/>
    <n v="35614.950909090905"/>
    <n v="35614.950909090905"/>
    <n v="35614.950909090905"/>
    <n v="35614.950909090905"/>
    <n v="35614.950909090905"/>
    <n v="35614.950909090905"/>
    <n v="35614.950909090905"/>
    <n v="35614.950909090905"/>
    <n v="391764.46"/>
    <b v="1"/>
    <m/>
    <s v="Reforma 1_x000a_Reforma 12_x000a_Reforma 37_x000a_Reforma 70_x000a_Reforma 85_x000a_Reforma 138"/>
  </r>
  <r>
    <n v="297"/>
    <n v="175"/>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Venecia – terminal sur Ecovía"/>
    <m/>
    <s v=" 73 BIENES Y SERVICIOS PARA INVERSIÓN"/>
    <x v="62"/>
    <n v="50387.37"/>
    <m/>
    <n v="60604.22"/>
    <n v="88201.22"/>
    <s v="C1 C2 C3"/>
    <n v="199192.81"/>
    <n v="96842.049999999988"/>
    <n v="65250.43"/>
    <n v="14149.540000000008"/>
    <n v="45741.159999999996"/>
    <x v="1"/>
    <s v="SI"/>
    <s v="CUATRIMESTRE 1"/>
    <m/>
    <m/>
    <m/>
    <s v="X"/>
    <m/>
    <m/>
    <m/>
    <m/>
    <m/>
    <m/>
    <m/>
    <m/>
    <m/>
    <m/>
    <m/>
    <s v="X"/>
    <s v="X"/>
    <s v="X"/>
    <s v="X"/>
    <s v="X"/>
    <s v="X"/>
    <s v="X"/>
    <s v="X"/>
    <s v="X"/>
    <s v="X"/>
    <s v="X"/>
    <n v="11"/>
    <n v="0"/>
    <n v="18108.437272727271"/>
    <n v="18108.437272727271"/>
    <n v="18108.437272727271"/>
    <n v="18108.437272727271"/>
    <n v="18108.437272727271"/>
    <n v="18108.437272727271"/>
    <n v="18108.437272727271"/>
    <n v="18108.437272727271"/>
    <n v="18108.437272727271"/>
    <n v="18108.437272727271"/>
    <n v="18108.437272727271"/>
    <n v="199192.80999999994"/>
    <b v="1"/>
    <m/>
    <s v="Reforma 12_x000a_Reforma 20_x000a_Reforma 37_x000a_Reforma 70_x000a_Reforma 85_x000a_Reforma 138"/>
  </r>
  <r>
    <n v="298"/>
    <n v="176"/>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Zámbiza - terminal río coca"/>
    <m/>
    <s v=" 73 BIENES Y SERVICIOS PARA INVERSIÓN"/>
    <x v="62"/>
    <n v="64950.720000000001"/>
    <m/>
    <n v="81396.53"/>
    <n v="109272.185"/>
    <s v="C1 C2 C3"/>
    <n v="255619.435"/>
    <n v="127337.32"/>
    <n v="91595.15"/>
    <n v="19009.929999999993"/>
    <n v="54752.100000000006"/>
    <x v="1"/>
    <s v="SI"/>
    <s v="CUATRIMESTRE 1"/>
    <m/>
    <m/>
    <m/>
    <s v="X"/>
    <m/>
    <m/>
    <m/>
    <m/>
    <m/>
    <m/>
    <m/>
    <m/>
    <m/>
    <m/>
    <m/>
    <s v="X"/>
    <s v="X"/>
    <s v="X"/>
    <s v="X"/>
    <s v="X"/>
    <s v="X"/>
    <s v="X"/>
    <s v="X"/>
    <s v="X"/>
    <s v="X"/>
    <s v="X"/>
    <n v="11"/>
    <n v="0"/>
    <n v="23238.130454545455"/>
    <n v="23238.130454545455"/>
    <n v="23238.130454545455"/>
    <n v="23238.130454545455"/>
    <n v="23238.130454545455"/>
    <n v="23238.130454545455"/>
    <n v="23238.130454545455"/>
    <n v="23238.130454545455"/>
    <n v="23238.130454545455"/>
    <n v="23238.130454545455"/>
    <n v="23238.130454545455"/>
    <n v="255619.43500000006"/>
    <b v="1"/>
    <m/>
    <s v="Reforma 12_x000a_Reforma 20_x000a_Reforma 37_x000a_Reforma 70_x000a_Reforma 85_x000a_Reforma 138"/>
  </r>
  <r>
    <n v="299"/>
    <n v="177"/>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manuelita Sáenz - terminal Quitumbe"/>
    <m/>
    <s v=" 73 BIENES Y SERVICIOS PARA INVERSIÓN"/>
    <x v="62"/>
    <n v="86186.7"/>
    <m/>
    <n v="167512.54999999999"/>
    <n v="143823.59000000005"/>
    <s v="C1 C2 C3"/>
    <n v="397522.84000000008"/>
    <n v="218822.64999999994"/>
    <n v="169266.1"/>
    <n v="34876.600000000064"/>
    <n v="84433.15"/>
    <x v="1"/>
    <s v="SI"/>
    <s v="CUATRIMESTRE 1"/>
    <m/>
    <m/>
    <m/>
    <s v="X"/>
    <m/>
    <m/>
    <m/>
    <m/>
    <m/>
    <m/>
    <m/>
    <m/>
    <m/>
    <m/>
    <m/>
    <s v="X"/>
    <s v="X"/>
    <s v="X"/>
    <s v="X"/>
    <s v="X"/>
    <s v="X"/>
    <s v="X"/>
    <s v="X"/>
    <s v="X"/>
    <s v="X"/>
    <s v="X"/>
    <n v="11"/>
    <n v="0"/>
    <n v="36138.44000000001"/>
    <n v="36138.44000000001"/>
    <n v="36138.44000000001"/>
    <n v="36138.44000000001"/>
    <n v="36138.44000000001"/>
    <n v="36138.44000000001"/>
    <n v="36138.44000000001"/>
    <n v="36138.44000000001"/>
    <n v="36138.44000000001"/>
    <n v="36138.44000000001"/>
    <n v="36138.44000000001"/>
    <n v="397522.84000000008"/>
    <b v="1"/>
    <m/>
    <s v="Reforma 12_x000a_Reforma 37_x000a_Reforma 42_x000a_Reforma 70_x000a_Reforma 85_x000a_Reforma 138"/>
  </r>
  <r>
    <n v="300"/>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6"/>
    <s v="Pago rol de personal administrativo. - remuneraciones unificadas"/>
    <m/>
    <s v=" 51 GASTOS EN PERSONAL"/>
    <x v="46"/>
    <n v="1114591.3799999999"/>
    <n v="-35000"/>
    <n v="1280630.28"/>
    <m/>
    <s v="C1 C2 C3"/>
    <n v="2360221.66"/>
    <n v="2360221.66"/>
    <n v="1717368.0099999998"/>
    <n v="0"/>
    <n v="642853.65000000037"/>
    <x v="0"/>
    <s v="NO"/>
    <s v="NO APLICA"/>
    <m/>
    <m/>
    <s v="X"/>
    <m/>
    <m/>
    <m/>
    <m/>
    <m/>
    <m/>
    <m/>
    <m/>
    <m/>
    <m/>
    <m/>
    <s v="X"/>
    <s v="X"/>
    <s v="X"/>
    <s v="X"/>
    <s v="X"/>
    <s v="X"/>
    <s v="X"/>
    <s v="X"/>
    <s v="X"/>
    <s v="X"/>
    <s v="X"/>
    <s v="X"/>
    <n v="12"/>
    <n v="196685.13833333334"/>
    <n v="196685.13833333334"/>
    <n v="196685.13833333334"/>
    <n v="196685.13833333334"/>
    <n v="196685.13833333334"/>
    <n v="196685.13833333334"/>
    <n v="196685.13833333334"/>
    <n v="196685.13833333334"/>
    <n v="196685.13833333334"/>
    <n v="196685.13833333334"/>
    <n v="196685.13833333334"/>
    <n v="196685.13833333334"/>
    <n v="2360221.66"/>
    <b v="1"/>
    <m/>
    <s v="Reforma 13_x000a_Reforma 99_x000a_Reforma 122"/>
  </r>
  <r>
    <n v="301"/>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operativo. - salarios unificados"/>
    <m/>
    <s v=" 71 GASTOS EN PERSONAL INVERSIÓN"/>
    <x v="69"/>
    <n v="13830346.630000001"/>
    <n v="-3627717.66"/>
    <m/>
    <m/>
    <s v="C1 C2 C3"/>
    <n v="10202628.970000001"/>
    <n v="9726585.0100000016"/>
    <n v="8218718.2900000056"/>
    <n v="476043.95999999903"/>
    <n v="1983910.679999995"/>
    <x v="0"/>
    <s v="NO"/>
    <s v="NO APLICA"/>
    <m/>
    <m/>
    <s v="X"/>
    <m/>
    <m/>
    <m/>
    <m/>
    <m/>
    <m/>
    <m/>
    <m/>
    <m/>
    <m/>
    <m/>
    <s v="X"/>
    <s v="X"/>
    <s v="X"/>
    <s v="X"/>
    <s v="X"/>
    <s v="X"/>
    <s v="X"/>
    <s v="X"/>
    <s v="X"/>
    <s v="X"/>
    <s v="X"/>
    <s v="X"/>
    <n v="12"/>
    <n v="850219.08083333343"/>
    <n v="850219.08083333343"/>
    <n v="850219.08083333343"/>
    <n v="850219.08083333343"/>
    <n v="850219.08083333343"/>
    <n v="850219.08083333343"/>
    <n v="850219.08083333343"/>
    <n v="850219.08083333343"/>
    <n v="850219.08083333343"/>
    <n v="850219.08083333343"/>
    <n v="850219.08083333343"/>
    <n v="850219.08083333343"/>
    <n v="10202628.969999999"/>
    <b v="1"/>
    <m/>
    <s v="Reforma 96_x000a_Reforma 99_x000a_Reforma 122_x000a_Reforma 123"/>
  </r>
  <r>
    <n v="302"/>
    <n v="5"/>
    <s v="GERENCIA ADMINISTRATIVO FINANCIERA"/>
    <s v="COORDINACIÓN DE RECAUDACIÓN SIR"/>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Servicio de traslado y procesamiento de valores dela EPMTPQ "/>
    <m/>
    <s v=" 73 BIENES Y SERVICIOS PARA INVERSIÓN"/>
    <x v="55"/>
    <n v="0"/>
    <m/>
    <n v="70745.009999999995"/>
    <m/>
    <s v="C1  "/>
    <n v="70745.009999999995"/>
    <n v="62500"/>
    <n v="0"/>
    <n v="8245.0099999999948"/>
    <n v="70745.009999999995"/>
    <x v="1"/>
    <s v="NO"/>
    <s v="NO APLICA"/>
    <m/>
    <m/>
    <s v="X"/>
    <m/>
    <m/>
    <m/>
    <m/>
    <m/>
    <m/>
    <m/>
    <m/>
    <m/>
    <m/>
    <m/>
    <m/>
    <m/>
    <s v="X"/>
    <m/>
    <m/>
    <m/>
    <m/>
    <m/>
    <m/>
    <m/>
    <m/>
    <m/>
    <n v="1"/>
    <n v="0"/>
    <n v="0"/>
    <n v="70745.009999999995"/>
    <n v="0"/>
    <n v="0"/>
    <n v="0"/>
    <n v="0"/>
    <n v="0"/>
    <n v="0"/>
    <n v="0"/>
    <n v="0"/>
    <n v="0"/>
    <n v="70745.009999999995"/>
    <b v="1"/>
    <m/>
    <s v="Reforma 1_x000a_Reforma 4"/>
  </r>
  <r>
    <n v="303"/>
    <n v="6"/>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2"/>
    <x v="2"/>
    <s v="Elaboración formularios pre impresos"/>
    <m/>
    <s v=" 53 BIENES Y SERVICIOS DE CONSUMO"/>
    <x v="3"/>
    <n v="0"/>
    <m/>
    <n v="12320"/>
    <m/>
    <s v="C1  "/>
    <n v="12320"/>
    <n v="11872"/>
    <n v="11872"/>
    <n v="448"/>
    <n v="448"/>
    <x v="0"/>
    <s v="NO"/>
    <s v="NO APLICA"/>
    <m/>
    <m/>
    <s v="X"/>
    <m/>
    <m/>
    <m/>
    <m/>
    <m/>
    <m/>
    <m/>
    <m/>
    <m/>
    <m/>
    <m/>
    <m/>
    <m/>
    <s v="X"/>
    <m/>
    <m/>
    <m/>
    <m/>
    <m/>
    <m/>
    <m/>
    <m/>
    <m/>
    <n v="1"/>
    <n v="0"/>
    <n v="0"/>
    <n v="12320"/>
    <n v="0"/>
    <n v="0"/>
    <n v="0"/>
    <n v="0"/>
    <n v="0"/>
    <n v="0"/>
    <n v="0"/>
    <n v="0"/>
    <n v="0"/>
    <n v="12320"/>
    <b v="1"/>
    <m/>
    <s v="Reforma 1"/>
  </r>
  <r>
    <n v="304"/>
    <n v="7"/>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2"/>
    <x v="2"/>
    <s v="Adquisición materiales de oficina"/>
    <m/>
    <s v=" 53 BIENES Y SERVICIOS DE CONSUMO"/>
    <x v="13"/>
    <n v="0"/>
    <m/>
    <n v="398.23"/>
    <m/>
    <s v="C1 C2 "/>
    <n v="398.23"/>
    <n v="398.23"/>
    <n v="398.23"/>
    <n v="0"/>
    <n v="0"/>
    <x v="0"/>
    <s v="NO"/>
    <s v="NO APLICA"/>
    <m/>
    <m/>
    <s v="X"/>
    <m/>
    <m/>
    <m/>
    <m/>
    <m/>
    <m/>
    <m/>
    <m/>
    <m/>
    <m/>
    <m/>
    <m/>
    <m/>
    <s v="X"/>
    <m/>
    <s v="X"/>
    <m/>
    <m/>
    <m/>
    <m/>
    <m/>
    <m/>
    <m/>
    <n v="2"/>
    <n v="0"/>
    <n v="0"/>
    <n v="199.11500000000001"/>
    <n v="0"/>
    <n v="199.11500000000001"/>
    <n v="0"/>
    <n v="0"/>
    <n v="0"/>
    <n v="0"/>
    <n v="0"/>
    <n v="0"/>
    <n v="0"/>
    <n v="398.23"/>
    <b v="1"/>
    <m/>
    <s v="Reforma 1_x000a_Reforma 66"/>
  </r>
  <r>
    <n v="305"/>
    <n v="8"/>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2"/>
    <x v="2"/>
    <s v="Pago materiales de oficina 2016"/>
    <m/>
    <s v=" 53 BIENES Y SERVICIOS DE CONSUMO"/>
    <x v="13"/>
    <n v="0"/>
    <m/>
    <n v="4762.9799999999996"/>
    <m/>
    <s v="C1  "/>
    <n v="4762.9799999999996"/>
    <n v="4252.6607142857147"/>
    <n v="0"/>
    <n v="510.31928571428489"/>
    <n v="4762.9799999999996"/>
    <x v="0"/>
    <s v="NO"/>
    <s v="NO APLICA"/>
    <m/>
    <m/>
    <s v="X"/>
    <m/>
    <m/>
    <m/>
    <m/>
    <m/>
    <m/>
    <m/>
    <m/>
    <m/>
    <m/>
    <m/>
    <m/>
    <m/>
    <s v="X"/>
    <m/>
    <m/>
    <m/>
    <m/>
    <m/>
    <m/>
    <m/>
    <m/>
    <m/>
    <n v="1"/>
    <n v="0"/>
    <n v="0"/>
    <n v="4762.9799999999996"/>
    <n v="0"/>
    <n v="0"/>
    <n v="0"/>
    <n v="0"/>
    <n v="0"/>
    <n v="0"/>
    <n v="0"/>
    <n v="0"/>
    <n v="0"/>
    <n v="4762.9799999999996"/>
    <b v="1"/>
    <m/>
    <s v="Reforma 1"/>
  </r>
  <r>
    <n v="306"/>
    <n v="94"/>
    <s v="GERENCIA GENERAL"/>
    <s v="COORDINACIÓN DE COMUNICACIÓN"/>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2"/>
    <x v="2"/>
    <s v="Monitoreo de Prensa 2020"/>
    <m/>
    <s v=" 53 BIENES Y SERVICIOS DE CONSUMO"/>
    <x v="67"/>
    <n v="0"/>
    <m/>
    <n v="118.72"/>
    <m/>
    <s v="C1  "/>
    <n v="118.72"/>
    <n v="118.72"/>
    <n v="118.72"/>
    <n v="0"/>
    <n v="0"/>
    <x v="0"/>
    <s v="NO"/>
    <s v="NO APLICA"/>
    <m/>
    <m/>
    <s v="X"/>
    <m/>
    <m/>
    <m/>
    <m/>
    <m/>
    <m/>
    <m/>
    <m/>
    <m/>
    <m/>
    <m/>
    <s v="X"/>
    <m/>
    <m/>
    <m/>
    <m/>
    <m/>
    <m/>
    <m/>
    <m/>
    <m/>
    <m/>
    <m/>
    <n v="1"/>
    <n v="118.72"/>
    <n v="0"/>
    <n v="0"/>
    <n v="0"/>
    <n v="0"/>
    <n v="0"/>
    <n v="0"/>
    <n v="0"/>
    <n v="0"/>
    <n v="0"/>
    <n v="0"/>
    <n v="0"/>
    <n v="118.72"/>
    <b v="1"/>
    <m/>
    <s v="Reforma 1"/>
  </r>
  <r>
    <n v="307"/>
    <n v="9"/>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2"/>
    <x v="2"/>
    <s v="Servicio de transporte para el personal técnico de operaciones y de recaudación de la empresa pública metropolitana de transporte de pasajeros quito"/>
    <m/>
    <s v=" 53 BIENES Y SERVICIOS DE CONSUMO"/>
    <x v="47"/>
    <n v="0"/>
    <n v="-43500"/>
    <n v="43500"/>
    <m/>
    <s v="  "/>
    <n v="0"/>
    <n v="0"/>
    <n v="0"/>
    <n v="0"/>
    <n v="0"/>
    <x v="0"/>
    <s v="NO"/>
    <s v="NO APLICA"/>
    <m/>
    <m/>
    <s v="X"/>
    <m/>
    <m/>
    <m/>
    <m/>
    <m/>
    <m/>
    <m/>
    <m/>
    <m/>
    <m/>
    <m/>
    <s v="X"/>
    <m/>
    <m/>
    <m/>
    <m/>
    <m/>
    <m/>
    <m/>
    <m/>
    <m/>
    <m/>
    <m/>
    <n v="1"/>
    <n v="0"/>
    <n v="0"/>
    <n v="0"/>
    <n v="0"/>
    <n v="0"/>
    <n v="0"/>
    <n v="0"/>
    <n v="0"/>
    <n v="0"/>
    <n v="0"/>
    <n v="0"/>
    <n v="0"/>
    <n v="0"/>
    <b v="1"/>
    <m/>
    <s v="Reforma 1_x000a_Reforma 99"/>
  </r>
  <r>
    <n v="308"/>
    <n v="24"/>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9"/>
    <s v="Contratación servicio de recolección, transporte y eliminación y/o disposición final de desechos peligrosos "/>
    <m/>
    <s v=" 53 BIENES Y SERVICIOS DE CONSUMO"/>
    <x v="19"/>
    <n v="0"/>
    <m/>
    <n v="41649.32"/>
    <m/>
    <s v="C1 C2 C3"/>
    <n v="41649.32"/>
    <n v="15534.487500000005"/>
    <n v="6479.07"/>
    <n v="26114.832499999997"/>
    <n v="35170.25"/>
    <x v="0"/>
    <s v="NO"/>
    <s v="NO APLICA"/>
    <m/>
    <m/>
    <s v="X"/>
    <m/>
    <m/>
    <m/>
    <m/>
    <m/>
    <m/>
    <m/>
    <m/>
    <m/>
    <m/>
    <m/>
    <s v="X"/>
    <s v="X"/>
    <s v="X"/>
    <s v="X"/>
    <s v="X"/>
    <s v="X"/>
    <s v="X"/>
    <s v="X"/>
    <s v="X"/>
    <s v="X"/>
    <s v="X"/>
    <s v="X"/>
    <n v="12"/>
    <n v="3470.7766666666666"/>
    <n v="3470.7766666666666"/>
    <n v="3470.7766666666666"/>
    <n v="3470.7766666666666"/>
    <n v="3470.7766666666666"/>
    <n v="3470.7766666666666"/>
    <n v="3470.7766666666666"/>
    <n v="3470.7766666666666"/>
    <n v="3470.7766666666666"/>
    <n v="3470.7766666666666"/>
    <n v="3470.7766666666666"/>
    <n v="3470.7766666666666"/>
    <n v="41649.319999999985"/>
    <b v="1"/>
    <m/>
    <s v="Reforma 1"/>
  </r>
  <r>
    <n v="309"/>
    <n v="1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2"/>
    <x v="2"/>
    <s v="Servicio de gestión de desechos hospitalarios (placas radiográficas)"/>
    <m/>
    <s v=" 53 BIENES Y SERVICIOS DE CONSUMO"/>
    <x v="19"/>
    <n v="0"/>
    <m/>
    <n v="131.65"/>
    <m/>
    <s v="C1  "/>
    <n v="131.65"/>
    <n v="0"/>
    <n v="0"/>
    <n v="131.65"/>
    <n v="131.65"/>
    <x v="0"/>
    <s v="NO"/>
    <s v="NO APLICA"/>
    <m/>
    <m/>
    <s v="X"/>
    <m/>
    <m/>
    <m/>
    <m/>
    <m/>
    <m/>
    <m/>
    <m/>
    <m/>
    <m/>
    <m/>
    <m/>
    <m/>
    <s v="X"/>
    <m/>
    <m/>
    <m/>
    <m/>
    <m/>
    <m/>
    <m/>
    <m/>
    <m/>
    <n v="1"/>
    <n v="0"/>
    <n v="0"/>
    <n v="131.65"/>
    <n v="0"/>
    <n v="0"/>
    <n v="0"/>
    <n v="0"/>
    <n v="0"/>
    <n v="0"/>
    <n v="0"/>
    <n v="0"/>
    <n v="0"/>
    <n v="131.65"/>
    <b v="1"/>
    <m/>
    <s v="Reforma 1"/>
  </r>
  <r>
    <n v="310"/>
    <n v="11"/>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2"/>
    <x v="2"/>
    <s v="Servicio de gestión de desechos hospitalarios"/>
    <m/>
    <s v=" 53 BIENES Y SERVICIOS DE CONSUMO"/>
    <x v="19"/>
    <n v="0"/>
    <m/>
    <n v="300"/>
    <m/>
    <s v="C1  "/>
    <n v="300"/>
    <n v="281.62"/>
    <n v="281.62"/>
    <n v="18.379999999999995"/>
    <n v="18.379999999999995"/>
    <x v="0"/>
    <s v="NO"/>
    <s v="NO APLICA"/>
    <m/>
    <m/>
    <s v="X"/>
    <m/>
    <m/>
    <m/>
    <m/>
    <m/>
    <m/>
    <m/>
    <m/>
    <m/>
    <m/>
    <m/>
    <m/>
    <m/>
    <s v="X"/>
    <m/>
    <m/>
    <m/>
    <m/>
    <m/>
    <m/>
    <m/>
    <m/>
    <m/>
    <n v="1"/>
    <n v="0"/>
    <n v="0"/>
    <n v="300"/>
    <n v="0"/>
    <n v="0"/>
    <n v="0"/>
    <n v="0"/>
    <n v="0"/>
    <n v="0"/>
    <n v="0"/>
    <n v="0"/>
    <n v="0"/>
    <n v="300"/>
    <b v="1"/>
    <m/>
    <s v="Reforma 1"/>
  </r>
  <r>
    <n v="311"/>
    <n v="12"/>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2"/>
    <x v="2"/>
    <s v="Contratación de profesionales a través de Prestación de Servicios de odontología 2019-2020"/>
    <m/>
    <s v=" 53 BIENES Y SERVICIOS DE CONSUMO"/>
    <x v="70"/>
    <n v="0"/>
    <m/>
    <n v="2820"/>
    <m/>
    <s v="C1  "/>
    <n v="2820"/>
    <n v="2767"/>
    <n v="2767"/>
    <n v="53"/>
    <n v="53"/>
    <x v="0"/>
    <s v="NO"/>
    <s v="NO APLICA"/>
    <m/>
    <m/>
    <s v="X"/>
    <m/>
    <m/>
    <m/>
    <m/>
    <m/>
    <m/>
    <m/>
    <m/>
    <m/>
    <m/>
    <m/>
    <m/>
    <m/>
    <s v="X"/>
    <m/>
    <m/>
    <m/>
    <m/>
    <m/>
    <m/>
    <m/>
    <m/>
    <m/>
    <n v="1"/>
    <n v="0"/>
    <n v="0"/>
    <n v="2820"/>
    <n v="0"/>
    <n v="0"/>
    <n v="0"/>
    <n v="0"/>
    <n v="0"/>
    <n v="0"/>
    <n v="0"/>
    <n v="0"/>
    <n v="0"/>
    <n v="2820"/>
    <b v="1"/>
    <m/>
    <s v="Reforma 1"/>
  </r>
  <r>
    <n v="312"/>
    <n v="13"/>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2"/>
    <x v="2"/>
    <s v="Adquisición de insumos y equipamiento médico (productos farmacéuticos) "/>
    <m/>
    <s v=" 53 BIENES Y SERVICIOS DE CONSUMO"/>
    <x v="23"/>
    <n v="0"/>
    <m/>
    <n v="22.4"/>
    <m/>
    <s v="C1  "/>
    <n v="22.4"/>
    <n v="20"/>
    <n v="0"/>
    <n v="2.3999999999999986"/>
    <n v="22.4"/>
    <x v="0"/>
    <s v="NO"/>
    <s v="NO APLICA"/>
    <m/>
    <m/>
    <s v="X"/>
    <m/>
    <m/>
    <m/>
    <m/>
    <m/>
    <m/>
    <m/>
    <m/>
    <m/>
    <m/>
    <m/>
    <m/>
    <m/>
    <s v="X"/>
    <m/>
    <m/>
    <m/>
    <m/>
    <m/>
    <m/>
    <m/>
    <m/>
    <m/>
    <n v="1"/>
    <n v="0"/>
    <n v="0"/>
    <n v="22.4"/>
    <n v="0"/>
    <n v="0"/>
    <n v="0"/>
    <n v="0"/>
    <n v="0"/>
    <n v="0"/>
    <n v="0"/>
    <n v="0"/>
    <n v="0"/>
    <n v="22.4"/>
    <b v="1"/>
    <m/>
    <s v="Reforma 1"/>
  </r>
  <r>
    <n v="313"/>
    <n v="14"/>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2"/>
    <x v="2"/>
    <s v="Adquisición de insumos, instrumentos  y equipamiento médico  para atención al personal de la empresa "/>
    <m/>
    <s v=" 53 BIENES Y SERVICIOS DE CONSUMO"/>
    <x v="71"/>
    <n v="0"/>
    <m/>
    <n v="107.52"/>
    <m/>
    <s v="C1  "/>
    <n v="107.52"/>
    <n v="96"/>
    <n v="0"/>
    <n v="11.519999999999996"/>
    <n v="107.52"/>
    <x v="0"/>
    <s v="NO"/>
    <s v="NO APLICA"/>
    <m/>
    <m/>
    <s v="X"/>
    <m/>
    <m/>
    <m/>
    <m/>
    <m/>
    <m/>
    <m/>
    <m/>
    <m/>
    <m/>
    <m/>
    <m/>
    <m/>
    <s v="X"/>
    <m/>
    <m/>
    <m/>
    <m/>
    <m/>
    <m/>
    <m/>
    <m/>
    <m/>
    <n v="1"/>
    <n v="0"/>
    <n v="0"/>
    <n v="107.52"/>
    <n v="0"/>
    <n v="0"/>
    <n v="0"/>
    <n v="0"/>
    <n v="0"/>
    <n v="0"/>
    <n v="0"/>
    <n v="0"/>
    <n v="0"/>
    <n v="107.52"/>
    <b v="1"/>
    <m/>
    <s v="Reforma 1"/>
  </r>
  <r>
    <n v="314"/>
    <n v="15"/>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2"/>
    <x v="2"/>
    <s v="Adquisición de materiales y servicios por declaratoria de emergencia sanitaria"/>
    <m/>
    <s v=" 53 BIENES Y SERVICIOS DE CONSUMO"/>
    <x v="24"/>
    <n v="0"/>
    <m/>
    <n v="15794.35"/>
    <m/>
    <s v="C1  "/>
    <n v="15794.35"/>
    <n v="10070.546428571428"/>
    <n v="425.6"/>
    <n v="5723.8035714285725"/>
    <n v="15368.75"/>
    <x v="0"/>
    <s v="NO"/>
    <s v="NO APLICA"/>
    <m/>
    <m/>
    <s v="X"/>
    <m/>
    <m/>
    <m/>
    <m/>
    <m/>
    <m/>
    <m/>
    <m/>
    <m/>
    <m/>
    <m/>
    <m/>
    <m/>
    <s v="X"/>
    <m/>
    <m/>
    <m/>
    <m/>
    <m/>
    <m/>
    <m/>
    <m/>
    <m/>
    <n v="1"/>
    <n v="0"/>
    <n v="0"/>
    <n v="15794.35"/>
    <n v="0"/>
    <n v="0"/>
    <n v="0"/>
    <n v="0"/>
    <n v="0"/>
    <n v="0"/>
    <n v="0"/>
    <n v="0"/>
    <n v="0"/>
    <n v="15794.35"/>
    <b v="1"/>
    <m/>
    <s v="Reforma 1"/>
  </r>
  <r>
    <n v="315"/>
    <n v="16"/>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2"/>
    <x v="2"/>
    <s v="Adquisición equipos y prendas de Protección Personal (Catálogo electrónico) 2019"/>
    <m/>
    <s v=" 53 BIENES Y SERVICIOS DE CONSUMO"/>
    <x v="24"/>
    <n v="0"/>
    <m/>
    <n v="402.53"/>
    <m/>
    <s v="C1  "/>
    <n v="402.53"/>
    <n v="0"/>
    <n v="0"/>
    <n v="402.53"/>
    <n v="402.53"/>
    <x v="0"/>
    <s v="NO"/>
    <s v="NO APLICA"/>
    <m/>
    <m/>
    <s v="X"/>
    <m/>
    <m/>
    <m/>
    <m/>
    <m/>
    <m/>
    <m/>
    <m/>
    <m/>
    <m/>
    <m/>
    <m/>
    <m/>
    <s v="X"/>
    <m/>
    <m/>
    <m/>
    <m/>
    <m/>
    <m/>
    <m/>
    <m/>
    <m/>
    <n v="1"/>
    <n v="0"/>
    <n v="0"/>
    <n v="402.53"/>
    <n v="0"/>
    <n v="0"/>
    <n v="0"/>
    <n v="0"/>
    <n v="0"/>
    <n v="0"/>
    <n v="0"/>
    <n v="0"/>
    <n v="0"/>
    <n v="402.53"/>
    <b v="1"/>
    <m/>
    <s v="Reforma 1"/>
  </r>
  <r>
    <n v="316"/>
    <n v="17"/>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2"/>
    <x v="2"/>
    <s v="Adquisición de medicamentos e insumos para atención médica del personal de la Empresa"/>
    <m/>
    <s v=" 53 BIENES Y SERVICIOS DE CONSUMO"/>
    <x v="23"/>
    <n v="0"/>
    <m/>
    <n v="4708.51"/>
    <m/>
    <s v="C1  "/>
    <n v="4708.51"/>
    <n v="4708.51"/>
    <n v="4708.51"/>
    <n v="0"/>
    <n v="0"/>
    <x v="0"/>
    <s v="NO"/>
    <s v="NO APLICA"/>
    <m/>
    <m/>
    <s v="X"/>
    <m/>
    <m/>
    <m/>
    <m/>
    <m/>
    <m/>
    <m/>
    <m/>
    <m/>
    <m/>
    <m/>
    <m/>
    <m/>
    <s v="X"/>
    <m/>
    <m/>
    <m/>
    <m/>
    <m/>
    <m/>
    <m/>
    <m/>
    <m/>
    <n v="1"/>
    <n v="0"/>
    <n v="0"/>
    <n v="4708.51"/>
    <n v="0"/>
    <n v="0"/>
    <n v="0"/>
    <n v="0"/>
    <n v="0"/>
    <n v="0"/>
    <n v="0"/>
    <n v="0"/>
    <n v="0"/>
    <n v="4708.51"/>
    <b v="1"/>
    <m/>
    <s v="Reforma 1"/>
  </r>
  <r>
    <n v="317"/>
    <n v="18"/>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2"/>
    <x v="2"/>
    <s v="Adquisición de medicamentos e insumos para atención médica del personal de la Empresa"/>
    <m/>
    <s v=" 53 BIENES Y SERVICIOS DE CONSUMO"/>
    <x v="25"/>
    <n v="0"/>
    <m/>
    <n v="2168.8000000000002"/>
    <m/>
    <s v="C1  "/>
    <n v="2168.8000000000002"/>
    <n v="2168.8000000000002"/>
    <n v="2168.8000000000002"/>
    <n v="0"/>
    <n v="0"/>
    <x v="0"/>
    <s v="NO"/>
    <s v="NO APLICA"/>
    <m/>
    <m/>
    <s v="X"/>
    <m/>
    <m/>
    <m/>
    <m/>
    <m/>
    <m/>
    <m/>
    <m/>
    <m/>
    <m/>
    <m/>
    <m/>
    <m/>
    <s v="X"/>
    <m/>
    <m/>
    <m/>
    <m/>
    <m/>
    <m/>
    <m/>
    <m/>
    <m/>
    <n v="1"/>
    <n v="0"/>
    <n v="0"/>
    <n v="2168.8000000000002"/>
    <n v="0"/>
    <n v="0"/>
    <n v="0"/>
    <n v="0"/>
    <n v="0"/>
    <n v="0"/>
    <n v="0"/>
    <n v="0"/>
    <n v="0"/>
    <n v="2168.8000000000002"/>
    <b v="1"/>
    <m/>
    <s v="Reforma 1"/>
  </r>
  <r>
    <n v="318"/>
    <n v="25"/>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Adquisición de materiales y servicios por declaratoria de emergencia sanitaria"/>
    <m/>
    <s v=" 53 BIENES Y SERVICIOS DE CONSUMO"/>
    <x v="25"/>
    <n v="0"/>
    <m/>
    <n v="11380.45"/>
    <m/>
    <s v="C1  "/>
    <n v="11380.45"/>
    <n v="10161.120000000003"/>
    <n v="0"/>
    <n v="1219.3299999999981"/>
    <n v="11380.45"/>
    <x v="0"/>
    <s v="NO"/>
    <s v="NO APLICA"/>
    <m/>
    <m/>
    <s v="X"/>
    <m/>
    <m/>
    <m/>
    <m/>
    <m/>
    <m/>
    <m/>
    <m/>
    <m/>
    <m/>
    <m/>
    <m/>
    <m/>
    <s v="X"/>
    <m/>
    <m/>
    <m/>
    <m/>
    <m/>
    <m/>
    <m/>
    <m/>
    <m/>
    <n v="1"/>
    <n v="0"/>
    <n v="0"/>
    <n v="11380.45"/>
    <n v="0"/>
    <n v="0"/>
    <n v="0"/>
    <n v="0"/>
    <n v="0"/>
    <n v="0"/>
    <n v="0"/>
    <n v="0"/>
    <n v="0"/>
    <n v="11380.45"/>
    <b v="1"/>
    <m/>
    <s v="Reforma 1"/>
  </r>
  <r>
    <n v="319"/>
    <n v="19"/>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2"/>
    <x v="2"/>
    <s v="Adquisición de implementos faltantes para gabinetes contra incendios de talleres (hachas, llaves spaner, mangueras)"/>
    <m/>
    <s v=" 53 BIENES Y SERVICIOS DE CONSUMO"/>
    <x v="72"/>
    <n v="0"/>
    <n v="-1979.17"/>
    <n v="2239.0500000000002"/>
    <m/>
    <s v="C1  "/>
    <n v="259.88000000000011"/>
    <n v="259.88000000000011"/>
    <n v="259.88"/>
    <n v="0"/>
    <n v="0"/>
    <x v="0"/>
    <s v="NO"/>
    <s v="NO APLICA"/>
    <m/>
    <m/>
    <s v="X"/>
    <m/>
    <m/>
    <m/>
    <m/>
    <m/>
    <m/>
    <m/>
    <m/>
    <m/>
    <m/>
    <m/>
    <m/>
    <m/>
    <s v="X"/>
    <m/>
    <m/>
    <m/>
    <m/>
    <m/>
    <m/>
    <m/>
    <m/>
    <m/>
    <n v="1"/>
    <n v="0"/>
    <n v="0"/>
    <n v="259.88000000000011"/>
    <n v="0"/>
    <n v="0"/>
    <n v="0"/>
    <n v="0"/>
    <n v="0"/>
    <n v="0"/>
    <n v="0"/>
    <n v="0"/>
    <n v="0"/>
    <n v="259.88000000000011"/>
    <b v="1"/>
    <m/>
    <s v="Reforma 1_x000a_Reforma 30"/>
  </r>
  <r>
    <n v="320"/>
    <n v="2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2"/>
    <x v="2"/>
    <s v="Adquisición de materiales y servicios por declaratoria de emergencia sanitaria"/>
    <m/>
    <s v=" 53 BIENES Y SERVICIOS DE CONSUMO"/>
    <x v="72"/>
    <n v="0"/>
    <m/>
    <n v="16800"/>
    <m/>
    <s v="C1  "/>
    <n v="16800"/>
    <n v="16800"/>
    <n v="16800"/>
    <n v="0"/>
    <n v="0"/>
    <x v="0"/>
    <s v="NO"/>
    <s v="NO APLICA"/>
    <m/>
    <m/>
    <s v="X"/>
    <m/>
    <m/>
    <m/>
    <m/>
    <m/>
    <m/>
    <m/>
    <m/>
    <m/>
    <m/>
    <m/>
    <m/>
    <m/>
    <s v="X"/>
    <m/>
    <m/>
    <m/>
    <m/>
    <m/>
    <m/>
    <m/>
    <m/>
    <m/>
    <n v="1"/>
    <n v="0"/>
    <n v="0"/>
    <n v="16800"/>
    <n v="0"/>
    <n v="0"/>
    <n v="0"/>
    <n v="0"/>
    <n v="0"/>
    <n v="0"/>
    <n v="0"/>
    <n v="0"/>
    <n v="0"/>
    <n v="16800"/>
    <b v="1"/>
    <m/>
    <s v="Reforma 1"/>
  </r>
  <r>
    <n v="321"/>
    <n v="96"/>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Adquisición de aceites ZF"/>
    <m/>
    <s v=" 73 BIENES Y SERVICIOS PARA INVERSIÓN"/>
    <x v="73"/>
    <n v="0"/>
    <m/>
    <n v="26348.13"/>
    <m/>
    <s v="C1  "/>
    <n v="26348.13"/>
    <n v="23525.116071428572"/>
    <n v="23525.119999999999"/>
    <n v="2823.0139285714286"/>
    <n v="2823.010000000002"/>
    <x v="1"/>
    <s v="NO"/>
    <s v="NO APLICA"/>
    <m/>
    <m/>
    <s v="X"/>
    <m/>
    <m/>
    <m/>
    <m/>
    <m/>
    <m/>
    <m/>
    <m/>
    <m/>
    <m/>
    <m/>
    <m/>
    <m/>
    <s v="X"/>
    <m/>
    <m/>
    <m/>
    <m/>
    <m/>
    <m/>
    <m/>
    <m/>
    <m/>
    <n v="1"/>
    <n v="0"/>
    <n v="0"/>
    <n v="26348.13"/>
    <n v="0"/>
    <n v="0"/>
    <n v="0"/>
    <n v="0"/>
    <n v="0"/>
    <n v="0"/>
    <n v="0"/>
    <n v="0"/>
    <n v="0"/>
    <n v="26348.13"/>
    <b v="1"/>
    <m/>
    <s v="Reforma 1"/>
  </r>
  <r>
    <n v="322"/>
    <n v="97"/>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Adquisición de repuestos Mercedes Benz flota O-500 (2018)"/>
    <m/>
    <s v=" 73 BIENES Y SERVICIOS PARA INVERSIÓN"/>
    <x v="49"/>
    <n v="0"/>
    <m/>
    <n v="24059.38"/>
    <m/>
    <s v="C1  "/>
    <n v="24059.38"/>
    <n v="21481.589285714286"/>
    <n v="0"/>
    <n v="2577.7907142857148"/>
    <n v="24059.38"/>
    <x v="1"/>
    <s v="NO"/>
    <s v="NO APLICA"/>
    <m/>
    <m/>
    <s v="X"/>
    <m/>
    <m/>
    <m/>
    <m/>
    <m/>
    <m/>
    <m/>
    <m/>
    <m/>
    <m/>
    <m/>
    <m/>
    <m/>
    <s v="X"/>
    <m/>
    <m/>
    <m/>
    <m/>
    <m/>
    <m/>
    <m/>
    <m/>
    <m/>
    <n v="1"/>
    <n v="0"/>
    <n v="0"/>
    <n v="24059.38"/>
    <n v="0"/>
    <n v="0"/>
    <n v="0"/>
    <n v="0"/>
    <n v="0"/>
    <n v="0"/>
    <n v="0"/>
    <n v="0"/>
    <n v="0"/>
    <n v="24059.38"/>
    <b v="1"/>
    <m/>
    <s v="Reforma 1"/>
  </r>
  <r>
    <n v="323"/>
    <n v="98"/>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Adquisición de repuestos mercedes Benz O-500 (2020)"/>
    <m/>
    <s v=" 73 BIENES Y SERVICIOS PARA INVERSIÓN"/>
    <x v="49"/>
    <n v="0"/>
    <m/>
    <n v="19449.55"/>
    <m/>
    <s v="C1  "/>
    <n v="19449.55"/>
    <n v="19449.55"/>
    <n v="19449.55"/>
    <n v="0"/>
    <n v="0"/>
    <x v="1"/>
    <s v="NO"/>
    <s v="NO APLICA"/>
    <m/>
    <m/>
    <s v="X"/>
    <m/>
    <m/>
    <m/>
    <m/>
    <m/>
    <m/>
    <m/>
    <m/>
    <m/>
    <m/>
    <m/>
    <m/>
    <m/>
    <s v="X"/>
    <m/>
    <m/>
    <m/>
    <m/>
    <m/>
    <m/>
    <m/>
    <m/>
    <m/>
    <n v="1"/>
    <n v="0"/>
    <n v="0"/>
    <n v="19449.55"/>
    <n v="0"/>
    <n v="0"/>
    <n v="0"/>
    <n v="0"/>
    <n v="0"/>
    <n v="0"/>
    <n v="0"/>
    <n v="0"/>
    <n v="0"/>
    <n v="19449.55"/>
    <b v="1"/>
    <m/>
    <s v="Reforma 1"/>
  </r>
  <r>
    <n v="324"/>
    <n v="99"/>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Adquisición de repuestos mercedes Benz O-500 (2020)"/>
    <m/>
    <s v=" 73 BIENES Y SERVICIOS PARA INVERSIÓN"/>
    <x v="50"/>
    <n v="0"/>
    <m/>
    <n v="4788.59"/>
    <m/>
    <s v="C1  "/>
    <n v="4788.59"/>
    <n v="4788.59"/>
    <n v="4788.58"/>
    <n v="0"/>
    <n v="1.0000000000218279E-2"/>
    <x v="1"/>
    <s v="NO"/>
    <s v="NO APLICA"/>
    <m/>
    <m/>
    <s v="X"/>
    <m/>
    <m/>
    <m/>
    <m/>
    <m/>
    <m/>
    <m/>
    <m/>
    <m/>
    <m/>
    <m/>
    <m/>
    <m/>
    <s v="X"/>
    <m/>
    <m/>
    <m/>
    <m/>
    <m/>
    <m/>
    <m/>
    <m/>
    <m/>
    <n v="1"/>
    <n v="0"/>
    <n v="0"/>
    <n v="4788.59"/>
    <n v="0"/>
    <n v="0"/>
    <n v="0"/>
    <n v="0"/>
    <n v="0"/>
    <n v="0"/>
    <n v="0"/>
    <n v="0"/>
    <n v="0"/>
    <n v="4788.59"/>
    <b v="1"/>
    <m/>
    <s v="Reforma 1"/>
  </r>
  <r>
    <n v="325"/>
    <n v="100"/>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Adquisición de tokens y unidades automáticas de recaudo de pasajes mediante monedas en paradas de troncal trolebús"/>
    <m/>
    <s v="84 BIENES DE LARGA DURACIÓN"/>
    <x v="74"/>
    <n v="0"/>
    <m/>
    <n v="15038.17"/>
    <m/>
    <s v="C1  "/>
    <n v="15038.17"/>
    <n v="13426.9375"/>
    <n v="0"/>
    <n v="1611.2325000000001"/>
    <n v="15038.17"/>
    <x v="1"/>
    <s v="NO"/>
    <s v="NO APLICA"/>
    <m/>
    <m/>
    <s v="X"/>
    <m/>
    <m/>
    <m/>
    <m/>
    <m/>
    <m/>
    <m/>
    <m/>
    <m/>
    <m/>
    <m/>
    <m/>
    <m/>
    <s v="X"/>
    <m/>
    <m/>
    <m/>
    <m/>
    <m/>
    <m/>
    <m/>
    <m/>
    <m/>
    <n v="1"/>
    <n v="0"/>
    <n v="0"/>
    <n v="15038.17"/>
    <n v="0"/>
    <n v="0"/>
    <n v="0"/>
    <n v="0"/>
    <n v="0"/>
    <n v="0"/>
    <n v="0"/>
    <n v="0"/>
    <n v="0"/>
    <n v="15038.17"/>
    <b v="1"/>
    <m/>
    <s v="Reforma 1"/>
  </r>
  <r>
    <n v="326"/>
    <n v="74"/>
    <s v="GERENCIA DE OPERACIONES"/>
    <s v="COORDINACIÓN DE INFRAESTRUCTURA EN TRANSPORT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Servicio Disposición Escombros"/>
    <m/>
    <s v=" 73 BIENES Y SERVICIOS PARA INVERSIÓN"/>
    <x v="56"/>
    <n v="0"/>
    <m/>
    <n v="386.64"/>
    <m/>
    <s v="C1  "/>
    <n v="386.64"/>
    <n v="386.64"/>
    <n v="0"/>
    <n v="0"/>
    <n v="386.64"/>
    <x v="1"/>
    <s v="NO"/>
    <s v="NO APLICA"/>
    <m/>
    <m/>
    <s v="X"/>
    <m/>
    <m/>
    <m/>
    <m/>
    <m/>
    <m/>
    <m/>
    <m/>
    <m/>
    <m/>
    <m/>
    <m/>
    <m/>
    <s v="X"/>
    <m/>
    <m/>
    <m/>
    <m/>
    <m/>
    <m/>
    <m/>
    <m/>
    <m/>
    <n v="1"/>
    <n v="0"/>
    <n v="0"/>
    <n v="386.64"/>
    <n v="0"/>
    <n v="0"/>
    <n v="0"/>
    <n v="0"/>
    <n v="0"/>
    <n v="0"/>
    <n v="0"/>
    <n v="0"/>
    <n v="0"/>
    <n v="386.64"/>
    <b v="1"/>
    <m/>
    <s v="Reforma 1"/>
  </r>
  <r>
    <n v="327"/>
    <n v="75"/>
    <s v="GERENCIA DE OPERACIONES"/>
    <s v="COORDINACIÓN DE INFRAESTRUCTURA EN TRANSPORT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Remodelación y mantenimiento del dispensario médico taller recreo y mantenimiento de accesorios acero inoxidable para la infraestructura de la EPMTPQ"/>
    <m/>
    <s v=" 73 BIENES Y SERVICIOS PARA INVERSIÓN"/>
    <x v="75"/>
    <n v="0"/>
    <n v="-8452.39"/>
    <n v="97827.99"/>
    <m/>
    <s v=" C2 "/>
    <n v="89375.6"/>
    <n v="81476.570000000007"/>
    <n v="81476.570000000007"/>
    <n v="7899.0299999999988"/>
    <n v="7899.0299999999988"/>
    <x v="1"/>
    <s v="NO"/>
    <s v="NO APLICA"/>
    <m/>
    <m/>
    <s v="X"/>
    <m/>
    <m/>
    <m/>
    <m/>
    <m/>
    <m/>
    <m/>
    <m/>
    <m/>
    <m/>
    <m/>
    <m/>
    <m/>
    <m/>
    <m/>
    <s v="X"/>
    <m/>
    <m/>
    <m/>
    <m/>
    <m/>
    <m/>
    <m/>
    <n v="1"/>
    <n v="0"/>
    <n v="0"/>
    <n v="0"/>
    <n v="0"/>
    <n v="89375.6"/>
    <n v="0"/>
    <n v="0"/>
    <n v="0"/>
    <n v="0"/>
    <n v="0"/>
    <n v="0"/>
    <n v="0"/>
    <n v="89375.6"/>
    <b v="1"/>
    <m/>
    <s v="Reforma 1_x000a_Refoma 63"/>
  </r>
  <r>
    <n v="328"/>
    <n v="76"/>
    <s v="GERENCIA DE OPERACIONES"/>
    <s v="COORDINACIÓN DE INFRAESTRUCTURA EN TRANSPORT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Adquisición de material de ferretería"/>
    <m/>
    <s v=" 73 BIENES Y SERVICIOS PARA INVERSIÓN"/>
    <x v="50"/>
    <n v="0"/>
    <m/>
    <n v="5552.39"/>
    <m/>
    <s v="C1  "/>
    <n v="5552.39"/>
    <n v="5552.3888000000006"/>
    <n v="5552.3888000000006"/>
    <n v="1.1999999996987754E-3"/>
    <n v="1.1999999996987754E-3"/>
    <x v="1"/>
    <s v="NO"/>
    <s v="NO APLICA"/>
    <m/>
    <m/>
    <s v="X"/>
    <m/>
    <m/>
    <m/>
    <m/>
    <m/>
    <m/>
    <m/>
    <m/>
    <m/>
    <m/>
    <m/>
    <m/>
    <m/>
    <s v="X"/>
    <m/>
    <m/>
    <m/>
    <m/>
    <m/>
    <m/>
    <m/>
    <m/>
    <m/>
    <n v="1"/>
    <n v="0"/>
    <n v="0"/>
    <n v="5552.39"/>
    <n v="0"/>
    <n v="0"/>
    <n v="0"/>
    <n v="0"/>
    <n v="0"/>
    <n v="0"/>
    <n v="0"/>
    <n v="0"/>
    <n v="0"/>
    <n v="5552.39"/>
    <b v="1"/>
    <m/>
    <s v="Reforma 1"/>
  </r>
  <r>
    <n v="329"/>
    <n v="77"/>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la ruta Sur Occidental"/>
    <m/>
    <s v=" 73 BIENES Y SERVICIOS PARA INVERSIÓN"/>
    <x v="62"/>
    <n v="0"/>
    <n v="-0.35"/>
    <n v="121810.15"/>
    <m/>
    <s v="C1  "/>
    <n v="121809.79999999999"/>
    <n v="121809.79999999999"/>
    <n v="121809.8"/>
    <n v="0"/>
    <n v="0"/>
    <x v="1"/>
    <s v="NO"/>
    <s v="NO APLICA"/>
    <m/>
    <m/>
    <s v="X"/>
    <m/>
    <m/>
    <m/>
    <m/>
    <m/>
    <m/>
    <m/>
    <m/>
    <m/>
    <m/>
    <m/>
    <s v="X"/>
    <s v="X"/>
    <s v="X"/>
    <m/>
    <m/>
    <m/>
    <m/>
    <m/>
    <m/>
    <m/>
    <m/>
    <m/>
    <n v="3"/>
    <n v="40603.266666666663"/>
    <n v="40603.266666666663"/>
    <n v="40603.266666666663"/>
    <n v="0"/>
    <n v="0"/>
    <n v="0"/>
    <n v="0"/>
    <n v="0"/>
    <n v="0"/>
    <n v="0"/>
    <n v="0"/>
    <n v="0"/>
    <n v="121809.79999999999"/>
    <b v="1"/>
    <m/>
    <s v="Reforma 1_x000a_Reforma 10_x000a_Reforma 79"/>
  </r>
  <r>
    <n v="330"/>
    <n v="78"/>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Prestación de servicio de alimentadores para operación emergente"/>
    <m/>
    <s v=" 73 BIENES Y SERVICIOS PARA INVERSIÓN"/>
    <x v="62"/>
    <n v="0"/>
    <m/>
    <n v="43494.98"/>
    <m/>
    <s v="C1  "/>
    <n v="43494.98"/>
    <n v="43494.98"/>
    <n v="0"/>
    <n v="0"/>
    <n v="43494.98"/>
    <x v="1"/>
    <s v="NO"/>
    <s v="NO APLICA"/>
    <m/>
    <m/>
    <s v="X"/>
    <m/>
    <m/>
    <m/>
    <m/>
    <m/>
    <m/>
    <m/>
    <m/>
    <m/>
    <m/>
    <m/>
    <s v="X"/>
    <s v="X"/>
    <s v="X"/>
    <m/>
    <m/>
    <m/>
    <m/>
    <m/>
    <m/>
    <m/>
    <m/>
    <m/>
    <n v="3"/>
    <n v="14498.326666666668"/>
    <n v="14498.326666666668"/>
    <n v="14498.326666666668"/>
    <n v="0"/>
    <n v="0"/>
    <n v="0"/>
    <n v="0"/>
    <n v="0"/>
    <n v="0"/>
    <n v="0"/>
    <n v="0"/>
    <n v="0"/>
    <n v="43494.98"/>
    <b v="1"/>
    <m/>
    <s v="Reforma 1"/>
  </r>
  <r>
    <n v="331"/>
    <n v="82"/>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2"/>
    <x v="2"/>
    <s v="Contratación de soporte y mantenimiento de sistema de nomina (2019)"/>
    <m/>
    <s v=" 53 BIENES Y SERVICIOS DE CONSUMO"/>
    <x v="8"/>
    <n v="0"/>
    <n v="-3472"/>
    <n v="3640"/>
    <m/>
    <s v="C1  "/>
    <n v="168"/>
    <n v="168"/>
    <n v="168"/>
    <n v="0"/>
    <n v="0"/>
    <x v="0"/>
    <s v="NO"/>
    <s v="NO APLICA"/>
    <m/>
    <m/>
    <s v="X"/>
    <m/>
    <m/>
    <m/>
    <m/>
    <m/>
    <m/>
    <m/>
    <m/>
    <m/>
    <m/>
    <m/>
    <m/>
    <m/>
    <s v="X"/>
    <m/>
    <m/>
    <m/>
    <m/>
    <m/>
    <m/>
    <m/>
    <m/>
    <m/>
    <n v="1"/>
    <n v="0"/>
    <n v="0"/>
    <n v="168"/>
    <n v="0"/>
    <n v="0"/>
    <n v="0"/>
    <n v="0"/>
    <n v="0"/>
    <n v="0"/>
    <n v="0"/>
    <n v="0"/>
    <n v="0"/>
    <n v="168"/>
    <b v="1"/>
    <m/>
    <s v="Reforma 1_x000a_Reforma 91"/>
  </r>
  <r>
    <n v="332"/>
    <n v="83"/>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2"/>
    <x v="2"/>
    <s v="Adquisición de impresora de credenciales"/>
    <s v=" 53 BIENES Y SERVICIOS DE CONSUMO"/>
    <s v="84 BIENES DE LARGA DURACIÓN"/>
    <x v="76"/>
    <n v="0"/>
    <m/>
    <n v="1590.4"/>
    <m/>
    <s v="C1  "/>
    <n v="1590.4"/>
    <n v="1590.4"/>
    <n v="1590.4"/>
    <n v="0"/>
    <n v="0"/>
    <x v="0"/>
    <s v="SI"/>
    <s v="CUATRIMESTRE 1"/>
    <m/>
    <m/>
    <s v="X"/>
    <m/>
    <m/>
    <m/>
    <m/>
    <m/>
    <m/>
    <m/>
    <m/>
    <m/>
    <m/>
    <m/>
    <m/>
    <m/>
    <m/>
    <s v="X"/>
    <m/>
    <m/>
    <m/>
    <m/>
    <m/>
    <m/>
    <m/>
    <m/>
    <n v="1"/>
    <n v="0"/>
    <n v="0"/>
    <n v="0"/>
    <n v="1590.4"/>
    <n v="0"/>
    <n v="0"/>
    <n v="0"/>
    <n v="0"/>
    <n v="0"/>
    <n v="0"/>
    <n v="0"/>
    <n v="0"/>
    <n v="1590.4"/>
    <b v="1"/>
    <m/>
    <s v="Reforma 1"/>
  </r>
  <r>
    <n v="333"/>
    <n v="84"/>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2"/>
    <x v="2"/>
    <s v="Adquisición de impresora de credenciales"/>
    <m/>
    <s v=" 53 BIENES Y SERVICIOS DE CONSUMO"/>
    <x v="24"/>
    <n v="0"/>
    <m/>
    <n v="2576"/>
    <m/>
    <s v="C1  "/>
    <n v="2576"/>
    <n v="2576"/>
    <n v="2576"/>
    <n v="0"/>
    <n v="0"/>
    <x v="0"/>
    <s v="SI"/>
    <s v="CUATRIMESTRE 1"/>
    <m/>
    <m/>
    <s v="X"/>
    <m/>
    <m/>
    <m/>
    <m/>
    <m/>
    <m/>
    <m/>
    <m/>
    <m/>
    <m/>
    <m/>
    <m/>
    <m/>
    <m/>
    <s v="X"/>
    <m/>
    <m/>
    <m/>
    <m/>
    <m/>
    <m/>
    <m/>
    <m/>
    <n v="1"/>
    <n v="0"/>
    <n v="0"/>
    <n v="0"/>
    <n v="2576"/>
    <n v="0"/>
    <n v="0"/>
    <n v="0"/>
    <n v="0"/>
    <n v="0"/>
    <n v="0"/>
    <n v="0"/>
    <n v="0"/>
    <n v="2576"/>
    <b v="1"/>
    <m/>
    <s v="Reforma 1"/>
  </r>
  <r>
    <n v="334"/>
    <n v="85"/>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2"/>
    <x v="2"/>
    <s v="Adquisición de impresora de credenciales"/>
    <m/>
    <s v=" 53 BIENES Y SERVICIOS DE CONSUMO"/>
    <x v="10"/>
    <n v="0"/>
    <m/>
    <n v="77.28"/>
    <m/>
    <s v="C1  "/>
    <n v="77.28"/>
    <n v="77.28"/>
    <n v="77.28"/>
    <n v="0"/>
    <n v="0"/>
    <x v="0"/>
    <s v="SI"/>
    <s v="CUATRIMESTRE 1"/>
    <m/>
    <m/>
    <s v="X"/>
    <m/>
    <m/>
    <m/>
    <m/>
    <m/>
    <m/>
    <m/>
    <m/>
    <m/>
    <m/>
    <m/>
    <m/>
    <m/>
    <m/>
    <s v="X"/>
    <m/>
    <m/>
    <m/>
    <m/>
    <m/>
    <m/>
    <m/>
    <m/>
    <n v="1"/>
    <n v="0"/>
    <n v="0"/>
    <n v="0"/>
    <n v="77.28"/>
    <n v="0"/>
    <n v="0"/>
    <n v="0"/>
    <n v="0"/>
    <n v="0"/>
    <n v="0"/>
    <n v="0"/>
    <n v="0"/>
    <n v="77.28"/>
    <b v="1"/>
    <m/>
    <s v="Reforma 1"/>
  </r>
  <r>
    <n v="335"/>
    <n v="86"/>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Adquisición de repuestos y accesorios para gestión TI"/>
    <m/>
    <s v=" 53 BIENES Y SERVICIOS DE CONSUMO"/>
    <x v="5"/>
    <n v="0"/>
    <n v="-70.73"/>
    <n v="540.01"/>
    <m/>
    <s v="  C3"/>
    <n v="469.28"/>
    <n v="0"/>
    <n v="0"/>
    <n v="469.28"/>
    <n v="469.28"/>
    <x v="0"/>
    <s v="NO"/>
    <s v="NO APLICA"/>
    <m/>
    <m/>
    <s v="X"/>
    <m/>
    <m/>
    <m/>
    <m/>
    <m/>
    <m/>
    <m/>
    <m/>
    <m/>
    <m/>
    <m/>
    <m/>
    <m/>
    <m/>
    <m/>
    <m/>
    <m/>
    <m/>
    <m/>
    <m/>
    <m/>
    <m/>
    <s v="X"/>
    <n v="1"/>
    <n v="0"/>
    <n v="0"/>
    <n v="0"/>
    <n v="0"/>
    <n v="0"/>
    <n v="0"/>
    <n v="0"/>
    <n v="0"/>
    <n v="0"/>
    <n v="0"/>
    <n v="0"/>
    <n v="469.28"/>
    <n v="469.28"/>
    <b v="1"/>
    <m/>
    <s v="Reforma 1_x000a_Reforma 51_x000a_Reforma 145"/>
  </r>
  <r>
    <n v="336"/>
    <n v="87"/>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Adquisición de repuestos y accesorios para gestión TI"/>
    <m/>
    <s v=" 53 BIENES Y SERVICIOS DE CONSUMO"/>
    <x v="6"/>
    <n v="0"/>
    <m/>
    <n v="10432.799999999999"/>
    <m/>
    <s v="  C3"/>
    <n v="10432.799999999999"/>
    <n v="0"/>
    <n v="0"/>
    <n v="10432.799999999999"/>
    <n v="10432.799999999999"/>
    <x v="0"/>
    <s v="NO"/>
    <s v="NO APLICA"/>
    <m/>
    <m/>
    <m/>
    <m/>
    <m/>
    <m/>
    <m/>
    <m/>
    <m/>
    <m/>
    <m/>
    <s v="X"/>
    <m/>
    <m/>
    <m/>
    <m/>
    <m/>
    <m/>
    <m/>
    <m/>
    <m/>
    <m/>
    <m/>
    <m/>
    <m/>
    <s v="X"/>
    <n v="1"/>
    <n v="0"/>
    <n v="0"/>
    <n v="0"/>
    <n v="0"/>
    <n v="0"/>
    <n v="0"/>
    <n v="0"/>
    <n v="0"/>
    <n v="0"/>
    <n v="0"/>
    <n v="0"/>
    <n v="10432.799999999999"/>
    <n v="10432.799999999999"/>
    <b v="1"/>
    <m/>
    <s v="Reforma 1_x000a_Reforma 51_x000a_Reforma 145"/>
  </r>
  <r>
    <n v="337"/>
    <n v="88"/>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Adquisición de repuestos y accesorios para gestión TI"/>
    <m/>
    <s v=" 53 BIENES Y SERVICIOS DE CONSUMO"/>
    <x v="24"/>
    <n v="0"/>
    <n v="-40"/>
    <n v="40"/>
    <m/>
    <s v="  "/>
    <n v="0"/>
    <n v="0"/>
    <n v="0"/>
    <n v="0"/>
    <n v="0"/>
    <x v="0"/>
    <s v="NO"/>
    <s v="NO APLICA"/>
    <m/>
    <m/>
    <s v="X"/>
    <m/>
    <m/>
    <m/>
    <m/>
    <m/>
    <m/>
    <m/>
    <m/>
    <m/>
    <m/>
    <m/>
    <m/>
    <m/>
    <m/>
    <m/>
    <s v="X"/>
    <m/>
    <m/>
    <m/>
    <m/>
    <m/>
    <m/>
    <m/>
    <n v="1"/>
    <n v="0"/>
    <n v="0"/>
    <n v="0"/>
    <n v="0"/>
    <n v="0"/>
    <n v="0"/>
    <n v="0"/>
    <n v="0"/>
    <n v="0"/>
    <n v="0"/>
    <n v="0"/>
    <n v="0"/>
    <n v="0"/>
    <b v="1"/>
    <m/>
    <s v="Reforma 1_x000a_Reforma 51_x000a_Reforma 145"/>
  </r>
  <r>
    <n v="338"/>
    <n v="89"/>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Adquisición de repuestos y accesorios para gestión TI"/>
    <m/>
    <s v=" 53 BIENES Y SERVICIOS DE CONSUMO"/>
    <x v="13"/>
    <n v="0"/>
    <n v="-340.01"/>
    <n v="340.01"/>
    <m/>
    <s v="  "/>
    <n v="0"/>
    <n v="0"/>
    <n v="0"/>
    <n v="0"/>
    <n v="0"/>
    <x v="0"/>
    <s v="NO"/>
    <s v="NO APLICA"/>
    <m/>
    <m/>
    <m/>
    <m/>
    <m/>
    <m/>
    <m/>
    <m/>
    <m/>
    <m/>
    <m/>
    <m/>
    <m/>
    <m/>
    <m/>
    <m/>
    <m/>
    <m/>
    <m/>
    <m/>
    <m/>
    <m/>
    <m/>
    <m/>
    <m/>
    <m/>
    <n v="0"/>
    <n v="0"/>
    <n v="0"/>
    <n v="0"/>
    <n v="0"/>
    <n v="0"/>
    <n v="0"/>
    <n v="0"/>
    <n v="0"/>
    <n v="0"/>
    <n v="0"/>
    <n v="0"/>
    <n v="0"/>
    <n v="0"/>
    <b v="1"/>
    <m/>
    <s v="Reforma 1_x000a_Reforma 51_x000a_Reforma 145"/>
  </r>
  <r>
    <n v="339"/>
    <n v="90"/>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2"/>
    <x v="2"/>
    <s v="Servicio de plan de datos móvil para los 80 buses biarticulados (2020-2021)"/>
    <m/>
    <s v=" 53 BIENES Y SERVICIOS DE CONSUMO"/>
    <x v="20"/>
    <n v="0"/>
    <m/>
    <n v="5032.16"/>
    <m/>
    <s v="C1  "/>
    <n v="5032.16"/>
    <n v="5032.16"/>
    <n v="5032.16"/>
    <n v="0"/>
    <n v="0"/>
    <x v="0"/>
    <s v="NO"/>
    <s v="NO APLICA"/>
    <m/>
    <m/>
    <s v="X"/>
    <m/>
    <m/>
    <m/>
    <m/>
    <m/>
    <m/>
    <m/>
    <m/>
    <m/>
    <m/>
    <m/>
    <m/>
    <m/>
    <m/>
    <s v="X"/>
    <m/>
    <m/>
    <m/>
    <m/>
    <m/>
    <m/>
    <m/>
    <m/>
    <n v="1"/>
    <n v="0"/>
    <n v="0"/>
    <n v="0"/>
    <n v="5032.16"/>
    <n v="0"/>
    <n v="0"/>
    <n v="0"/>
    <n v="0"/>
    <n v="0"/>
    <n v="0"/>
    <n v="0"/>
    <n v="0"/>
    <n v="5032.16"/>
    <b v="1"/>
    <m/>
    <s v="Reforma 1"/>
  </r>
  <r>
    <n v="340"/>
    <n v="92"/>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Servicio del sistemas de monitoreo en tiempo real para la flota de articulados de los corredores administrados por la EPMTPQ"/>
    <m/>
    <s v=" 53 BIENES Y SERVICIOS DE CONSUMO"/>
    <x v="20"/>
    <n v="0"/>
    <n v="-40601.120000000003"/>
    <n v="74200"/>
    <m/>
    <s v="C1  "/>
    <n v="33598.879999999997"/>
    <n v="31117.323928571433"/>
    <n v="16256.170000000002"/>
    <n v="2481.5560714285639"/>
    <n v="17342.709999999995"/>
    <x v="0"/>
    <s v="NO"/>
    <s v="NO APLICA"/>
    <m/>
    <m/>
    <s v="X"/>
    <m/>
    <m/>
    <m/>
    <m/>
    <m/>
    <m/>
    <m/>
    <m/>
    <m/>
    <m/>
    <m/>
    <m/>
    <m/>
    <m/>
    <s v="X"/>
    <m/>
    <m/>
    <m/>
    <m/>
    <m/>
    <m/>
    <m/>
    <m/>
    <n v="1"/>
    <n v="0"/>
    <n v="0"/>
    <n v="0"/>
    <n v="33598.879999999997"/>
    <n v="0"/>
    <n v="0"/>
    <n v="0"/>
    <n v="0"/>
    <n v="0"/>
    <n v="0"/>
    <n v="0"/>
    <n v="0"/>
    <n v="33598.879999999997"/>
    <b v="1"/>
    <m/>
    <s v="Reforma 1_x000a_Reforma 17"/>
  </r>
  <r>
    <n v="341"/>
    <n v="93"/>
    <s v="GERENCIA DE TECNOLOGÍAS DE LA INFORMACIÓN"/>
    <s v="COORDINACIÓN DE SOLUCIONES TECNOLÓGICAS, REDES Y COMUNIC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Contratación del soporte  y mantenimiento correctivo de fibra óptica corporativa y red de servicios wifi biarticulados"/>
    <m/>
    <s v=" 53 BIENES Y SERVICIOS DE CONSUMO"/>
    <x v="77"/>
    <n v="0"/>
    <n v="-2217.86"/>
    <n v="44357.14"/>
    <m/>
    <s v=" C2 C3"/>
    <n v="42139.28"/>
    <n v="25609.615448637214"/>
    <n v="25609.615448637214"/>
    <n v="16529.664551362785"/>
    <n v="16529.664551362785"/>
    <x v="0"/>
    <s v="NO"/>
    <s v="NO APLICA"/>
    <m/>
    <m/>
    <s v="X"/>
    <m/>
    <m/>
    <m/>
    <m/>
    <m/>
    <m/>
    <m/>
    <m/>
    <m/>
    <m/>
    <m/>
    <m/>
    <m/>
    <m/>
    <m/>
    <m/>
    <s v="X"/>
    <m/>
    <m/>
    <s v="X"/>
    <m/>
    <m/>
    <s v="X"/>
    <n v="3"/>
    <n v="0"/>
    <n v="0"/>
    <n v="0"/>
    <n v="0"/>
    <n v="0"/>
    <n v="14046.426666666666"/>
    <n v="0"/>
    <n v="0"/>
    <n v="14046.426666666666"/>
    <n v="0"/>
    <n v="0"/>
    <n v="14046.426666666666"/>
    <n v="42139.28"/>
    <b v="1"/>
    <m/>
    <s v="Reforma 1_x000a_Reforma 18_x000a_Reforma 79"/>
  </r>
  <r>
    <n v="342"/>
    <n v="91"/>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2"/>
    <x v="2"/>
    <s v="Antivirus"/>
    <m/>
    <s v=" 53 BIENES Y SERVICIOS DE CONSUMO"/>
    <x v="12"/>
    <n v="0"/>
    <m/>
    <n v="559.78"/>
    <m/>
    <s v="C1  "/>
    <n v="559.78"/>
    <n v="559.78"/>
    <n v="559.78"/>
    <n v="0"/>
    <n v="0"/>
    <x v="0"/>
    <s v="SI"/>
    <s v="CUATRIMESTRE 2"/>
    <m/>
    <m/>
    <s v="X"/>
    <m/>
    <m/>
    <m/>
    <m/>
    <m/>
    <m/>
    <m/>
    <m/>
    <m/>
    <m/>
    <m/>
    <m/>
    <s v="X"/>
    <m/>
    <m/>
    <m/>
    <m/>
    <m/>
    <m/>
    <m/>
    <m/>
    <m/>
    <m/>
    <n v="1"/>
    <n v="0"/>
    <n v="559.78"/>
    <n v="0"/>
    <n v="0"/>
    <n v="0"/>
    <n v="0"/>
    <n v="0"/>
    <n v="0"/>
    <n v="0"/>
    <n v="0"/>
    <n v="0"/>
    <n v="0"/>
    <n v="559.78"/>
    <b v="1"/>
    <m/>
    <s v="Reforma 1"/>
  </r>
  <r>
    <n v="343"/>
    <n v="120"/>
    <s v="GERENCIA ADMINISTRATIVO FINANCIERA"/>
    <s v="COORDINACIÓN DE RECAUDACIÓN SIR"/>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Adquisición de fundas"/>
    <m/>
    <s v=" 73 BIENES Y SERVICIOS PARA INVERSIÓN"/>
    <x v="54"/>
    <n v="0"/>
    <m/>
    <n v="5150.88"/>
    <m/>
    <s v="C1  "/>
    <n v="5150.88"/>
    <n v="5150.88"/>
    <n v="5150.88"/>
    <n v="0"/>
    <n v="0"/>
    <x v="1"/>
    <s v="NO"/>
    <s v="NO APLICA"/>
    <m/>
    <m/>
    <s v="X"/>
    <m/>
    <m/>
    <m/>
    <m/>
    <m/>
    <m/>
    <m/>
    <m/>
    <m/>
    <m/>
    <m/>
    <m/>
    <s v="X"/>
    <m/>
    <m/>
    <m/>
    <m/>
    <m/>
    <m/>
    <m/>
    <m/>
    <m/>
    <m/>
    <n v="1"/>
    <n v="0"/>
    <n v="5150.88"/>
    <n v="0"/>
    <n v="0"/>
    <n v="0"/>
    <n v="0"/>
    <n v="0"/>
    <n v="0"/>
    <n v="0"/>
    <n v="0"/>
    <n v="0"/>
    <n v="0"/>
    <n v="5150.88"/>
    <b v="1"/>
    <m/>
    <s v="Reforma 2"/>
  </r>
  <r>
    <n v="344"/>
    <n v="181"/>
    <s v="GERENCIA DE TECNOLOGÍAS DE LA INFORMACIÓN"/>
    <s v="COORDINACIÓN DE SOLUCIONES TECNOLÓGICAS, REDES Y COMUNIC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Contratación del soporte  y mantenimiento correctivo de fibra óptica corporativa y red de servicios wifi biarticulados"/>
    <m/>
    <s v=" 73 BIENES Y SERVICIOS PARA INVERSIÓN"/>
    <x v="61"/>
    <n v="0"/>
    <n v="-2889.76"/>
    <n v="57795.26"/>
    <m/>
    <s v=" C2 C3"/>
    <n v="54905.5"/>
    <n v="30630.844551362778"/>
    <n v="10768.18"/>
    <n v="24274.655448637222"/>
    <n v="44137.32"/>
    <x v="1"/>
    <s v="NO"/>
    <s v="NO APLICA"/>
    <m/>
    <m/>
    <m/>
    <s v="X"/>
    <m/>
    <m/>
    <m/>
    <m/>
    <m/>
    <m/>
    <m/>
    <m/>
    <m/>
    <m/>
    <m/>
    <m/>
    <m/>
    <m/>
    <m/>
    <s v="X"/>
    <m/>
    <m/>
    <s v="X"/>
    <m/>
    <m/>
    <s v="X"/>
    <n v="3"/>
    <n v="0"/>
    <n v="0"/>
    <n v="0"/>
    <n v="0"/>
    <n v="0"/>
    <n v="18301.833333333332"/>
    <n v="0"/>
    <n v="0"/>
    <n v="18301.833333333332"/>
    <n v="0"/>
    <n v="0"/>
    <n v="18301.833333333332"/>
    <n v="54905.5"/>
    <b v="1"/>
    <m/>
    <s v="Reforma 3_x000a_Reforma 18"/>
  </r>
  <r>
    <n v="345"/>
    <n v="122"/>
    <s v="GERENCIA ADMINISTRATIVO FINANCIERA"/>
    <s v="COORDINACIÓN DE RECAUDACIÓN SIR"/>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Servicio de traslado y procesamiento de valores dela EPMTPQ "/>
    <m/>
    <s v=" 73 BIENES Y SERVICIOS PARA INVERSIÓN"/>
    <x v="55"/>
    <n v="0"/>
    <n v="-227030.55"/>
    <n v="628643.61"/>
    <m/>
    <s v="C1 C2 C3"/>
    <n v="401613.06"/>
    <n v="385819.74"/>
    <n v="30391.730000000003"/>
    <n v="15793.320000000007"/>
    <n v="371221.33"/>
    <x v="1"/>
    <s v="SI"/>
    <s v="CUATRIMESTRE 1"/>
    <m/>
    <m/>
    <m/>
    <s v="X"/>
    <m/>
    <m/>
    <m/>
    <m/>
    <m/>
    <m/>
    <m/>
    <m/>
    <m/>
    <m/>
    <m/>
    <m/>
    <s v="X"/>
    <s v="X"/>
    <s v="X"/>
    <s v="X"/>
    <s v="X"/>
    <s v="X"/>
    <s v="X"/>
    <s v="X"/>
    <s v="X"/>
    <s v="X"/>
    <n v="10"/>
    <n v="0"/>
    <n v="0"/>
    <n v="40161.305999999997"/>
    <n v="40161.305999999997"/>
    <n v="40161.305999999997"/>
    <n v="40161.305999999997"/>
    <n v="40161.305999999997"/>
    <n v="40161.305999999997"/>
    <n v="40161.305999999997"/>
    <n v="40161.305999999997"/>
    <n v="40161.305999999997"/>
    <n v="40161.305999999997"/>
    <n v="401613.05999999988"/>
    <b v="1"/>
    <m/>
    <s v="Reforma 4_x000a_Reforma 132"/>
  </r>
  <r>
    <n v="346"/>
    <n v="123"/>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Adquisición de butacas nuevas de conductor"/>
    <m/>
    <s v=" 73 BIENES Y SERVICIOS PARA INVERSIÓN"/>
    <x v="49"/>
    <n v="0"/>
    <m/>
    <n v="256878.72"/>
    <m/>
    <s v="C1  "/>
    <n v="256878.72"/>
    <n v="229356"/>
    <n v="0"/>
    <n v="27522.720000000001"/>
    <n v="256878.72"/>
    <x v="1"/>
    <s v="NO"/>
    <s v="NO APLICA"/>
    <m/>
    <m/>
    <m/>
    <s v="X"/>
    <m/>
    <m/>
    <m/>
    <m/>
    <m/>
    <m/>
    <m/>
    <m/>
    <m/>
    <m/>
    <m/>
    <s v="X"/>
    <m/>
    <m/>
    <m/>
    <m/>
    <m/>
    <m/>
    <m/>
    <m/>
    <m/>
    <m/>
    <n v="1"/>
    <n v="0"/>
    <n v="256878.72"/>
    <n v="0"/>
    <n v="0"/>
    <n v="0"/>
    <n v="0"/>
    <n v="0"/>
    <n v="0"/>
    <n v="0"/>
    <n v="0"/>
    <n v="0"/>
    <n v="0"/>
    <n v="256878.72"/>
    <b v="1"/>
    <m/>
    <s v="Reforma 5"/>
  </r>
  <r>
    <n v="347"/>
    <n v="124"/>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4"/>
    <s v="Compromisos contratación colectiva. - Servicio odontológico"/>
    <m/>
    <s v=" 53 BIENES Y SERVICIOS DE CONSUMO"/>
    <x v="70"/>
    <n v="0"/>
    <n v="-3600"/>
    <n v="33600"/>
    <m/>
    <s v="C1 C2 C3"/>
    <n v="30000"/>
    <n v="30000"/>
    <n v="7837"/>
    <n v="0"/>
    <n v="22163"/>
    <x v="0"/>
    <s v="SI"/>
    <s v="CUATRIMESTRE 1"/>
    <m/>
    <m/>
    <m/>
    <s v="X"/>
    <m/>
    <m/>
    <m/>
    <m/>
    <m/>
    <m/>
    <m/>
    <m/>
    <m/>
    <m/>
    <m/>
    <s v="X"/>
    <s v="X"/>
    <s v="X"/>
    <s v="X"/>
    <s v="X"/>
    <s v="X"/>
    <s v="X"/>
    <s v="X"/>
    <s v="X"/>
    <s v="X"/>
    <s v="X"/>
    <n v="11"/>
    <n v="0"/>
    <n v="2727.2727272727275"/>
    <n v="2727.2727272727275"/>
    <n v="2727.2727272727275"/>
    <n v="2727.2727272727275"/>
    <n v="2727.2727272727275"/>
    <n v="2727.2727272727275"/>
    <n v="2727.2727272727275"/>
    <n v="2727.2727272727275"/>
    <n v="2727.2727272727275"/>
    <n v="2727.2727272727275"/>
    <n v="2727.2727272727275"/>
    <n v="30000.000000000004"/>
    <b v="1"/>
    <m/>
    <s v="Reforma 7_x000a_Reforma 79"/>
  </r>
  <r>
    <n v="348"/>
    <n v="128"/>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filtros automotrices para motor"/>
    <m/>
    <s v=" 73 BIENES Y SERVICIOS PARA INVERSIÓN"/>
    <x v="49"/>
    <n v="0"/>
    <n v="-3393.6"/>
    <n v="6686.4"/>
    <m/>
    <s v="C1  "/>
    <n v="3292.7999999999997"/>
    <n v="3292.8"/>
    <n v="3292.8"/>
    <n v="0"/>
    <n v="0"/>
    <x v="1"/>
    <s v="SI"/>
    <s v="CUATRIMESTRE 1"/>
    <m/>
    <m/>
    <m/>
    <s v="X"/>
    <m/>
    <m/>
    <m/>
    <m/>
    <m/>
    <m/>
    <m/>
    <m/>
    <m/>
    <m/>
    <m/>
    <s v="X"/>
    <m/>
    <m/>
    <m/>
    <m/>
    <m/>
    <m/>
    <m/>
    <m/>
    <m/>
    <m/>
    <n v="1"/>
    <n v="0"/>
    <n v="3292.7999999999997"/>
    <n v="0"/>
    <n v="0"/>
    <n v="0"/>
    <n v="0"/>
    <n v="0"/>
    <n v="0"/>
    <n v="0"/>
    <n v="0"/>
    <n v="0"/>
    <n v="0"/>
    <n v="3292.7999999999997"/>
    <b v="1"/>
    <m/>
    <s v="Reforma 9_x000a_Reforma 79"/>
  </r>
  <r>
    <n v="349"/>
    <n v="0"/>
    <s v="GERENCIA ADMINISTRATIVO FINANCIERA"/>
    <s v="COORDINACIÓN FINANCIER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0"/>
    <s v="Caja chica"/>
    <m/>
    <s v=" 53 BIENES Y SERVICIOS DE CONSUMO"/>
    <x v="18"/>
    <n v="0"/>
    <m/>
    <n v="1100"/>
    <m/>
    <s v="C1 C2 C3"/>
    <n v="1100"/>
    <n v="575"/>
    <n v="475"/>
    <n v="525"/>
    <n v="625"/>
    <x v="0"/>
    <s v="NO"/>
    <s v="NO APLICA"/>
    <m/>
    <m/>
    <m/>
    <s v="X"/>
    <m/>
    <m/>
    <m/>
    <m/>
    <m/>
    <m/>
    <m/>
    <m/>
    <m/>
    <m/>
    <s v="X"/>
    <s v="X"/>
    <s v="X"/>
    <s v="X"/>
    <s v="X"/>
    <s v="X"/>
    <s v="X"/>
    <s v="X"/>
    <s v="X"/>
    <s v="X"/>
    <s v="X"/>
    <s v="X"/>
    <n v="12"/>
    <n v="91.666666666666671"/>
    <n v="91.666666666666671"/>
    <n v="91.666666666666671"/>
    <n v="91.666666666666671"/>
    <n v="91.666666666666671"/>
    <n v="91.666666666666671"/>
    <n v="91.666666666666671"/>
    <n v="91.666666666666671"/>
    <n v="91.666666666666671"/>
    <n v="91.666666666666671"/>
    <n v="91.666666666666671"/>
    <n v="91.666666666666671"/>
    <n v="1099.9999999999998"/>
    <b v="1"/>
    <m/>
    <s v="Reforma 11_x000a_Reforma 65_x000a_Reforma 76"/>
  </r>
  <r>
    <n v="350"/>
    <n v="0"/>
    <s v="GERENCIA ADMINISTRATIVO FINANCIERA"/>
    <s v="COORDINACIÓN FINANCIER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0"/>
    <s v="Caja chica"/>
    <m/>
    <s v=" 53 BIENES Y SERVICIOS DE CONSUMO"/>
    <x v="17"/>
    <n v="0"/>
    <m/>
    <n v="200"/>
    <m/>
    <s v="C1 C2 C3"/>
    <n v="200"/>
    <n v="6.5"/>
    <n v="6.5"/>
    <n v="193.5"/>
    <n v="193.5"/>
    <x v="0"/>
    <s v="NO"/>
    <s v="NO APLICA"/>
    <m/>
    <m/>
    <m/>
    <s v="X"/>
    <m/>
    <m/>
    <m/>
    <m/>
    <m/>
    <m/>
    <m/>
    <m/>
    <m/>
    <m/>
    <s v="X"/>
    <s v="X"/>
    <s v="X"/>
    <s v="X"/>
    <s v="X"/>
    <s v="X"/>
    <s v="X"/>
    <s v="X"/>
    <s v="X"/>
    <s v="X"/>
    <s v="X"/>
    <s v="X"/>
    <n v="12"/>
    <n v="16.666666666666668"/>
    <n v="16.666666666666668"/>
    <n v="16.666666666666668"/>
    <n v="16.666666666666668"/>
    <n v="16.666666666666668"/>
    <n v="16.666666666666668"/>
    <n v="16.666666666666668"/>
    <n v="16.666666666666668"/>
    <n v="16.666666666666668"/>
    <n v="16.666666666666668"/>
    <n v="16.666666666666668"/>
    <n v="16.666666666666668"/>
    <n v="199.99999999999997"/>
    <b v="1"/>
    <m/>
    <s v="Reforma 11"/>
  </r>
  <r>
    <n v="351"/>
    <n v="18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9"/>
    <s v="Servicio de limpieza de paradas, unidades móviles y control de plagas de la infraestructura de la EPMTPQ"/>
    <m/>
    <s v=" 53 BIENES Y SERVICIOS DE CONSUMO"/>
    <x v="19"/>
    <n v="0"/>
    <m/>
    <n v="28000"/>
    <m/>
    <s v=" C2 C3"/>
    <n v="28000"/>
    <n v="25000"/>
    <n v="0"/>
    <n v="3000"/>
    <n v="28000"/>
    <x v="0"/>
    <s v="SI"/>
    <s v="CUATRIMESTRE 2"/>
    <m/>
    <m/>
    <m/>
    <m/>
    <m/>
    <s v="X"/>
    <m/>
    <m/>
    <m/>
    <m/>
    <m/>
    <m/>
    <m/>
    <m/>
    <m/>
    <m/>
    <m/>
    <m/>
    <m/>
    <s v="X"/>
    <m/>
    <m/>
    <m/>
    <s v="X"/>
    <m/>
    <m/>
    <n v="2"/>
    <n v="0"/>
    <n v="0"/>
    <n v="0"/>
    <n v="0"/>
    <n v="0"/>
    <n v="14000"/>
    <n v="0"/>
    <n v="0"/>
    <n v="0"/>
    <n v="14000"/>
    <n v="0"/>
    <n v="0"/>
    <n v="28000"/>
    <b v="1"/>
    <m/>
    <s v="Reforma 15_x000a_Reforma 47"/>
  </r>
  <r>
    <n v="352"/>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administrativo - compensación por desahucio"/>
    <m/>
    <s v=" 71 GASTOS EN PERSONAL INVERSIÓN"/>
    <x v="78"/>
    <n v="0"/>
    <m/>
    <n v="81358.679999999993"/>
    <m/>
    <s v="C1 C2 C3"/>
    <n v="81358.679999999993"/>
    <n v="81358.679999999993"/>
    <n v="79206.070000000007"/>
    <n v="0"/>
    <n v="2152.609999999986"/>
    <x v="1"/>
    <s v="NO"/>
    <s v="NO APLICA"/>
    <m/>
    <m/>
    <m/>
    <s v="X"/>
    <m/>
    <m/>
    <m/>
    <m/>
    <m/>
    <m/>
    <m/>
    <m/>
    <m/>
    <m/>
    <m/>
    <s v="X"/>
    <s v="X"/>
    <s v="X"/>
    <s v="X"/>
    <s v="X"/>
    <s v="X"/>
    <s v="X"/>
    <s v="X"/>
    <s v="X"/>
    <s v="X"/>
    <s v="X"/>
    <n v="11"/>
    <n v="0"/>
    <n v="7396.2436363636361"/>
    <n v="7396.2436363636361"/>
    <n v="7396.2436363636361"/>
    <n v="7396.2436363636361"/>
    <n v="7396.2436363636361"/>
    <n v="7396.2436363636361"/>
    <n v="7396.2436363636361"/>
    <n v="7396.2436363636361"/>
    <n v="7396.2436363636361"/>
    <n v="7396.2436363636361"/>
    <n v="7396.2436363636361"/>
    <n v="81358.679999999993"/>
    <b v="1"/>
    <m/>
    <s v="Reforma 16_x000a_Reforma 102"/>
  </r>
  <r>
    <n v="353"/>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Vacaciones por cesación de funciones"/>
    <m/>
    <s v=" 71 GASTOS EN PERSONAL INVERSIÓN"/>
    <x v="79"/>
    <n v="0"/>
    <m/>
    <n v="15000"/>
    <m/>
    <s v="C1 C2 C3"/>
    <n v="15000"/>
    <n v="15000"/>
    <n v="14211.25"/>
    <n v="0"/>
    <n v="788.75"/>
    <x v="1"/>
    <s v="NO"/>
    <s v="NO APLICA"/>
    <m/>
    <m/>
    <m/>
    <s v="X"/>
    <m/>
    <m/>
    <m/>
    <m/>
    <m/>
    <m/>
    <m/>
    <m/>
    <m/>
    <m/>
    <m/>
    <s v="X"/>
    <s v="X"/>
    <s v="X"/>
    <s v="X"/>
    <s v="X"/>
    <s v="X"/>
    <s v="X"/>
    <s v="X"/>
    <s v="X"/>
    <s v="X"/>
    <s v="X"/>
    <n v="11"/>
    <n v="0"/>
    <n v="1363.6363636363637"/>
    <n v="1363.6363636363637"/>
    <n v="1363.6363636363637"/>
    <n v="1363.6363636363637"/>
    <n v="1363.6363636363637"/>
    <n v="1363.6363636363637"/>
    <n v="1363.6363636363637"/>
    <n v="1363.6363636363637"/>
    <n v="1363.6363636363637"/>
    <n v="1363.6363636363637"/>
    <n v="1363.6363636363637"/>
    <n v="15000.000000000002"/>
    <b v="1"/>
    <m/>
    <s v="Reforma 16"/>
  </r>
  <r>
    <n v="354"/>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 Encargos"/>
    <m/>
    <s v=" 71 GASTOS EN PERSONAL INVERSIÓN"/>
    <x v="80"/>
    <n v="0"/>
    <m/>
    <n v="40000"/>
    <n v="20000"/>
    <s v="C1 C2 C3"/>
    <n v="60000"/>
    <n v="37000"/>
    <n v="33365"/>
    <n v="3000"/>
    <n v="6635"/>
    <x v="1"/>
    <s v="NO"/>
    <s v="NO APLICA"/>
    <m/>
    <m/>
    <m/>
    <s v="X"/>
    <m/>
    <m/>
    <m/>
    <m/>
    <m/>
    <m/>
    <m/>
    <m/>
    <m/>
    <m/>
    <m/>
    <s v="X"/>
    <s v="X"/>
    <s v="X"/>
    <s v="X"/>
    <s v="X"/>
    <s v="X"/>
    <s v="X"/>
    <s v="X"/>
    <s v="X"/>
    <s v="X"/>
    <s v="X"/>
    <n v="11"/>
    <n v="0"/>
    <n v="3636.3636363636365"/>
    <n v="3636.3636363636365"/>
    <n v="3636.3636363636365"/>
    <n v="3636.3636363636365"/>
    <n v="3636.3636363636365"/>
    <n v="3636.3636363636365"/>
    <n v="3636.3636363636365"/>
    <n v="3636.3636363636365"/>
    <n v="3636.3636363636365"/>
    <n v="3636.3636363636365"/>
    <n v="3636.3636363636365"/>
    <n v="40000.000000000007"/>
    <b v="1"/>
    <m/>
    <s v="Reforma 16"/>
  </r>
  <r>
    <n v="355"/>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 Subrogación"/>
    <m/>
    <s v=" 71 GASTOS EN PERSONAL INVERSIÓN"/>
    <x v="81"/>
    <n v="0"/>
    <n v="-588.75"/>
    <n v="10000"/>
    <n v="2000"/>
    <s v="C1 C2 C3"/>
    <n v="11411.25"/>
    <n v="8661.25"/>
    <n v="7390.33"/>
    <n v="750"/>
    <n v="2020.92"/>
    <x v="1"/>
    <s v="NO"/>
    <s v="NO APLICA"/>
    <m/>
    <m/>
    <m/>
    <s v="X"/>
    <m/>
    <m/>
    <m/>
    <m/>
    <m/>
    <m/>
    <m/>
    <m/>
    <m/>
    <m/>
    <m/>
    <s v="X"/>
    <s v="X"/>
    <s v="X"/>
    <s v="X"/>
    <s v="X"/>
    <s v="X"/>
    <s v="X"/>
    <s v="X"/>
    <s v="X"/>
    <s v="X"/>
    <s v="X"/>
    <n v="11"/>
    <n v="0"/>
    <n v="855.56818181818187"/>
    <n v="855.56818181818187"/>
    <n v="855.56818181818187"/>
    <n v="855.56818181818187"/>
    <n v="855.56818181818187"/>
    <n v="855.56818181818187"/>
    <n v="855.56818181818187"/>
    <n v="855.56818181818187"/>
    <n v="855.56818181818187"/>
    <n v="855.56818181818187"/>
    <n v="855.56818181818187"/>
    <n v="9411.25"/>
    <b v="1"/>
    <m/>
    <s v="Reforma 16_x000a_Reforma 99"/>
  </r>
  <r>
    <n v="356"/>
    <n v="0"/>
    <s v="GERENCIA DE PLANIFICACIÓN"/>
    <s v="COORDINACIÓN DE PLANIFICACIÓN Y EVALUACIÓN"/>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GESTIÓN EMERGENTE"/>
    <m/>
    <s v=" 53 BIENES Y SERVICIOS DE CONSUMO"/>
    <x v="20"/>
    <n v="0"/>
    <n v="-47727.98"/>
    <n v="47727.98"/>
    <m/>
    <s v="  "/>
    <n v="0"/>
    <n v="0"/>
    <n v="0"/>
    <n v="0"/>
    <n v="0"/>
    <x v="0"/>
    <s v="NO"/>
    <s v="NO APLICA"/>
    <m/>
    <m/>
    <m/>
    <m/>
    <m/>
    <m/>
    <m/>
    <m/>
    <m/>
    <m/>
    <m/>
    <m/>
    <m/>
    <s v="X"/>
    <m/>
    <m/>
    <m/>
    <m/>
    <m/>
    <m/>
    <m/>
    <m/>
    <m/>
    <m/>
    <m/>
    <s v="X"/>
    <n v="1"/>
    <n v="0"/>
    <n v="0"/>
    <n v="0"/>
    <n v="0"/>
    <n v="0"/>
    <n v="0"/>
    <n v="0"/>
    <n v="0"/>
    <n v="0"/>
    <n v="0"/>
    <n v="0"/>
    <n v="0"/>
    <n v="0"/>
    <b v="1"/>
    <m/>
    <s v="Reforma 17_x000a_Reforma 86_x000a_Reforma 99"/>
  </r>
  <r>
    <n v="357"/>
    <n v="0"/>
    <s v="GERENCIA DE OPERACIONES"/>
    <s v="COORDINACIÓN DE INFRAESTRUCTURA EN TRANSPORT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7"/>
    <x v="18"/>
    <s v="Repotenciación y mejora operativa integral de la estación Capulí"/>
    <m/>
    <s v=" 73 BIENES Y SERVICIOS PARA INVERSIÓN"/>
    <x v="75"/>
    <n v="0"/>
    <m/>
    <n v="0"/>
    <m/>
    <s v="  "/>
    <n v="0"/>
    <n v="0"/>
    <n v="0"/>
    <n v="0"/>
    <n v="0"/>
    <x v="1"/>
    <s v="SI"/>
    <s v="CUATRIMESTRE 2"/>
    <m/>
    <m/>
    <m/>
    <m/>
    <m/>
    <s v="X"/>
    <m/>
    <m/>
    <m/>
    <m/>
    <m/>
    <m/>
    <m/>
    <m/>
    <m/>
    <m/>
    <m/>
    <m/>
    <m/>
    <s v="X"/>
    <s v="X"/>
    <s v="X"/>
    <s v="X"/>
    <s v="X"/>
    <m/>
    <m/>
    <n v="5"/>
    <n v="0"/>
    <n v="0"/>
    <n v="0"/>
    <n v="0"/>
    <n v="0"/>
    <n v="0"/>
    <n v="0"/>
    <n v="0"/>
    <n v="0"/>
    <n v="0"/>
    <n v="0"/>
    <n v="0"/>
    <n v="0"/>
    <b v="1"/>
    <m/>
    <s v="Reforma 19"/>
  </r>
  <r>
    <n v="358"/>
    <n v="0"/>
    <s v="GERENCIA DE OPERACIONES"/>
    <s v="COORDINACIÓN DE INFRAESTRUCTURA EN TRANSPORT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7"/>
    <x v="18"/>
    <s v="Repotenciación y mejora integral de la estación Playón de la Marín"/>
    <m/>
    <s v=" 73 BIENES Y SERVICIOS PARA INVERSIÓN"/>
    <x v="75"/>
    <n v="0"/>
    <m/>
    <n v="0"/>
    <m/>
    <s v="  "/>
    <n v="0"/>
    <n v="0"/>
    <n v="0"/>
    <n v="0"/>
    <n v="0"/>
    <x v="1"/>
    <s v="SI"/>
    <s v="CUATRIMESTRE 2"/>
    <m/>
    <m/>
    <m/>
    <m/>
    <m/>
    <s v="X"/>
    <m/>
    <m/>
    <m/>
    <m/>
    <m/>
    <m/>
    <m/>
    <m/>
    <m/>
    <m/>
    <m/>
    <m/>
    <m/>
    <s v="X"/>
    <s v="X"/>
    <s v="X"/>
    <s v="X"/>
    <s v="X"/>
    <s v="X"/>
    <m/>
    <n v="6"/>
    <n v="0"/>
    <n v="0"/>
    <n v="0"/>
    <n v="0"/>
    <n v="0"/>
    <n v="0"/>
    <n v="0"/>
    <n v="0"/>
    <n v="0"/>
    <n v="0"/>
    <n v="0"/>
    <n v="0"/>
    <n v="0"/>
    <b v="1"/>
    <m/>
    <s v="Reforma 19"/>
  </r>
  <r>
    <n v="359"/>
    <n v="0"/>
    <s v="GERENCIA DE OPERACIONES"/>
    <s v="COORDINACIÓN DE INFRAESTRUCTURA EN TRANSPORT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7"/>
    <x v="18"/>
    <s v="Repotenciación y mejora integral de las paradas del corredor Ecovía"/>
    <m/>
    <s v=" 73 BIENES Y SERVICIOS PARA INVERSIÓN"/>
    <x v="75"/>
    <n v="0"/>
    <m/>
    <n v="0"/>
    <m/>
    <s v="  "/>
    <n v="0"/>
    <n v="0"/>
    <n v="0"/>
    <n v="0"/>
    <n v="0"/>
    <x v="1"/>
    <s v="SI"/>
    <s v="CUATRIMESTRE 2"/>
    <m/>
    <m/>
    <m/>
    <m/>
    <m/>
    <s v="X"/>
    <m/>
    <m/>
    <m/>
    <m/>
    <m/>
    <m/>
    <m/>
    <m/>
    <m/>
    <m/>
    <m/>
    <m/>
    <m/>
    <s v="X"/>
    <s v="X"/>
    <s v="X"/>
    <s v="X"/>
    <s v="X"/>
    <m/>
    <m/>
    <n v="5"/>
    <n v="0"/>
    <n v="0"/>
    <n v="0"/>
    <n v="0"/>
    <n v="0"/>
    <n v="0"/>
    <n v="0"/>
    <n v="0"/>
    <n v="0"/>
    <n v="0"/>
    <n v="0"/>
    <n v="0"/>
    <n v="0"/>
    <b v="1"/>
    <m/>
    <s v="Reforma 19"/>
  </r>
  <r>
    <n v="360"/>
    <n v="19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Contrato complementario del servicio de limpieza integral de la infraestructura de las paradas (incluye baños) de la EPMTPQ"/>
    <m/>
    <s v=" 73 BIENES Y SERVICIOS PARA INVERSIÓN"/>
    <x v="56"/>
    <n v="0"/>
    <n v="0"/>
    <n v="62370.559999999998"/>
    <m/>
    <s v=" C2 "/>
    <n v="62370.559999999998"/>
    <n v="62116.429999999993"/>
    <n v="62116.429999999993"/>
    <n v="254.13000000000466"/>
    <n v="254.13000000000466"/>
    <x v="0"/>
    <s v="NO"/>
    <s v="NO APLICA"/>
    <m/>
    <m/>
    <m/>
    <m/>
    <s v="X"/>
    <m/>
    <m/>
    <m/>
    <m/>
    <m/>
    <m/>
    <m/>
    <m/>
    <m/>
    <m/>
    <m/>
    <m/>
    <m/>
    <s v="X"/>
    <m/>
    <m/>
    <m/>
    <m/>
    <m/>
    <m/>
    <m/>
    <n v="1"/>
    <n v="0"/>
    <n v="0"/>
    <n v="0"/>
    <n v="0"/>
    <n v="62370.559999999998"/>
    <n v="0"/>
    <n v="0"/>
    <n v="0"/>
    <n v="0"/>
    <n v="0"/>
    <n v="0"/>
    <n v="0"/>
    <n v="62370.559999999998"/>
    <b v="1"/>
    <m/>
    <s v="Reforma 24"/>
  </r>
  <r>
    <n v="361"/>
    <n v="191"/>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Contrato complementario del contrato Servicio de limpieza integral de las unidades móviles de la EPMTPQ"/>
    <m/>
    <s v=" 73 BIENES Y SERVICIOS PARA INVERSIÓN"/>
    <x v="56"/>
    <n v="0"/>
    <n v="0"/>
    <n v="56452.03"/>
    <m/>
    <s v=" C2 "/>
    <n v="56452.03"/>
    <n v="56452.03"/>
    <n v="56452.020000000004"/>
    <n v="0"/>
    <n v="9.9999999947613105E-3"/>
    <x v="0"/>
    <s v="NO"/>
    <s v="NO APLICA"/>
    <m/>
    <m/>
    <m/>
    <m/>
    <s v="X"/>
    <m/>
    <m/>
    <m/>
    <m/>
    <m/>
    <m/>
    <m/>
    <m/>
    <m/>
    <m/>
    <m/>
    <m/>
    <m/>
    <s v="X"/>
    <m/>
    <m/>
    <m/>
    <m/>
    <m/>
    <m/>
    <m/>
    <n v="1"/>
    <n v="0"/>
    <n v="0"/>
    <n v="0"/>
    <n v="0"/>
    <n v="56452.03"/>
    <n v="0"/>
    <n v="0"/>
    <n v="0"/>
    <n v="0"/>
    <n v="0"/>
    <n v="0"/>
    <n v="0"/>
    <n v="56452.03"/>
    <b v="1"/>
    <m/>
    <s v="Reforma 24"/>
  </r>
  <r>
    <n v="362"/>
    <n v="193"/>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aceite de motor"/>
    <m/>
    <s v=" 73 BIENES Y SERVICIOS PARA INVERSIÓN"/>
    <x v="73"/>
    <n v="0"/>
    <m/>
    <n v="7051.97"/>
    <m/>
    <s v="C1  "/>
    <n v="7051.97"/>
    <n v="7051.97"/>
    <n v="7051.97"/>
    <n v="0"/>
    <n v="0"/>
    <x v="1"/>
    <s v="SI"/>
    <s v="CUATRIMESTRE 1"/>
    <m/>
    <m/>
    <m/>
    <s v="X"/>
    <m/>
    <m/>
    <m/>
    <m/>
    <m/>
    <m/>
    <m/>
    <m/>
    <m/>
    <m/>
    <m/>
    <m/>
    <s v="X"/>
    <m/>
    <m/>
    <m/>
    <m/>
    <m/>
    <m/>
    <m/>
    <m/>
    <m/>
    <n v="1"/>
    <n v="0"/>
    <n v="0"/>
    <n v="7051.97"/>
    <n v="0"/>
    <n v="0"/>
    <n v="0"/>
    <n v="0"/>
    <n v="0"/>
    <n v="0"/>
    <n v="0"/>
    <n v="0"/>
    <n v="0"/>
    <n v="7051.97"/>
    <b v="1"/>
    <m/>
    <s v="Reforma 28_x000a_Reforma 39"/>
  </r>
  <r>
    <n v="363"/>
    <n v="197"/>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2"/>
    <x v="2"/>
    <s v="Adquisición de implementos faltantes para gabinetes contra incendios de talleres (hachas, llaves spaner, mangueras)"/>
    <m/>
    <s v=" 53 BIENES Y SERVICIOS DE CONSUMO"/>
    <x v="5"/>
    <n v="0"/>
    <n v="0"/>
    <n v="1979.17"/>
    <m/>
    <s v="C1  "/>
    <n v="1979.17"/>
    <n v="1979.17"/>
    <n v="1979.17"/>
    <n v="0"/>
    <n v="0"/>
    <x v="0"/>
    <s v="NO"/>
    <s v="NO APLICA"/>
    <m/>
    <m/>
    <s v="X"/>
    <m/>
    <m/>
    <m/>
    <m/>
    <m/>
    <m/>
    <m/>
    <m/>
    <m/>
    <m/>
    <m/>
    <m/>
    <m/>
    <s v="X"/>
    <m/>
    <m/>
    <m/>
    <m/>
    <m/>
    <m/>
    <m/>
    <m/>
    <m/>
    <n v="1"/>
    <n v="0"/>
    <n v="0"/>
    <n v="1979.17"/>
    <n v="0"/>
    <n v="0"/>
    <n v="0"/>
    <n v="0"/>
    <n v="0"/>
    <n v="0"/>
    <n v="0"/>
    <n v="0"/>
    <n v="0"/>
    <n v="1979.17"/>
    <b v="1"/>
    <m/>
    <s v="Reforma 30"/>
  </r>
  <r>
    <n v="364"/>
    <n v="204"/>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repuestos para compresores de tornillo de talleres"/>
    <m/>
    <s v=" 73 BIENES Y SERVICIOS PARA INVERSIÓN"/>
    <x v="49"/>
    <n v="0"/>
    <n v="-1288.27"/>
    <n v="5561.07"/>
    <m/>
    <s v=" C2 "/>
    <n v="4272.7999999999993"/>
    <n v="4272.7999999999993"/>
    <n v="4272.8"/>
    <n v="0"/>
    <n v="0"/>
    <x v="1"/>
    <s v="SI"/>
    <s v="CUATRIMESTRE 2"/>
    <m/>
    <m/>
    <m/>
    <m/>
    <s v="X"/>
    <m/>
    <m/>
    <m/>
    <m/>
    <m/>
    <m/>
    <m/>
    <m/>
    <m/>
    <m/>
    <m/>
    <m/>
    <m/>
    <m/>
    <m/>
    <s v="X"/>
    <m/>
    <m/>
    <m/>
    <m/>
    <m/>
    <n v="1"/>
    <n v="0"/>
    <n v="0"/>
    <n v="0"/>
    <n v="0"/>
    <n v="0"/>
    <n v="0"/>
    <n v="4272.7999999999993"/>
    <n v="0"/>
    <n v="0"/>
    <n v="0"/>
    <n v="0"/>
    <n v="0"/>
    <n v="4272.7999999999993"/>
    <b v="1"/>
    <m/>
    <s v="Reforma 38_x000a_Reforma 94_x000a_Reforma 113"/>
  </r>
  <r>
    <n v="365"/>
    <n v="209"/>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Complementario de la contratación abastecimiento de diésel premium para la flota operativa (2019-2020)"/>
    <m/>
    <s v=" 73 BIENES Y SERVICIOS PARA INVERSIÓN"/>
    <x v="53"/>
    <n v="0"/>
    <n v="0"/>
    <n v="220492.34"/>
    <m/>
    <s v=" C2 "/>
    <n v="220492.34"/>
    <n v="220492.34"/>
    <n v="184363.11999999979"/>
    <n v="0"/>
    <n v="36129.220000000205"/>
    <x v="1"/>
    <s v="NO"/>
    <s v="NO APLICA"/>
    <m/>
    <m/>
    <m/>
    <m/>
    <m/>
    <m/>
    <s v="X"/>
    <m/>
    <m/>
    <m/>
    <m/>
    <m/>
    <m/>
    <m/>
    <m/>
    <m/>
    <m/>
    <m/>
    <s v="X"/>
    <m/>
    <m/>
    <m/>
    <m/>
    <m/>
    <m/>
    <m/>
    <n v="1"/>
    <n v="0"/>
    <n v="0"/>
    <n v="0"/>
    <n v="0"/>
    <n v="220492.34"/>
    <n v="0"/>
    <n v="0"/>
    <n v="0"/>
    <n v="0"/>
    <n v="0"/>
    <n v="0"/>
    <n v="0"/>
    <n v="220492.34"/>
    <b v="1"/>
    <m/>
    <s v="Reforma 43"/>
  </r>
  <r>
    <n v="366"/>
    <n v="210"/>
    <s v="GERENCIA TÉCNICA"/>
    <s v="COORDINACIÓN DE_x000a_MANTENMIENTO DE_x000a_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pinturas e insumos automotrices"/>
    <m/>
    <s v=" 73 BIENES Y SERVICIOS PARA INVERSIÓN"/>
    <x v="50"/>
    <n v="0"/>
    <n v="0"/>
    <n v="11493.710000000001"/>
    <m/>
    <s v="  C3"/>
    <n v="11493.710000000001"/>
    <n v="9162.7219999999998"/>
    <n v="0"/>
    <n v="2330.9880000000012"/>
    <n v="11493.710000000001"/>
    <x v="1"/>
    <s v="SI"/>
    <s v="CUATRIMESTRE 2"/>
    <m/>
    <m/>
    <m/>
    <m/>
    <m/>
    <m/>
    <m/>
    <m/>
    <m/>
    <s v="X"/>
    <m/>
    <m/>
    <m/>
    <m/>
    <m/>
    <m/>
    <m/>
    <m/>
    <m/>
    <m/>
    <m/>
    <m/>
    <s v="X"/>
    <m/>
    <m/>
    <m/>
    <n v="1"/>
    <n v="0"/>
    <n v="0"/>
    <n v="0"/>
    <n v="0"/>
    <n v="0"/>
    <n v="0"/>
    <n v="0"/>
    <n v="0"/>
    <n v="11493.710000000001"/>
    <n v="0"/>
    <n v="0"/>
    <n v="0"/>
    <n v="11493.710000000001"/>
    <b v="1"/>
    <m/>
    <s v="Reforma 41_x000a_Reforma 44_x000a_Reforma 126"/>
  </r>
  <r>
    <n v="367"/>
    <n v="211"/>
    <s v="GERENCIA GENERAL"/>
    <s v="COORDINACIÓN DE COMUNICACIÓN"/>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Señalética Estación el Recreo "/>
    <m/>
    <s v=" 73 BIENES Y SERVICIOS PARA INVERSIÓN"/>
    <x v="63"/>
    <n v="0"/>
    <n v="0"/>
    <n v="5152"/>
    <m/>
    <s v="C1  "/>
    <n v="5152"/>
    <n v="4600"/>
    <n v="0"/>
    <n v="552"/>
    <n v="5152"/>
    <x v="1"/>
    <s v="NO"/>
    <s v="NO APLICA"/>
    <m/>
    <m/>
    <m/>
    <m/>
    <m/>
    <s v="X"/>
    <m/>
    <m/>
    <m/>
    <m/>
    <m/>
    <m/>
    <m/>
    <m/>
    <m/>
    <m/>
    <m/>
    <s v="X"/>
    <m/>
    <m/>
    <m/>
    <m/>
    <m/>
    <m/>
    <m/>
    <m/>
    <n v="1"/>
    <n v="0"/>
    <n v="0"/>
    <n v="0"/>
    <n v="5152"/>
    <n v="0"/>
    <n v="0"/>
    <n v="0"/>
    <n v="0"/>
    <n v="0"/>
    <n v="0"/>
    <n v="0"/>
    <n v="0"/>
    <n v="5152"/>
    <b v="1"/>
    <m/>
    <s v="Reforma 45"/>
  </r>
  <r>
    <n v="368"/>
    <n v="212"/>
    <s v="GERENCIA DE OPERACIONES"/>
    <s v="COORDINACIÓN DE INFRAESTRUCTURA EN TRANSPORT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7"/>
    <x v="18"/>
    <s v="Adecentamiento de Estación el Recreo"/>
    <m/>
    <s v=" 73 BIENES Y SERVICIOS PARA INVERSIÓN"/>
    <x v="75"/>
    <n v="0"/>
    <n v="0"/>
    <n v="8225.2800000000007"/>
    <m/>
    <s v="  C3"/>
    <n v="8225.2800000000007"/>
    <n v="8225.2800000000007"/>
    <n v="8225.2800000000007"/>
    <n v="0"/>
    <n v="0"/>
    <x v="1"/>
    <s v="NO"/>
    <s v="NO APLICA"/>
    <m/>
    <m/>
    <m/>
    <m/>
    <m/>
    <s v="X"/>
    <m/>
    <m/>
    <m/>
    <m/>
    <m/>
    <m/>
    <m/>
    <m/>
    <m/>
    <m/>
    <m/>
    <m/>
    <m/>
    <m/>
    <m/>
    <m/>
    <m/>
    <m/>
    <m/>
    <s v="X"/>
    <n v="1"/>
    <n v="0"/>
    <n v="0"/>
    <n v="0"/>
    <n v="0"/>
    <n v="0"/>
    <n v="0"/>
    <n v="0"/>
    <n v="0"/>
    <n v="0"/>
    <n v="0"/>
    <n v="0"/>
    <n v="8225.2800000000007"/>
    <n v="8225.2800000000007"/>
    <b v="1"/>
    <m/>
    <s v="Reforma 46"/>
  </r>
  <r>
    <n v="369"/>
    <n v="213"/>
    <s v="GERENCIA DE OPERACIONES"/>
    <s v="COORDINACIÓN DE INFRAESTRUCTURA EN TRANSPORT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7"/>
    <x v="18"/>
    <s v="Adecentamiento de Estación el Recreo"/>
    <m/>
    <s v=" 73 BIENES Y SERVICIOS PARA INVERSIÓN"/>
    <x v="50"/>
    <n v="0"/>
    <n v="0"/>
    <n v="23475.200000000001"/>
    <m/>
    <s v="  C3"/>
    <n v="23475.200000000001"/>
    <n v="20960"/>
    <n v="0"/>
    <n v="2515.2000000000007"/>
    <n v="23475.200000000001"/>
    <x v="1"/>
    <s v="NO"/>
    <s v="NO APLICA"/>
    <m/>
    <m/>
    <m/>
    <m/>
    <m/>
    <s v="X"/>
    <m/>
    <m/>
    <m/>
    <m/>
    <m/>
    <m/>
    <m/>
    <m/>
    <m/>
    <m/>
    <m/>
    <m/>
    <m/>
    <m/>
    <m/>
    <m/>
    <m/>
    <m/>
    <m/>
    <s v="X"/>
    <n v="1"/>
    <n v="0"/>
    <n v="0"/>
    <n v="0"/>
    <n v="0"/>
    <n v="0"/>
    <n v="0"/>
    <n v="0"/>
    <n v="0"/>
    <n v="0"/>
    <n v="0"/>
    <n v="0"/>
    <n v="23475.200000000001"/>
    <n v="23475.200000000001"/>
    <b v="1"/>
    <m/>
    <s v="Reforma 46"/>
  </r>
  <r>
    <n v="370"/>
    <n v="230"/>
    <s v="GERENCIA GENERAL"/>
    <s v="COORDINACIÓN DE COMUNICACIÓN"/>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Impresión, adquisición y colocación de códigos QR para las unidades de la EPMTPQ"/>
    <m/>
    <s v=" 73 BIENES Y SERVICIOS PARA INVERSIÓN"/>
    <x v="63"/>
    <n v="0"/>
    <n v="0"/>
    <n v="1919.23"/>
    <m/>
    <s v="C1  "/>
    <n v="1919.23"/>
    <n v="0"/>
    <n v="0"/>
    <n v="1919.23"/>
    <n v="1919.23"/>
    <x v="1"/>
    <s v="SI"/>
    <s v="CUATRIMESTRE 1"/>
    <m/>
    <m/>
    <m/>
    <m/>
    <m/>
    <s v="X"/>
    <m/>
    <m/>
    <m/>
    <m/>
    <m/>
    <m/>
    <m/>
    <m/>
    <m/>
    <m/>
    <m/>
    <s v="X"/>
    <m/>
    <m/>
    <m/>
    <m/>
    <m/>
    <m/>
    <m/>
    <m/>
    <n v="1"/>
    <n v="0"/>
    <n v="0"/>
    <n v="0"/>
    <n v="1919.23"/>
    <n v="0"/>
    <n v="0"/>
    <n v="0"/>
    <n v="0"/>
    <n v="0"/>
    <n v="0"/>
    <n v="0"/>
    <n v="0"/>
    <n v="1919.23"/>
    <b v="1"/>
    <m/>
    <s v="Reforma 48"/>
  </r>
  <r>
    <n v="371"/>
    <n v="217"/>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insumos y repuestos electrónicos"/>
    <m/>
    <s v=" 73 BIENES Y SERVICIOS PARA INVERSIÓN"/>
    <x v="50"/>
    <n v="0"/>
    <m/>
    <n v="2388.29"/>
    <m/>
    <s v=" C2 "/>
    <n v="2388.29"/>
    <n v="2384.75"/>
    <n v="0"/>
    <n v="3.5399999999999636"/>
    <n v="2388.29"/>
    <x v="1"/>
    <s v="SI"/>
    <s v="CUATRIMESTRE 1"/>
    <m/>
    <m/>
    <m/>
    <m/>
    <s v="X"/>
    <m/>
    <m/>
    <m/>
    <m/>
    <m/>
    <m/>
    <m/>
    <m/>
    <m/>
    <m/>
    <m/>
    <m/>
    <m/>
    <m/>
    <m/>
    <s v="X"/>
    <m/>
    <m/>
    <m/>
    <m/>
    <m/>
    <n v="1"/>
    <n v="0"/>
    <n v="0"/>
    <n v="0"/>
    <n v="0"/>
    <n v="0"/>
    <n v="0"/>
    <n v="2388.29"/>
    <n v="0"/>
    <n v="0"/>
    <n v="0"/>
    <n v="0"/>
    <n v="0"/>
    <n v="2388.29"/>
    <b v="1"/>
    <m/>
    <s v="Reforma 50"/>
  </r>
  <r>
    <n v="372"/>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Servicio de desinfección: infraestructuray unidades móviles de la EPMTPQ 2021"/>
    <m/>
    <s v=" 53 BIENES Y SERVICIOS DE CONSUMO"/>
    <x v="19"/>
    <n v="0"/>
    <n v="-68262.200000000012"/>
    <n v="120000"/>
    <m/>
    <s v=" C2 C3"/>
    <n v="51737.799999999988"/>
    <n v="0"/>
    <n v="0"/>
    <n v="51737.799999999988"/>
    <n v="51737.799999999988"/>
    <x v="0"/>
    <s v="NO"/>
    <s v="NO APLICA"/>
    <m/>
    <m/>
    <m/>
    <m/>
    <m/>
    <s v="X"/>
    <m/>
    <m/>
    <m/>
    <m/>
    <m/>
    <m/>
    <m/>
    <m/>
    <m/>
    <m/>
    <m/>
    <m/>
    <m/>
    <m/>
    <s v="X"/>
    <s v="X"/>
    <s v="X"/>
    <s v="X"/>
    <s v="X"/>
    <s v="X"/>
    <n v="6"/>
    <n v="0"/>
    <n v="0"/>
    <n v="0"/>
    <n v="0"/>
    <n v="0"/>
    <n v="0"/>
    <n v="8622.9666666666653"/>
    <n v="8622.9666666666653"/>
    <n v="8622.9666666666653"/>
    <n v="8622.9666666666653"/>
    <n v="8622.9666666666653"/>
    <n v="8622.9666666666653"/>
    <n v="51737.799999999996"/>
    <b v="1"/>
    <m/>
    <s v="Reforma 53_x000a_Reforma 66_x000a_Reforma 84_x000a_Reforma 133_x000a_Reforma 144"/>
  </r>
  <r>
    <n v="373"/>
    <n v="0"/>
    <s v="GERENCIA ADMINISTRATIVO FINANCIERA"/>
    <s v="COORDINACIÓN FINANCIER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0"/>
    <s v="Servicio de auditoria a los estados financieros de la EPMTPQ correspondiente al año 2020 - 2021"/>
    <m/>
    <s v=" 53 BIENES Y SERVICIOS DE CONSUMO"/>
    <x v="7"/>
    <n v="0"/>
    <m/>
    <n v="22400"/>
    <m/>
    <s v="  C3"/>
    <n v="22400"/>
    <n v="0"/>
    <n v="0"/>
    <n v="22400"/>
    <n v="22400"/>
    <x v="0"/>
    <s v="NO"/>
    <s v="NO APLICA"/>
    <m/>
    <m/>
    <m/>
    <m/>
    <m/>
    <s v="X"/>
    <m/>
    <m/>
    <m/>
    <m/>
    <m/>
    <m/>
    <m/>
    <m/>
    <m/>
    <m/>
    <m/>
    <m/>
    <m/>
    <m/>
    <m/>
    <m/>
    <m/>
    <s v="X"/>
    <m/>
    <m/>
    <n v="1"/>
    <n v="0"/>
    <n v="0"/>
    <n v="0"/>
    <n v="0"/>
    <n v="0"/>
    <n v="0"/>
    <n v="0"/>
    <n v="0"/>
    <n v="0"/>
    <n v="22400"/>
    <n v="0"/>
    <n v="0"/>
    <n v="22400"/>
    <b v="1"/>
    <m/>
    <s v="Reforma 53"/>
  </r>
  <r>
    <n v="374"/>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Servicios básicos - energía eléctrica"/>
    <m/>
    <s v=" 53 BIENES Y SERVICIOS DE CONSUMO"/>
    <x v="82"/>
    <n v="0"/>
    <n v="-60000"/>
    <n v="60000"/>
    <m/>
    <s v="  "/>
    <n v="0"/>
    <n v="0"/>
    <n v="0"/>
    <n v="0"/>
    <n v="0"/>
    <x v="0"/>
    <s v="NO"/>
    <s v="NO APLICA"/>
    <m/>
    <m/>
    <m/>
    <m/>
    <m/>
    <s v="X"/>
    <m/>
    <m/>
    <m/>
    <m/>
    <m/>
    <m/>
    <m/>
    <m/>
    <m/>
    <m/>
    <m/>
    <m/>
    <m/>
    <m/>
    <m/>
    <s v="X"/>
    <m/>
    <m/>
    <m/>
    <m/>
    <n v="1"/>
    <n v="0"/>
    <n v="0"/>
    <n v="0"/>
    <n v="0"/>
    <n v="0"/>
    <n v="0"/>
    <n v="0"/>
    <n v="0"/>
    <n v="0"/>
    <n v="0"/>
    <n v="0"/>
    <n v="0"/>
    <n v="0"/>
    <b v="1"/>
    <m/>
    <s v="Reforma 53_x000a_Reforma 99"/>
  </r>
  <r>
    <n v="375"/>
    <n v="223"/>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insumos en aerosol"/>
    <m/>
    <s v=" 73 BIENES Y SERVICIOS PARA INVERSIÓN"/>
    <x v="53"/>
    <n v="0"/>
    <n v="0"/>
    <n v="3825.83"/>
    <m/>
    <s v=" C2 "/>
    <n v="3825.83"/>
    <n v="3415.9196428571427"/>
    <n v="0"/>
    <n v="409.91035714285726"/>
    <n v="3825.83"/>
    <x v="1"/>
    <s v="SI"/>
    <s v="CUATRIMESTRE 1"/>
    <m/>
    <m/>
    <m/>
    <m/>
    <m/>
    <s v="X"/>
    <m/>
    <m/>
    <m/>
    <m/>
    <m/>
    <m/>
    <m/>
    <m/>
    <m/>
    <m/>
    <m/>
    <m/>
    <m/>
    <s v="X"/>
    <m/>
    <m/>
    <m/>
    <m/>
    <m/>
    <m/>
    <n v="1"/>
    <n v="0"/>
    <n v="0"/>
    <n v="0"/>
    <n v="0"/>
    <n v="0"/>
    <n v="3825.83"/>
    <n v="0"/>
    <n v="0"/>
    <n v="0"/>
    <n v="0"/>
    <n v="0"/>
    <n v="0"/>
    <n v="3825.83"/>
    <b v="1"/>
    <m/>
    <s v="Reforma 58"/>
  </r>
  <r>
    <n v="376"/>
    <n v="224"/>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insumos en aerosol"/>
    <m/>
    <s v=" 73 BIENES Y SERVICIOS PARA INVERSIÓN"/>
    <x v="83"/>
    <n v="0"/>
    <n v="0"/>
    <n v="336"/>
    <m/>
    <s v=" C2 "/>
    <n v="336"/>
    <n v="300"/>
    <n v="0"/>
    <n v="36"/>
    <n v="336"/>
    <x v="1"/>
    <s v="SI"/>
    <s v="CUATRIMESTRE 1"/>
    <m/>
    <m/>
    <m/>
    <m/>
    <m/>
    <s v="X"/>
    <m/>
    <m/>
    <m/>
    <m/>
    <m/>
    <m/>
    <m/>
    <m/>
    <m/>
    <m/>
    <m/>
    <m/>
    <m/>
    <s v="X"/>
    <m/>
    <m/>
    <m/>
    <m/>
    <m/>
    <m/>
    <n v="1"/>
    <n v="0"/>
    <n v="0"/>
    <n v="0"/>
    <n v="0"/>
    <n v="0"/>
    <n v="336"/>
    <n v="0"/>
    <n v="0"/>
    <n v="0"/>
    <n v="0"/>
    <n v="0"/>
    <n v="0"/>
    <n v="336"/>
    <b v="1"/>
    <m/>
    <s v="Reforma 58"/>
  </r>
  <r>
    <n v="377"/>
    <n v="227"/>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insumos de ferretería (materiales varios)"/>
    <m/>
    <s v=" 73 BIENES Y SERVICIOS PARA INVERSIÓN"/>
    <x v="83"/>
    <n v="0"/>
    <m/>
    <n v="338.8"/>
    <m/>
    <s v=" C2 "/>
    <n v="338.8"/>
    <n v="302.5"/>
    <n v="0"/>
    <n v="36.300000000000011"/>
    <n v="338.8"/>
    <x v="1"/>
    <s v="SI"/>
    <s v="CUATRIMESTRE 1"/>
    <m/>
    <m/>
    <m/>
    <m/>
    <m/>
    <s v="X"/>
    <m/>
    <m/>
    <m/>
    <m/>
    <m/>
    <m/>
    <m/>
    <m/>
    <m/>
    <m/>
    <m/>
    <m/>
    <m/>
    <m/>
    <s v="X"/>
    <m/>
    <m/>
    <m/>
    <m/>
    <m/>
    <n v="1"/>
    <n v="0"/>
    <n v="0"/>
    <n v="0"/>
    <n v="0"/>
    <n v="0"/>
    <n v="0"/>
    <n v="338.8"/>
    <n v="0"/>
    <n v="0"/>
    <n v="0"/>
    <n v="0"/>
    <n v="0"/>
    <n v="338.8"/>
    <b v="1"/>
    <m/>
    <s v="Reforma 60"/>
  </r>
  <r>
    <n v="378"/>
    <n v="228"/>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Adquisición de Tonners"/>
    <m/>
    <s v=" 53 BIENES Y SERVICIOS DE CONSUMO"/>
    <x v="13"/>
    <n v="0"/>
    <m/>
    <n v="6088.32"/>
    <m/>
    <s v=" C2 "/>
    <n v="6088.32"/>
    <n v="5983.6"/>
    <n v="5983.6"/>
    <n v="104.71999999999935"/>
    <n v="104.71999999999935"/>
    <x v="0"/>
    <s v="SI"/>
    <s v="CUATRIMESTRE 2"/>
    <m/>
    <m/>
    <m/>
    <m/>
    <m/>
    <s v="X"/>
    <m/>
    <m/>
    <m/>
    <m/>
    <m/>
    <m/>
    <m/>
    <m/>
    <m/>
    <m/>
    <m/>
    <m/>
    <s v="X"/>
    <m/>
    <m/>
    <m/>
    <m/>
    <m/>
    <m/>
    <m/>
    <n v="1"/>
    <n v="0"/>
    <n v="0"/>
    <n v="0"/>
    <n v="0"/>
    <n v="6088.32"/>
    <n v="0"/>
    <n v="0"/>
    <n v="0"/>
    <n v="0"/>
    <n v="0"/>
    <n v="0"/>
    <n v="0"/>
    <n v="6088.32"/>
    <b v="1"/>
    <m/>
    <s v="Reforma 61"/>
  </r>
  <r>
    <n v="379"/>
    <n v="231"/>
    <s v="GERENCIA DE OPERACIONES"/>
    <s v="COORDINACIÓN DE INFRAESTRUCTURA EN TRANSPORT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Remodelación y mantenimiento del dispensario médico taller recreo y mantenimiento de accesorios acero inoxidable para la infraestructura de la EPMTPQ"/>
    <m/>
    <s v=" 73 BIENES Y SERVICIOS PARA INVERSIÓN"/>
    <x v="84"/>
    <n v="0"/>
    <n v="0"/>
    <n v="233.22"/>
    <m/>
    <s v=" C2 "/>
    <n v="233.22"/>
    <n v="0"/>
    <n v="0"/>
    <n v="233.22"/>
    <n v="233.22"/>
    <x v="1"/>
    <s v="NO"/>
    <s v="NO APLICA"/>
    <m/>
    <m/>
    <m/>
    <m/>
    <m/>
    <s v="X"/>
    <m/>
    <m/>
    <m/>
    <m/>
    <m/>
    <m/>
    <m/>
    <m/>
    <m/>
    <m/>
    <m/>
    <m/>
    <s v="X"/>
    <m/>
    <m/>
    <m/>
    <m/>
    <m/>
    <m/>
    <m/>
    <n v="1"/>
    <n v="0"/>
    <n v="0"/>
    <n v="0"/>
    <n v="0"/>
    <n v="233.22"/>
    <n v="0"/>
    <n v="0"/>
    <n v="0"/>
    <n v="0"/>
    <n v="0"/>
    <n v="0"/>
    <n v="0"/>
    <n v="233.22"/>
    <b v="1"/>
    <m/>
    <s v="Refoma 63"/>
  </r>
  <r>
    <n v="380"/>
    <n v="232"/>
    <s v="GERENCIA DE OPERACIONES"/>
    <s v="COORDINACIÓN DE INFRAESTRUCTURA EN TRANSPORT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Remodelación y mantenimiento del dispensario médico taller recreo y mantenimiento de accesorios acero inoxidable para la infraestructura de la EPMTPQ"/>
    <m/>
    <s v="84 BIENES DE LARGA DURACIÓN"/>
    <x v="74"/>
    <n v="0"/>
    <n v="0"/>
    <n v="198.56"/>
    <m/>
    <s v=" C2 "/>
    <n v="198.56"/>
    <n v="198.56"/>
    <n v="198.56"/>
    <n v="0"/>
    <n v="0"/>
    <x v="1"/>
    <s v="NO"/>
    <s v="NO APLICA"/>
    <m/>
    <m/>
    <m/>
    <m/>
    <m/>
    <s v="X"/>
    <m/>
    <m/>
    <m/>
    <m/>
    <m/>
    <m/>
    <m/>
    <m/>
    <m/>
    <m/>
    <m/>
    <m/>
    <s v="X"/>
    <m/>
    <m/>
    <m/>
    <m/>
    <m/>
    <m/>
    <m/>
    <n v="1"/>
    <n v="0"/>
    <n v="0"/>
    <n v="0"/>
    <n v="0"/>
    <n v="198.56"/>
    <n v="0"/>
    <n v="0"/>
    <n v="0"/>
    <n v="0"/>
    <n v="0"/>
    <n v="0"/>
    <n v="0"/>
    <n v="198.56"/>
    <b v="1"/>
    <m/>
    <s v="Refoma 63"/>
  </r>
  <r>
    <n v="381"/>
    <n v="233"/>
    <s v="GERENCIA DE OPERACIONES"/>
    <s v="COORDINACIÓN DE INFRAESTRUCTURA EN TRANSPORT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2"/>
    <x v="2"/>
    <s v="Remodelación y mantenimiento del dispensario médico taller recreo y mantenimiento de accesorios acero inoxidable para la infraestructura de la EPMTPQ"/>
    <m/>
    <s v="84 BIENES DE LARGA DURACIÓN"/>
    <x v="85"/>
    <n v="0"/>
    <n v="0"/>
    <n v="8020.61"/>
    <m/>
    <s v=" C2 "/>
    <n v="8020.61"/>
    <n v="7383.27"/>
    <n v="7383.27"/>
    <n v="637.33999999999924"/>
    <n v="637.33999999999924"/>
    <x v="1"/>
    <s v="NO"/>
    <s v="NO APLICA"/>
    <m/>
    <m/>
    <m/>
    <m/>
    <m/>
    <s v="X"/>
    <m/>
    <m/>
    <m/>
    <m/>
    <m/>
    <m/>
    <m/>
    <m/>
    <m/>
    <m/>
    <m/>
    <m/>
    <s v="X"/>
    <m/>
    <m/>
    <m/>
    <m/>
    <m/>
    <m/>
    <m/>
    <n v="1"/>
    <n v="0"/>
    <n v="0"/>
    <n v="0"/>
    <n v="0"/>
    <n v="8020.61"/>
    <n v="0"/>
    <n v="0"/>
    <n v="0"/>
    <n v="0"/>
    <n v="0"/>
    <n v="0"/>
    <n v="0"/>
    <n v="8020.61"/>
    <b v="1"/>
    <m/>
    <s v="Refoma 63"/>
  </r>
  <r>
    <n v="382"/>
    <n v="234"/>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Extensión de la contratación de pólizas de seguros ramos generales, se incluye impuestos y derechos de contribución"/>
    <m/>
    <s v=" 57 OTROS GASTOS CORRIENTES"/>
    <x v="16"/>
    <n v="0"/>
    <n v="0"/>
    <n v="165238.41"/>
    <m/>
    <s v=" C2 "/>
    <n v="165238.41"/>
    <n v="165238.41"/>
    <n v="165238.41"/>
    <n v="0"/>
    <n v="0"/>
    <x v="0"/>
    <s v="SI"/>
    <s v="CUATRIMESTRE 2"/>
    <m/>
    <m/>
    <m/>
    <m/>
    <m/>
    <s v="X"/>
    <m/>
    <m/>
    <m/>
    <m/>
    <m/>
    <m/>
    <m/>
    <m/>
    <m/>
    <m/>
    <m/>
    <m/>
    <s v="X"/>
    <m/>
    <m/>
    <m/>
    <m/>
    <m/>
    <m/>
    <m/>
    <n v="1"/>
    <n v="0"/>
    <n v="0"/>
    <n v="0"/>
    <n v="0"/>
    <n v="165238.41"/>
    <n v="0"/>
    <n v="0"/>
    <n v="0"/>
    <n v="0"/>
    <n v="0"/>
    <n v="0"/>
    <n v="0"/>
    <n v="165238.41"/>
    <b v="1"/>
    <m/>
    <s v="Reforma 64"/>
  </r>
  <r>
    <n v="383"/>
    <n v="235"/>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Contrato complementario del servicio de desinfección: infraestructura y unidades móviles de la EPMTPQ"/>
    <m/>
    <s v=" 53 BIENES Y SERVICIOS DE CONSUMO"/>
    <x v="19"/>
    <n v="0"/>
    <n v="0"/>
    <n v="8350.4"/>
    <m/>
    <s v=" C2 "/>
    <n v="8350.4"/>
    <n v="8350.4"/>
    <n v="8350.4"/>
    <n v="0"/>
    <n v="0"/>
    <x v="0"/>
    <s v="NO"/>
    <s v="NO APLICA"/>
    <m/>
    <m/>
    <m/>
    <m/>
    <m/>
    <s v="X"/>
    <m/>
    <m/>
    <m/>
    <m/>
    <m/>
    <m/>
    <m/>
    <m/>
    <m/>
    <m/>
    <m/>
    <m/>
    <m/>
    <s v="X"/>
    <m/>
    <m/>
    <m/>
    <m/>
    <m/>
    <m/>
    <n v="1"/>
    <n v="0"/>
    <n v="0"/>
    <n v="0"/>
    <n v="0"/>
    <n v="0"/>
    <n v="8350.4"/>
    <n v="0"/>
    <n v="0"/>
    <n v="0"/>
    <n v="0"/>
    <n v="0"/>
    <n v="0"/>
    <n v="8350.4"/>
    <b v="1"/>
    <m/>
    <s v="Reforma 66"/>
  </r>
  <r>
    <n v="384"/>
    <n v="240"/>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Contratación de suscripción de herramienta para el desarrollo de video conferencia "/>
    <m/>
    <s v=" 53 BIENES Y SERVICIOS DE CONSUMO"/>
    <x v="12"/>
    <n v="0"/>
    <m/>
    <n v="1907.14"/>
    <m/>
    <s v=" C2 "/>
    <n v="1907.14"/>
    <n v="1907.1360000000002"/>
    <n v="1907.1360000000002"/>
    <n v="3.9999999999054126E-3"/>
    <n v="3.9999999999054126E-3"/>
    <x v="0"/>
    <s v="SI"/>
    <s v="CUATRIMESTRE 2"/>
    <m/>
    <m/>
    <m/>
    <m/>
    <m/>
    <m/>
    <s v="X"/>
    <m/>
    <m/>
    <m/>
    <m/>
    <m/>
    <m/>
    <m/>
    <m/>
    <m/>
    <m/>
    <m/>
    <s v="X"/>
    <m/>
    <m/>
    <m/>
    <m/>
    <m/>
    <m/>
    <m/>
    <n v="1"/>
    <n v="0"/>
    <n v="0"/>
    <n v="0"/>
    <n v="0"/>
    <n v="1907.14"/>
    <n v="0"/>
    <n v="0"/>
    <n v="0"/>
    <n v="0"/>
    <n v="0"/>
    <n v="0"/>
    <n v="0"/>
    <n v="1907.14"/>
    <b v="1"/>
    <m/>
    <s v="Reforma 74"/>
  </r>
  <r>
    <n v="385"/>
    <n v="241"/>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Adquisición suscripción de herramienta de análisis de datos empresariales"/>
    <m/>
    <s v=" 53 BIENES Y SERVICIOS DE CONSUMO"/>
    <x v="12"/>
    <n v="0"/>
    <m/>
    <n v="1062.21"/>
    <m/>
    <s v=" C2 "/>
    <n v="1062.21"/>
    <n v="948.40178571428578"/>
    <n v="948.4"/>
    <n v="113.80821428571426"/>
    <n v="113.81000000000006"/>
    <x v="0"/>
    <s v="SI"/>
    <s v="CUATRIMESTRE 2"/>
    <m/>
    <m/>
    <m/>
    <m/>
    <m/>
    <m/>
    <s v="X"/>
    <m/>
    <m/>
    <m/>
    <m/>
    <m/>
    <m/>
    <m/>
    <m/>
    <m/>
    <m/>
    <m/>
    <s v="X"/>
    <m/>
    <m/>
    <m/>
    <m/>
    <m/>
    <m/>
    <m/>
    <n v="1"/>
    <n v="0"/>
    <n v="0"/>
    <n v="0"/>
    <n v="0"/>
    <n v="1062.21"/>
    <n v="0"/>
    <n v="0"/>
    <n v="0"/>
    <n v="0"/>
    <n v="0"/>
    <n v="0"/>
    <n v="0"/>
    <n v="1062.21"/>
    <b v="1"/>
    <m/>
    <s v="Reforma 74"/>
  </r>
  <r>
    <n v="386"/>
    <n v="244"/>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Servicio de traslado de video wall y entrega de insumos de cableado estructurado"/>
    <m/>
    <s v=" 53 BIENES Y SERVICIOS DE CONSUMO"/>
    <x v="11"/>
    <n v="0"/>
    <n v="-3561.72"/>
    <n v="7033.72"/>
    <m/>
    <s v=" C2 "/>
    <n v="3472.0000000000005"/>
    <n v="3472.0000000000005"/>
    <n v="3472.0000000000005"/>
    <n v="0"/>
    <n v="0"/>
    <x v="0"/>
    <s v="SI"/>
    <s v="CUATRIMESTRE 2"/>
    <m/>
    <m/>
    <m/>
    <m/>
    <m/>
    <m/>
    <m/>
    <s v="X"/>
    <m/>
    <m/>
    <m/>
    <m/>
    <m/>
    <m/>
    <m/>
    <m/>
    <m/>
    <m/>
    <m/>
    <s v="X"/>
    <m/>
    <m/>
    <m/>
    <m/>
    <m/>
    <m/>
    <n v="1"/>
    <n v="0"/>
    <n v="0"/>
    <n v="0"/>
    <n v="0"/>
    <n v="0"/>
    <n v="3472.0000000000005"/>
    <n v="0"/>
    <n v="0"/>
    <n v="0"/>
    <n v="0"/>
    <n v="0"/>
    <n v="0"/>
    <n v="3472.0000000000005"/>
    <b v="1"/>
    <m/>
    <s v="Reforma 78_x000a_Reforma 89"/>
  </r>
  <r>
    <n v="387"/>
    <n v="0"/>
    <s v="GERENCIA DE PLANIFICACIÓN"/>
    <s v="COORDINACIÓN DE PLANIFICACIÓN Y EVALUACIÓN"/>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4"/>
    <s v="GESTIÓN EMERGENTE"/>
    <m/>
    <s v=" 53 BIENES Y SERVICIOS DE CONSUMO"/>
    <x v="70"/>
    <n v="0"/>
    <n v="0"/>
    <n v="3600"/>
    <m/>
    <s v="  C3"/>
    <n v="3600"/>
    <n v="0"/>
    <n v="0"/>
    <n v="3600"/>
    <n v="3600"/>
    <x v="0"/>
    <s v="NO"/>
    <s v="NO APLICA"/>
    <m/>
    <m/>
    <m/>
    <m/>
    <m/>
    <m/>
    <m/>
    <m/>
    <m/>
    <m/>
    <m/>
    <m/>
    <m/>
    <s v="X"/>
    <m/>
    <m/>
    <m/>
    <m/>
    <m/>
    <m/>
    <m/>
    <m/>
    <m/>
    <m/>
    <m/>
    <s v="X"/>
    <n v="1"/>
    <n v="0"/>
    <n v="0"/>
    <n v="0"/>
    <n v="0"/>
    <n v="0"/>
    <n v="0"/>
    <n v="0"/>
    <n v="0"/>
    <n v="0"/>
    <n v="0"/>
    <n v="0"/>
    <n v="3600"/>
    <n v="3600"/>
    <b v="1"/>
    <m/>
    <s v="Reforma 79"/>
  </r>
  <r>
    <n v="388"/>
    <n v="0"/>
    <s v="GERENCIA DE PLANIFICACIÓN"/>
    <s v="COORDINACIÓN DE PLANIFICACIÓN Y EVALUACIÓN"/>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GESTIÓN EMERGENTE"/>
    <m/>
    <s v=" 73 BIENES Y SERVICIOS PARA INVERSIÓN"/>
    <x v="55"/>
    <n v="0"/>
    <n v="-71563.58"/>
    <n v="71563.58"/>
    <m/>
    <s v="  "/>
    <n v="0"/>
    <n v="0"/>
    <n v="0"/>
    <n v="0"/>
    <n v="0"/>
    <x v="1"/>
    <s v="NO"/>
    <s v="NO APLICA"/>
    <m/>
    <m/>
    <m/>
    <m/>
    <m/>
    <m/>
    <m/>
    <m/>
    <m/>
    <m/>
    <m/>
    <m/>
    <m/>
    <m/>
    <m/>
    <m/>
    <m/>
    <m/>
    <m/>
    <m/>
    <m/>
    <m/>
    <m/>
    <m/>
    <m/>
    <m/>
    <n v="0"/>
    <n v="0"/>
    <n v="0"/>
    <n v="0"/>
    <n v="0"/>
    <n v="0"/>
    <n v="0"/>
    <n v="0"/>
    <n v="0"/>
    <n v="0"/>
    <n v="0"/>
    <n v="0"/>
    <n v="0"/>
    <n v="0"/>
    <b v="1"/>
    <m/>
    <s v="Reforma 79_x000a_Reforma 102_x000a_Reforma 107"/>
  </r>
  <r>
    <n v="389"/>
    <n v="245"/>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sicion de repuestos para motor de arranque"/>
    <m/>
    <s v=" 73 BIENES Y SERVICIOS PARA INVERSIÓN"/>
    <x v="49"/>
    <n v="0"/>
    <n v="0"/>
    <n v="5936"/>
    <m/>
    <s v=" C2 "/>
    <n v="5936"/>
    <n v="5936.0000000000009"/>
    <n v="5936.0000000000009"/>
    <n v="0"/>
    <n v="0"/>
    <x v="1"/>
    <s v="SI"/>
    <s v="CUATRIMESTRE 2"/>
    <m/>
    <m/>
    <m/>
    <m/>
    <m/>
    <m/>
    <m/>
    <s v="X"/>
    <m/>
    <m/>
    <m/>
    <m/>
    <m/>
    <m/>
    <m/>
    <m/>
    <m/>
    <m/>
    <m/>
    <m/>
    <m/>
    <s v="X"/>
    <m/>
    <m/>
    <m/>
    <m/>
    <n v="1"/>
    <n v="0"/>
    <n v="0"/>
    <n v="0"/>
    <n v="0"/>
    <n v="0"/>
    <n v="0"/>
    <n v="0"/>
    <n v="5936"/>
    <n v="0"/>
    <n v="0"/>
    <n v="0"/>
    <n v="0"/>
    <n v="5936"/>
    <b v="1"/>
    <m/>
    <s v="Reforma 81"/>
  </r>
  <r>
    <n v="390"/>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Materiales de limpieza para vehículos del pool liviano"/>
    <m/>
    <s v=" 53 BIENES Y SERVICIOS DE CONSUMO"/>
    <x v="86"/>
    <n v="0"/>
    <m/>
    <n v="800"/>
    <m/>
    <s v="C2"/>
    <n v="800"/>
    <n v="0"/>
    <n v="0"/>
    <n v="800"/>
    <n v="800"/>
    <x v="0"/>
    <s v="NO"/>
    <s v="NO APLICA"/>
    <m/>
    <m/>
    <m/>
    <m/>
    <m/>
    <m/>
    <m/>
    <s v="X"/>
    <m/>
    <m/>
    <m/>
    <m/>
    <m/>
    <m/>
    <m/>
    <m/>
    <m/>
    <m/>
    <m/>
    <s v="X"/>
    <m/>
    <m/>
    <m/>
    <m/>
    <m/>
    <m/>
    <n v="1"/>
    <n v="0"/>
    <n v="0"/>
    <n v="0"/>
    <n v="0"/>
    <n v="0"/>
    <n v="800"/>
    <n v="0"/>
    <n v="0"/>
    <n v="0"/>
    <n v="0"/>
    <n v="0"/>
    <n v="0"/>
    <n v="800"/>
    <b v="1"/>
    <m/>
    <s v="Reforma 84"/>
  </r>
  <r>
    <n v="391"/>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Servicio de limpieza de inmuebles (interiores y exteriores)"/>
    <m/>
    <s v=" 53 BIENES Y SERVICIOS DE CONSUMO"/>
    <x v="19"/>
    <n v="0"/>
    <n v="-7331.7400000000007"/>
    <n v="36691.199999999997"/>
    <m/>
    <s v="C2"/>
    <n v="29359.459999999995"/>
    <n v="0"/>
    <n v="0"/>
    <n v="29359.459999999995"/>
    <n v="29359.459999999995"/>
    <x v="0"/>
    <s v="NO"/>
    <s v="NO APLICA"/>
    <m/>
    <m/>
    <m/>
    <m/>
    <m/>
    <m/>
    <m/>
    <s v="X"/>
    <m/>
    <m/>
    <m/>
    <m/>
    <m/>
    <m/>
    <m/>
    <m/>
    <m/>
    <m/>
    <m/>
    <m/>
    <s v="X"/>
    <s v="X"/>
    <s v="X"/>
    <s v="X"/>
    <s v="X"/>
    <s v="X"/>
    <n v="6"/>
    <n v="0"/>
    <n v="0"/>
    <n v="0"/>
    <n v="0"/>
    <n v="0"/>
    <n v="0"/>
    <n v="4893.2433333333329"/>
    <n v="4893.2433333333329"/>
    <n v="4893.2433333333329"/>
    <n v="4893.2433333333329"/>
    <n v="4893.2433333333329"/>
    <n v="4893.2433333333329"/>
    <n v="29359.459999999995"/>
    <b v="1"/>
    <m/>
    <s v="Reforma 84_x000a_Reforma 103_x000a_Reforma 118_x000a_Reforma 120"/>
  </r>
  <r>
    <n v="392"/>
    <n v="268"/>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Adquisición de nebulizadores para la EPMTPQ"/>
    <m/>
    <s v=" 53 BIENES Y SERVICIOS DE CONSUMO"/>
    <x v="74"/>
    <n v="0"/>
    <m/>
    <n v="4000"/>
    <m/>
    <s v="C2"/>
    <n v="4000"/>
    <n v="0"/>
    <n v="0"/>
    <n v="4000"/>
    <n v="4000"/>
    <x v="0"/>
    <s v="NO"/>
    <s v="NO APLICA"/>
    <m/>
    <m/>
    <m/>
    <m/>
    <m/>
    <m/>
    <m/>
    <s v="X"/>
    <m/>
    <m/>
    <m/>
    <m/>
    <m/>
    <m/>
    <m/>
    <m/>
    <m/>
    <m/>
    <m/>
    <s v="X"/>
    <m/>
    <m/>
    <m/>
    <m/>
    <m/>
    <m/>
    <n v="1"/>
    <n v="0"/>
    <n v="0"/>
    <n v="0"/>
    <n v="0"/>
    <n v="0"/>
    <n v="4000"/>
    <n v="0"/>
    <n v="0"/>
    <n v="0"/>
    <n v="0"/>
    <n v="0"/>
    <n v="0"/>
    <n v="4000"/>
    <b v="1"/>
    <m/>
    <s v="Reforma 84"/>
  </r>
  <r>
    <n v="393"/>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2"/>
    <x v="2"/>
    <s v="Revisión Técnica Vehicular años anteriores"/>
    <m/>
    <s v=" 53 BIENES Y SERVICIOS DE CONSUMO"/>
    <x v="15"/>
    <n v="0"/>
    <m/>
    <n v="11345.3"/>
    <m/>
    <s v=" C2 "/>
    <n v="11345.3"/>
    <n v="11345.3"/>
    <n v="0"/>
    <n v="0"/>
    <n v="11345.3"/>
    <x v="0"/>
    <s v="NO"/>
    <s v="CUATRIMESTRE 2"/>
    <m/>
    <m/>
    <m/>
    <m/>
    <m/>
    <m/>
    <m/>
    <s v="X"/>
    <m/>
    <m/>
    <m/>
    <m/>
    <m/>
    <m/>
    <m/>
    <m/>
    <m/>
    <m/>
    <m/>
    <s v="X"/>
    <m/>
    <m/>
    <m/>
    <m/>
    <m/>
    <m/>
    <n v="1"/>
    <n v="0"/>
    <n v="0"/>
    <n v="0"/>
    <n v="0"/>
    <n v="0"/>
    <n v="11345.3"/>
    <n v="0"/>
    <n v="0"/>
    <n v="0"/>
    <n v="0"/>
    <n v="0"/>
    <n v="0"/>
    <n v="11345.3"/>
    <b v="1"/>
    <m/>
    <s v="Reforma 87"/>
  </r>
  <r>
    <n v="394"/>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2"/>
    <x v="2"/>
    <s v="Matriculación flota vehicular años anteriores"/>
    <m/>
    <s v=" 53 BIENES Y SERVICIOS DE CONSUMO"/>
    <x v="15"/>
    <n v="0"/>
    <m/>
    <n v="9364.9699999999993"/>
    <m/>
    <s v=" C2 "/>
    <n v="9364.9699999999993"/>
    <n v="9364.9699999999993"/>
    <n v="0"/>
    <n v="0"/>
    <n v="9364.9699999999993"/>
    <x v="0"/>
    <s v="NO"/>
    <s v="CUATRIMESTRE 2"/>
    <m/>
    <m/>
    <m/>
    <m/>
    <m/>
    <m/>
    <m/>
    <s v="X"/>
    <m/>
    <m/>
    <m/>
    <m/>
    <m/>
    <m/>
    <m/>
    <m/>
    <m/>
    <m/>
    <m/>
    <s v="X"/>
    <m/>
    <m/>
    <m/>
    <m/>
    <m/>
    <m/>
    <n v="1"/>
    <n v="0"/>
    <n v="0"/>
    <n v="0"/>
    <n v="0"/>
    <n v="0"/>
    <n v="9364.9699999999993"/>
    <n v="0"/>
    <n v="0"/>
    <n v="0"/>
    <n v="0"/>
    <n v="0"/>
    <n v="0"/>
    <n v="9364.9699999999993"/>
    <b v="1"/>
    <m/>
    <s v="Reforma 87"/>
  </r>
  <r>
    <n v="395"/>
    <n v="249"/>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Servicio de traslado de video wall y entrega de insumos de cableado estructurado"/>
    <m/>
    <s v=" 53 BIENES Y SERVICIOS DE CONSUMO"/>
    <x v="5"/>
    <n v="0"/>
    <n v="0"/>
    <n v="3426.47"/>
    <m/>
    <s v=" C2 "/>
    <n v="3426.47"/>
    <n v="3426.47"/>
    <n v="3426.47"/>
    <n v="0"/>
    <n v="0"/>
    <x v="0"/>
    <s v="SI"/>
    <s v="CUATRIMESTRE 2"/>
    <m/>
    <m/>
    <m/>
    <m/>
    <m/>
    <m/>
    <m/>
    <s v="X"/>
    <m/>
    <m/>
    <m/>
    <m/>
    <m/>
    <m/>
    <m/>
    <m/>
    <m/>
    <m/>
    <m/>
    <s v="X"/>
    <m/>
    <m/>
    <m/>
    <m/>
    <m/>
    <m/>
    <n v="1"/>
    <n v="0"/>
    <n v="0"/>
    <n v="0"/>
    <n v="0"/>
    <n v="0"/>
    <n v="3426.47"/>
    <n v="0"/>
    <n v="0"/>
    <n v="0"/>
    <n v="0"/>
    <n v="0"/>
    <n v="0"/>
    <n v="3426.47"/>
    <b v="1"/>
    <m/>
    <s v="Reforma 89"/>
  </r>
  <r>
    <n v="396"/>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Proceso de baja y emisión de certificados de deshabilitación de 31 unidades"/>
    <m/>
    <s v=" 57 OTROS GASTOS CORRIENTES"/>
    <x v="15"/>
    <n v="0"/>
    <n v="0"/>
    <n v="13290.5"/>
    <m/>
    <s v=" C2 "/>
    <n v="13290.5"/>
    <n v="13290.5"/>
    <n v="0"/>
    <n v="0"/>
    <n v="13290.5"/>
    <x v="0"/>
    <s v="SI"/>
    <s v="CUATRIMESTRE 2"/>
    <m/>
    <m/>
    <m/>
    <m/>
    <m/>
    <m/>
    <m/>
    <m/>
    <s v="X"/>
    <m/>
    <m/>
    <m/>
    <m/>
    <m/>
    <m/>
    <m/>
    <m/>
    <m/>
    <m/>
    <s v="X"/>
    <m/>
    <m/>
    <m/>
    <m/>
    <m/>
    <m/>
    <n v="1"/>
    <n v="0"/>
    <n v="0"/>
    <n v="0"/>
    <n v="0"/>
    <n v="0"/>
    <n v="13290.5"/>
    <n v="0"/>
    <n v="0"/>
    <n v="0"/>
    <n v="0"/>
    <n v="0"/>
    <n v="0"/>
    <n v="13290.5"/>
    <b v="1"/>
    <m/>
    <s v="Reforma 92"/>
  </r>
  <r>
    <n v="397"/>
    <n v="25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Abastecimiento de diésel premium para la flota operativa de la EPMTPQ"/>
    <m/>
    <s v=" 73 BIENES Y SERVICIOS PARA INVERSIÓN"/>
    <x v="53"/>
    <n v="0"/>
    <n v="0"/>
    <n v="1215909.51"/>
    <m/>
    <s v=" C2 C3"/>
    <n v="1215909.51"/>
    <n v="1215909.51"/>
    <n v="470946.92000000004"/>
    <n v="0"/>
    <n v="744962.59"/>
    <x v="1"/>
    <s v="SI"/>
    <s v="CUATRIMESTRE 2"/>
    <m/>
    <m/>
    <m/>
    <m/>
    <m/>
    <m/>
    <m/>
    <s v="X"/>
    <m/>
    <m/>
    <m/>
    <m/>
    <m/>
    <m/>
    <m/>
    <m/>
    <m/>
    <m/>
    <m/>
    <m/>
    <m/>
    <s v="X"/>
    <s v="X"/>
    <s v="X"/>
    <s v="X"/>
    <s v="X"/>
    <n v="5"/>
    <n v="0"/>
    <n v="0"/>
    <n v="0"/>
    <n v="0"/>
    <n v="0"/>
    <n v="0"/>
    <n v="0"/>
    <n v="243181.902"/>
    <n v="243181.902"/>
    <n v="243181.902"/>
    <n v="243181.902"/>
    <n v="243181.902"/>
    <n v="1215909.51"/>
    <b v="1"/>
    <m/>
    <s v="Reforma 94"/>
  </r>
  <r>
    <n v="398"/>
    <n v="255"/>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Servicio de transporte de diésel premium hacia las instalaciones de la EPMTPQ"/>
    <m/>
    <s v=" 73 BIENES Y SERVICIOS PARA INVERSIÓN"/>
    <x v="57"/>
    <n v="0"/>
    <n v="0"/>
    <n v="14000"/>
    <m/>
    <s v="  C3"/>
    <n v="14000"/>
    <n v="11954.5"/>
    <n v="0"/>
    <n v="2045.5"/>
    <n v="14000"/>
    <x v="1"/>
    <s v="SI"/>
    <s v="CUATRIMESTRE 2"/>
    <m/>
    <m/>
    <m/>
    <m/>
    <m/>
    <m/>
    <m/>
    <s v="X"/>
    <m/>
    <m/>
    <m/>
    <m/>
    <m/>
    <m/>
    <m/>
    <m/>
    <m/>
    <m/>
    <m/>
    <m/>
    <m/>
    <m/>
    <s v="X"/>
    <s v="X"/>
    <s v="X"/>
    <s v="X"/>
    <n v="4"/>
    <n v="0"/>
    <n v="0"/>
    <n v="0"/>
    <n v="0"/>
    <n v="0"/>
    <n v="0"/>
    <n v="0"/>
    <n v="0"/>
    <n v="3500"/>
    <n v="3500"/>
    <n v="3500"/>
    <n v="3500"/>
    <n v="14000"/>
    <b v="1"/>
    <m/>
    <s v="Reforma 94_x000a_Reforma 111"/>
  </r>
  <r>
    <n v="399"/>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6"/>
    <s v="Pago rol de personal operativo. - por cargas familiares"/>
    <m/>
    <s v=" 51 GASTOS EN PERSONAL"/>
    <x v="87"/>
    <n v="0"/>
    <m/>
    <n v="432"/>
    <m/>
    <s v=" C2 C3"/>
    <n v="432"/>
    <n v="432"/>
    <n v="0"/>
    <n v="0"/>
    <n v="432"/>
    <x v="0"/>
    <s v="NO"/>
    <s v="NO APLICA"/>
    <m/>
    <m/>
    <m/>
    <m/>
    <m/>
    <m/>
    <m/>
    <m/>
    <s v="X"/>
    <s v="X"/>
    <s v="X"/>
    <s v="X"/>
    <s v="X"/>
    <s v="X"/>
    <m/>
    <m/>
    <m/>
    <m/>
    <m/>
    <m/>
    <s v="X"/>
    <s v="X"/>
    <s v="X"/>
    <s v="X"/>
    <s v="X"/>
    <s v="X"/>
    <n v="6"/>
    <n v="0"/>
    <n v="0"/>
    <n v="0"/>
    <n v="0"/>
    <n v="0"/>
    <n v="0"/>
    <n v="72"/>
    <n v="72"/>
    <n v="72"/>
    <n v="72"/>
    <n v="72"/>
    <n v="72"/>
    <n v="432"/>
    <b v="1"/>
    <m/>
    <s v="Reforma 99"/>
  </r>
  <r>
    <n v="400"/>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6"/>
    <s v="Pago rol de personal operativo. - subsidio de antigüedad"/>
    <m/>
    <s v=" 51 GASTOS EN PERSONAL"/>
    <x v="88"/>
    <n v="0"/>
    <m/>
    <n v="1216.21"/>
    <m/>
    <s v=" C2 C3"/>
    <n v="1216.21"/>
    <n v="1216.21"/>
    <n v="424.88"/>
    <n v="0"/>
    <n v="791.33"/>
    <x v="0"/>
    <s v="NO"/>
    <s v="NO APLICA"/>
    <m/>
    <m/>
    <m/>
    <m/>
    <m/>
    <m/>
    <m/>
    <m/>
    <s v="X"/>
    <s v="X"/>
    <s v="X"/>
    <s v="X"/>
    <s v="X"/>
    <s v="X"/>
    <m/>
    <m/>
    <m/>
    <m/>
    <m/>
    <m/>
    <s v="X"/>
    <s v="X"/>
    <s v="X"/>
    <s v="X"/>
    <s v="X"/>
    <s v="X"/>
    <n v="6"/>
    <n v="0"/>
    <n v="0"/>
    <n v="0"/>
    <n v="0"/>
    <n v="0"/>
    <n v="0"/>
    <n v="202.70166666666668"/>
    <n v="202.70166666666668"/>
    <n v="202.70166666666668"/>
    <n v="202.70166666666668"/>
    <n v="202.70166666666668"/>
    <n v="202.70166666666668"/>
    <n v="1216.21"/>
    <b v="1"/>
    <m/>
    <s v="Reforma 99"/>
  </r>
  <r>
    <n v="401"/>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6"/>
    <s v="Pago rol de personal perativo. - alimentación empleados refrigerios"/>
    <m/>
    <s v=" 51 GASTOS EN PERSONAL"/>
    <x v="89"/>
    <n v="0"/>
    <m/>
    <n v="12000"/>
    <m/>
    <s v=" C2 C3"/>
    <n v="12000"/>
    <n v="12000"/>
    <n v="1592"/>
    <n v="0"/>
    <n v="10408"/>
    <x v="0"/>
    <s v="NO"/>
    <s v="NO APLICA"/>
    <m/>
    <m/>
    <m/>
    <m/>
    <m/>
    <m/>
    <m/>
    <m/>
    <s v="X"/>
    <s v="X"/>
    <s v="X"/>
    <s v="X"/>
    <s v="X"/>
    <s v="X"/>
    <m/>
    <m/>
    <m/>
    <m/>
    <m/>
    <m/>
    <s v="X"/>
    <s v="X"/>
    <s v="X"/>
    <s v="X"/>
    <s v="X"/>
    <s v="X"/>
    <n v="6"/>
    <n v="0"/>
    <n v="0"/>
    <n v="0"/>
    <n v="0"/>
    <n v="0"/>
    <n v="0"/>
    <n v="2000"/>
    <n v="2000"/>
    <n v="2000"/>
    <n v="2000"/>
    <n v="2000"/>
    <n v="2000"/>
    <n v="12000"/>
    <b v="1"/>
    <m/>
    <s v="Reforma 99"/>
  </r>
  <r>
    <n v="402"/>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operativo. - por cargas familiares"/>
    <m/>
    <s v=" 71 GASTOS EN PERSONAL INVERSIÓN"/>
    <x v="39"/>
    <n v="0"/>
    <m/>
    <n v="1359.7599999999984"/>
    <m/>
    <s v=" C2 C3"/>
    <n v="1359.7599999999984"/>
    <n v="1359.7599999999998"/>
    <n v="79.760000000000005"/>
    <n v="0"/>
    <n v="1279.9999999999984"/>
    <x v="0"/>
    <s v="NO"/>
    <m/>
    <m/>
    <m/>
    <m/>
    <m/>
    <m/>
    <m/>
    <m/>
    <s v="X"/>
    <s v="X"/>
    <s v="X"/>
    <s v="X"/>
    <s v="X"/>
    <s v="X"/>
    <s v="X"/>
    <m/>
    <m/>
    <m/>
    <m/>
    <m/>
    <m/>
    <s v="X"/>
    <s v="X"/>
    <s v="X"/>
    <s v="X"/>
    <s v="X"/>
    <s v="X"/>
    <n v="6"/>
    <n v="0"/>
    <n v="0"/>
    <n v="0"/>
    <n v="0"/>
    <n v="0"/>
    <n v="0"/>
    <n v="226.62666666666641"/>
    <n v="226.62666666666641"/>
    <n v="226.62666666666641"/>
    <n v="226.62666666666641"/>
    <n v="226.62666666666641"/>
    <n v="226.62666666666641"/>
    <n v="1359.7599999999984"/>
    <b v="1"/>
    <m/>
    <s v="Reforma 99"/>
  </r>
  <r>
    <n v="403"/>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 Encargos"/>
    <m/>
    <s v=" 71 GASTOS EN PERSONAL INVERSIÓN"/>
    <x v="80"/>
    <n v="0"/>
    <m/>
    <n v="6023.1399999999994"/>
    <m/>
    <s v=" C2 C3"/>
    <n v="6023.1399999999994"/>
    <n v="6023.1399999999994"/>
    <n v="5536.4"/>
    <n v="0"/>
    <n v="486.73999999999978"/>
    <x v="0"/>
    <s v="NO"/>
    <m/>
    <m/>
    <m/>
    <m/>
    <m/>
    <m/>
    <m/>
    <m/>
    <s v="X"/>
    <s v="X"/>
    <s v="X"/>
    <s v="X"/>
    <s v="X"/>
    <s v="X"/>
    <s v="X"/>
    <m/>
    <m/>
    <m/>
    <m/>
    <m/>
    <m/>
    <s v="X"/>
    <s v="X"/>
    <s v="X"/>
    <s v="X"/>
    <s v="X"/>
    <s v="X"/>
    <n v="6"/>
    <n v="0"/>
    <n v="0"/>
    <n v="0"/>
    <n v="0"/>
    <n v="0"/>
    <n v="0"/>
    <n v="1003.8566666666666"/>
    <n v="1003.8566666666666"/>
    <n v="1003.8566666666666"/>
    <n v="1003.8566666666666"/>
    <n v="1003.8566666666666"/>
    <n v="1003.8566666666666"/>
    <n v="6023.1399999999994"/>
    <b v="1"/>
    <m/>
    <s v="Reforma 99"/>
  </r>
  <r>
    <n v="404"/>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administrativo - compensación por desahucio"/>
    <m/>
    <s v=" 71 GASTOS EN PERSONAL INVERSIÓN"/>
    <x v="78"/>
    <n v="0"/>
    <m/>
    <n v="30804.430000000008"/>
    <m/>
    <s v=" C2 C3"/>
    <n v="30804.430000000008"/>
    <n v="30804.43"/>
    <n v="30804.43"/>
    <n v="0"/>
    <n v="0"/>
    <x v="0"/>
    <s v="NO"/>
    <m/>
    <m/>
    <m/>
    <m/>
    <m/>
    <m/>
    <m/>
    <m/>
    <s v="X"/>
    <s v="X"/>
    <s v="X"/>
    <s v="X"/>
    <s v="X"/>
    <s v="X"/>
    <s v="X"/>
    <m/>
    <m/>
    <m/>
    <m/>
    <m/>
    <m/>
    <s v="X"/>
    <s v="X"/>
    <s v="X"/>
    <s v="X"/>
    <s v="X"/>
    <s v="X"/>
    <n v="6"/>
    <n v="0"/>
    <n v="0"/>
    <n v="0"/>
    <n v="0"/>
    <n v="0"/>
    <n v="0"/>
    <n v="5134.0716666666676"/>
    <n v="5134.0716666666676"/>
    <n v="5134.0716666666676"/>
    <n v="5134.0716666666676"/>
    <n v="5134.0716666666676"/>
    <n v="5134.0716666666676"/>
    <n v="30804.430000000004"/>
    <b v="1"/>
    <m/>
    <s v="Reforma 99"/>
  </r>
  <r>
    <n v="405"/>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operativo. - compensación por transporte"/>
    <m/>
    <s v=" 71 GASTOS EN PERSONAL INVERSIÓN"/>
    <x v="37"/>
    <n v="0"/>
    <m/>
    <n v="32236.759999999951"/>
    <m/>
    <s v=" C2 C3"/>
    <n v="32236.759999999951"/>
    <n v="32236.760000000002"/>
    <n v="10"/>
    <n v="-5.0931703299283981E-11"/>
    <n v="32226.759999999951"/>
    <x v="0"/>
    <s v="NO"/>
    <m/>
    <m/>
    <m/>
    <m/>
    <m/>
    <m/>
    <m/>
    <m/>
    <s v="X"/>
    <s v="X"/>
    <s v="X"/>
    <s v="X"/>
    <s v="X"/>
    <s v="X"/>
    <s v="X"/>
    <m/>
    <m/>
    <m/>
    <m/>
    <m/>
    <m/>
    <s v="X"/>
    <s v="X"/>
    <s v="X"/>
    <s v="X"/>
    <s v="X"/>
    <s v="X"/>
    <n v="6"/>
    <n v="0"/>
    <n v="0"/>
    <n v="0"/>
    <n v="0"/>
    <n v="0"/>
    <n v="0"/>
    <n v="5372.7933333333249"/>
    <n v="5372.7933333333249"/>
    <n v="5372.7933333333249"/>
    <n v="5372.7933333333249"/>
    <n v="5372.7933333333249"/>
    <n v="5372.7933333333249"/>
    <n v="32236.759999999951"/>
    <b v="1"/>
    <m/>
    <s v="Reforma 99"/>
  </r>
  <r>
    <n v="406"/>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operativo. - subsidio de antigüedad"/>
    <m/>
    <s v=" 71 GASTOS EN PERSONAL INVERSIÓN"/>
    <x v="40"/>
    <n v="0"/>
    <m/>
    <n v="129131.37"/>
    <m/>
    <s v=" C2 C3"/>
    <n v="129131.37"/>
    <n v="129131.37"/>
    <n v="67864.290000000343"/>
    <n v="0"/>
    <n v="61267.079999999653"/>
    <x v="0"/>
    <s v="NO"/>
    <m/>
    <m/>
    <m/>
    <m/>
    <m/>
    <m/>
    <m/>
    <m/>
    <s v="X"/>
    <s v="X"/>
    <s v="X"/>
    <s v="X"/>
    <s v="X"/>
    <s v="X"/>
    <s v="X"/>
    <m/>
    <m/>
    <m/>
    <m/>
    <m/>
    <m/>
    <s v="X"/>
    <s v="X"/>
    <s v="X"/>
    <s v="X"/>
    <s v="X"/>
    <s v="X"/>
    <n v="6"/>
    <n v="0"/>
    <n v="0"/>
    <n v="0"/>
    <n v="0"/>
    <n v="0"/>
    <n v="0"/>
    <n v="21521.895"/>
    <n v="21521.895"/>
    <n v="21521.895"/>
    <n v="21521.895"/>
    <n v="21521.895"/>
    <n v="21521.895"/>
    <n v="129131.37000000001"/>
    <b v="1"/>
    <m/>
    <s v="Reforma 99"/>
  </r>
  <r>
    <n v="407"/>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operativo. - alimentación empleados refrigerios"/>
    <m/>
    <s v=" 71 GASTOS EN PERSONAL INVERSIÓN"/>
    <x v="38"/>
    <n v="0"/>
    <m/>
    <n v="534854"/>
    <m/>
    <s v=" C2 C3"/>
    <n v="534854"/>
    <n v="534854"/>
    <n v="298448"/>
    <n v="0"/>
    <n v="236406"/>
    <x v="0"/>
    <s v="NO"/>
    <m/>
    <m/>
    <m/>
    <m/>
    <m/>
    <m/>
    <m/>
    <m/>
    <s v="X"/>
    <s v="X"/>
    <s v="X"/>
    <s v="X"/>
    <s v="X"/>
    <s v="X"/>
    <s v="X"/>
    <m/>
    <m/>
    <m/>
    <m/>
    <m/>
    <m/>
    <s v="X"/>
    <s v="X"/>
    <s v="X"/>
    <s v="X"/>
    <s v="X"/>
    <s v="X"/>
    <n v="6"/>
    <n v="0"/>
    <n v="0"/>
    <n v="0"/>
    <n v="0"/>
    <n v="0"/>
    <n v="0"/>
    <n v="89142.333333333328"/>
    <n v="89142.333333333328"/>
    <n v="89142.333333333328"/>
    <n v="89142.333333333328"/>
    <n v="89142.333333333328"/>
    <n v="89142.333333333328"/>
    <n v="534854"/>
    <b v="1"/>
    <m/>
    <s v="Reforma 99"/>
  </r>
  <r>
    <n v="408"/>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operativo. - décimo tercer sueldo"/>
    <m/>
    <s v=" 71 GASTOS EN PERSONAL INVERSIÓN"/>
    <x v="35"/>
    <n v="0"/>
    <m/>
    <n v="547398.94000000018"/>
    <m/>
    <s v=" C2 C3"/>
    <n v="547398.94000000018"/>
    <n v="547398.93999999994"/>
    <n v="302282.08999999979"/>
    <n v="0"/>
    <n v="245116.85000000038"/>
    <x v="0"/>
    <s v="NO"/>
    <m/>
    <m/>
    <m/>
    <m/>
    <m/>
    <m/>
    <m/>
    <m/>
    <s v="X"/>
    <s v="X"/>
    <s v="X"/>
    <s v="X"/>
    <s v="X"/>
    <s v="X"/>
    <s v="X"/>
    <m/>
    <m/>
    <m/>
    <m/>
    <m/>
    <m/>
    <s v="X"/>
    <s v="X"/>
    <s v="X"/>
    <s v="X"/>
    <s v="X"/>
    <s v="X"/>
    <n v="6"/>
    <n v="0"/>
    <n v="0"/>
    <n v="0"/>
    <n v="0"/>
    <n v="0"/>
    <n v="0"/>
    <n v="91233.156666666691"/>
    <n v="91233.156666666691"/>
    <n v="91233.156666666691"/>
    <n v="91233.156666666691"/>
    <n v="91233.156666666691"/>
    <n v="91233.156666666691"/>
    <n v="547398.94000000018"/>
    <b v="1"/>
    <m/>
    <s v="Reforma 99"/>
  </r>
  <r>
    <n v="409"/>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Servicio de transporte para el personal técnico de operaciones y de recaudación de la empresa pública metropolitana de transporte de pasajeros quito"/>
    <m/>
    <s v=" 73 BIENES Y SERVICIOS PARA INVERSIÓN"/>
    <x v="90"/>
    <n v="0"/>
    <n v="-150000"/>
    <n v="150000"/>
    <m/>
    <s v="  "/>
    <n v="0"/>
    <n v="0"/>
    <n v="0"/>
    <n v="0"/>
    <n v="0"/>
    <x v="0"/>
    <s v="NO"/>
    <m/>
    <m/>
    <m/>
    <m/>
    <m/>
    <m/>
    <m/>
    <m/>
    <m/>
    <m/>
    <m/>
    <m/>
    <m/>
    <m/>
    <m/>
    <m/>
    <m/>
    <m/>
    <m/>
    <m/>
    <m/>
    <m/>
    <m/>
    <m/>
    <m/>
    <m/>
    <m/>
    <n v="0"/>
    <n v="0"/>
    <n v="0"/>
    <n v="0"/>
    <n v="0"/>
    <n v="0"/>
    <n v="0"/>
    <n v="0"/>
    <n v="0"/>
    <n v="0"/>
    <n v="0"/>
    <n v="0"/>
    <n v="0"/>
    <n v="0"/>
    <b v="1"/>
    <m/>
    <s v="Reforma 99_x000a_Reforma 110"/>
  </r>
  <r>
    <n v="410"/>
    <n v="253"/>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9"/>
    <s v="Adquisición de prendas de protección personal (chalecos reflectivos)"/>
    <m/>
    <s v=" 53 BIENES Y SERVICIOS DE CONSUMO"/>
    <x v="24"/>
    <n v="0"/>
    <n v="0"/>
    <n v="15747.44"/>
    <m/>
    <s v="  C3"/>
    <n v="15747.44"/>
    <n v="14060.21"/>
    <n v="0"/>
    <n v="1687.2300000000014"/>
    <n v="15747.44"/>
    <x v="0"/>
    <s v="SI"/>
    <s v="CUATRIMESTRE 1"/>
    <m/>
    <m/>
    <m/>
    <m/>
    <m/>
    <m/>
    <m/>
    <m/>
    <s v="X"/>
    <m/>
    <m/>
    <m/>
    <m/>
    <m/>
    <m/>
    <m/>
    <m/>
    <m/>
    <m/>
    <m/>
    <m/>
    <m/>
    <m/>
    <s v="X"/>
    <m/>
    <m/>
    <n v="1"/>
    <n v="0"/>
    <n v="0"/>
    <n v="0"/>
    <n v="0"/>
    <n v="0"/>
    <n v="0"/>
    <n v="0"/>
    <n v="0"/>
    <n v="0"/>
    <n v="15747.44"/>
    <n v="0"/>
    <n v="0"/>
    <n v="15747.44"/>
    <b v="1"/>
    <m/>
    <s v="Reforma 100_x000a_Reforma 125"/>
  </r>
  <r>
    <n v="411"/>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1"/>
    <s v="PORCENTAJE DE EJECUCIÓN PRESUPUESTARIA DE GESTIÓN DE TALENTO HUMANO"/>
    <s v="EJECUTAR EL 100% DEL PRESUPUESTO DE GESTIÓN TALENTO HUMANO"/>
    <x v="3"/>
    <x v="5"/>
    <s v="Pago para cubrir indemnizaciones por renuncia voluntaria de acuerdo con las dispociones legales vigentes"/>
    <m/>
    <s v=" 51 GASTOS EN PERSONAL"/>
    <x v="91"/>
    <n v="0"/>
    <n v="0"/>
    <n v="84294"/>
    <m/>
    <s v=" C2 "/>
    <n v="84294"/>
    <n v="84294"/>
    <n v="81420"/>
    <n v="0"/>
    <n v="2874"/>
    <x v="0"/>
    <s v="SI"/>
    <s v="CUATRIMESTRE 1"/>
    <m/>
    <m/>
    <m/>
    <m/>
    <m/>
    <m/>
    <m/>
    <m/>
    <s v="X"/>
    <m/>
    <m/>
    <m/>
    <m/>
    <m/>
    <m/>
    <m/>
    <m/>
    <m/>
    <m/>
    <m/>
    <s v="X"/>
    <m/>
    <m/>
    <m/>
    <m/>
    <m/>
    <n v="1"/>
    <n v="0"/>
    <n v="0"/>
    <n v="0"/>
    <n v="0"/>
    <n v="0"/>
    <n v="0"/>
    <n v="84294"/>
    <n v="0"/>
    <n v="0"/>
    <n v="0"/>
    <n v="0"/>
    <n v="0"/>
    <n v="84294"/>
    <b v="1"/>
    <m/>
    <s v="Reforma 101_x000a_Reforma 122"/>
  </r>
  <r>
    <n v="412"/>
    <n v="257"/>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carbones para patín para la flota trolebus"/>
    <m/>
    <s v=" 73 BIENES Y SERVICIOS PARA INVERSIÓN"/>
    <x v="49"/>
    <n v="0"/>
    <n v="0"/>
    <n v="50148"/>
    <m/>
    <s v="  C3"/>
    <n v="50148"/>
    <n v="44775"/>
    <n v="0"/>
    <n v="5373"/>
    <n v="50148"/>
    <x v="1"/>
    <s v="SI"/>
    <s v="CUATRIMESTRE 1"/>
    <m/>
    <m/>
    <m/>
    <m/>
    <m/>
    <m/>
    <m/>
    <m/>
    <s v="X"/>
    <m/>
    <m/>
    <m/>
    <m/>
    <m/>
    <m/>
    <m/>
    <m/>
    <m/>
    <m/>
    <m/>
    <m/>
    <m/>
    <s v="X"/>
    <m/>
    <m/>
    <m/>
    <n v="1"/>
    <n v="0"/>
    <n v="0"/>
    <n v="0"/>
    <n v="0"/>
    <n v="0"/>
    <n v="0"/>
    <n v="0"/>
    <n v="0"/>
    <n v="50148"/>
    <n v="0"/>
    <n v="0"/>
    <n v="0"/>
    <n v="50148"/>
    <b v="1"/>
    <m/>
    <s v="Reforma 106"/>
  </r>
  <r>
    <n v="413"/>
    <n v="259"/>
    <s v="GERENCIA DE TECNOLOGÍAS DE LA INFORMACIÓN"/>
    <s v="COORDINACIÓN DE SOLUCIONES TECNOLÓGICAS, REDES Y COMUNIC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Adquisición de equipos tecnológico y accesorios"/>
    <m/>
    <s v="84 BIENES DE LARGA DURACIÓN"/>
    <x v="76"/>
    <n v="0"/>
    <n v="0"/>
    <n v="39906.5"/>
    <m/>
    <s v="  C3"/>
    <n v="39906.5"/>
    <n v="35630.803571428572"/>
    <n v="0"/>
    <n v="4275.6964285714275"/>
    <n v="39906.5"/>
    <x v="1"/>
    <s v="SI"/>
    <s v="CUATRIMESTRE 2"/>
    <m/>
    <m/>
    <m/>
    <m/>
    <m/>
    <m/>
    <m/>
    <m/>
    <s v="X"/>
    <m/>
    <m/>
    <m/>
    <m/>
    <m/>
    <m/>
    <m/>
    <m/>
    <m/>
    <m/>
    <m/>
    <m/>
    <m/>
    <m/>
    <s v="X"/>
    <m/>
    <m/>
    <n v="1"/>
    <n v="0"/>
    <n v="0"/>
    <n v="0"/>
    <n v="0"/>
    <n v="0"/>
    <n v="0"/>
    <n v="0"/>
    <n v="0"/>
    <n v="0"/>
    <n v="39906.5"/>
    <n v="0"/>
    <n v="0"/>
    <n v="39906.5"/>
    <b v="1"/>
    <m/>
    <s v="Reforma 107"/>
  </r>
  <r>
    <n v="414"/>
    <n v="260"/>
    <s v="GERENCIA DE TECNOLOGÍAS DE LA INFORMACIÓN"/>
    <s v="COORDINACIÓN DE SOLUCIONES TECNOLÓGICAS, REDES Y COMUNIC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Adquisición de equipos tecnológico y accesorios"/>
    <m/>
    <s v="84 BIENES DE LARGA DURACIÓN"/>
    <x v="85"/>
    <n v="0"/>
    <n v="0"/>
    <n v="8198.4"/>
    <m/>
    <s v="  C3"/>
    <n v="8198.4"/>
    <n v="7320"/>
    <n v="0"/>
    <n v="878.39999999999964"/>
    <n v="8198.4"/>
    <x v="1"/>
    <s v="SI"/>
    <s v="CUATRIMESTRE 2"/>
    <m/>
    <m/>
    <m/>
    <m/>
    <m/>
    <m/>
    <m/>
    <m/>
    <s v="X"/>
    <m/>
    <m/>
    <m/>
    <m/>
    <m/>
    <m/>
    <m/>
    <m/>
    <m/>
    <m/>
    <m/>
    <m/>
    <m/>
    <m/>
    <s v="X"/>
    <m/>
    <m/>
    <n v="1"/>
    <n v="0"/>
    <n v="0"/>
    <n v="0"/>
    <n v="0"/>
    <n v="0"/>
    <n v="0"/>
    <n v="0"/>
    <n v="0"/>
    <n v="0"/>
    <n v="8198.4"/>
    <n v="0"/>
    <n v="0"/>
    <n v="8198.4"/>
    <b v="1"/>
    <m/>
    <s v="Reforma 107"/>
  </r>
  <r>
    <n v="415"/>
    <n v="261"/>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1"/>
    <x v="1"/>
    <s v="Adquisición de equipos tecnológico y accesorios"/>
    <m/>
    <s v="84 BIENES DE LARGA DURACIÓN"/>
    <x v="76"/>
    <n v="0"/>
    <n v="0"/>
    <n v="41250.83"/>
    <m/>
    <s v="  C3"/>
    <n v="41250.83"/>
    <n v="36831.098214285717"/>
    <n v="0"/>
    <n v="4419.7317857142843"/>
    <n v="41250.83"/>
    <x v="0"/>
    <s v="SI"/>
    <s v="CUATRIMESTRE 2"/>
    <m/>
    <m/>
    <m/>
    <m/>
    <m/>
    <m/>
    <m/>
    <m/>
    <s v="X"/>
    <m/>
    <m/>
    <m/>
    <m/>
    <m/>
    <m/>
    <m/>
    <m/>
    <m/>
    <m/>
    <m/>
    <m/>
    <m/>
    <m/>
    <s v="X"/>
    <m/>
    <m/>
    <n v="1"/>
    <n v="0"/>
    <n v="0"/>
    <n v="0"/>
    <n v="0"/>
    <n v="0"/>
    <n v="0"/>
    <n v="0"/>
    <n v="0"/>
    <n v="0"/>
    <n v="41250.83"/>
    <n v="0"/>
    <n v="0"/>
    <n v="41250.83"/>
    <b v="1"/>
    <m/>
    <s v="Reforma 107"/>
  </r>
  <r>
    <n v="416"/>
    <n v="262"/>
    <s v="GERENCIA DE OPERACIONES"/>
    <s v="COORDINACIÓN DE SEGURIDAD INTEGRAL"/>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Servicio de seguridad y vigilancia (fija, motorizados, movilización) para la EPMTPQ"/>
    <m/>
    <s v=" 73 BIENES Y SERVICIOS PARA INVERSIÓN"/>
    <x v="55"/>
    <n v="0"/>
    <m/>
    <n v="150000"/>
    <m/>
    <s v=" C2 "/>
    <n v="150000"/>
    <n v="98295.73"/>
    <n v="0"/>
    <n v="51704.270000000004"/>
    <n v="150000"/>
    <x v="0"/>
    <s v="NO"/>
    <s v="NO APLICA"/>
    <m/>
    <m/>
    <m/>
    <m/>
    <m/>
    <m/>
    <m/>
    <m/>
    <s v="X"/>
    <m/>
    <m/>
    <m/>
    <m/>
    <m/>
    <m/>
    <m/>
    <m/>
    <m/>
    <m/>
    <m/>
    <s v="X"/>
    <m/>
    <m/>
    <m/>
    <m/>
    <m/>
    <n v="1"/>
    <n v="0"/>
    <n v="0"/>
    <n v="0"/>
    <n v="0"/>
    <n v="0"/>
    <n v="0"/>
    <n v="150000"/>
    <n v="0"/>
    <n v="0"/>
    <n v="0"/>
    <n v="0"/>
    <n v="0"/>
    <n v="150000"/>
    <b v="1"/>
    <m/>
    <s v="Reforma 55_x000a_Reforma 110"/>
  </r>
  <r>
    <n v="417"/>
    <n v="264"/>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repuestos para compresores de tornillo de talleres"/>
    <m/>
    <s v=" 73 BIENES Y SERVICIOS PARA INVERSIÓN"/>
    <x v="92"/>
    <n v="0"/>
    <m/>
    <n v="1142.4000000000001"/>
    <m/>
    <s v=" C2 "/>
    <n v="1142.4000000000001"/>
    <n v="1142.4000000000001"/>
    <n v="1142.4000000000001"/>
    <n v="0"/>
    <n v="0"/>
    <x v="1"/>
    <s v="SI"/>
    <s v="CUATRIMESTRE 2"/>
    <m/>
    <m/>
    <m/>
    <m/>
    <m/>
    <m/>
    <m/>
    <m/>
    <s v="X"/>
    <m/>
    <m/>
    <m/>
    <m/>
    <m/>
    <m/>
    <m/>
    <m/>
    <m/>
    <m/>
    <m/>
    <s v="X"/>
    <m/>
    <m/>
    <m/>
    <m/>
    <m/>
    <n v="1"/>
    <n v="0"/>
    <n v="0"/>
    <n v="0"/>
    <n v="0"/>
    <n v="0"/>
    <n v="0"/>
    <n v="1142.4000000000001"/>
    <n v="0"/>
    <n v="0"/>
    <n v="0"/>
    <n v="0"/>
    <n v="0"/>
    <n v="1142.4000000000001"/>
    <b v="1"/>
    <m/>
    <s v="Reforma 113"/>
  </r>
  <r>
    <n v="418"/>
    <n v="266"/>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ón de repuestos especiales para diferencial trolebús"/>
    <m/>
    <s v=" 73 BIENES Y SERVICIOS PARA INVERSIÓN"/>
    <x v="50"/>
    <n v="0"/>
    <m/>
    <n v="18565.12"/>
    <m/>
    <s v="  C3"/>
    <n v="18565.12"/>
    <n v="16576"/>
    <n v="0"/>
    <n v="1989.119999999999"/>
    <n v="18565.12"/>
    <x v="1"/>
    <s v="SI"/>
    <s v="CUATRIMESTRE 2"/>
    <m/>
    <m/>
    <m/>
    <m/>
    <m/>
    <m/>
    <m/>
    <m/>
    <s v="X"/>
    <m/>
    <m/>
    <m/>
    <m/>
    <m/>
    <m/>
    <m/>
    <m/>
    <m/>
    <m/>
    <m/>
    <m/>
    <m/>
    <m/>
    <m/>
    <s v="X"/>
    <m/>
    <n v="1"/>
    <n v="0"/>
    <n v="0"/>
    <n v="0"/>
    <n v="0"/>
    <n v="0"/>
    <n v="0"/>
    <n v="0"/>
    <n v="0"/>
    <n v="0"/>
    <n v="0"/>
    <n v="18565.12"/>
    <n v="0"/>
    <n v="18565.12"/>
    <b v="1"/>
    <m/>
    <s v="Reforma 114"/>
  </r>
  <r>
    <n v="419"/>
    <n v="267"/>
    <s v="GERENCIA GENERAL"/>
    <s v="COORDINACIÓN DE COMUNICACIÓN"/>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15"/>
    <s v="Elaboración e Instalación de Piezas Gráficas para la EPMTPQ"/>
    <m/>
    <s v=" 53 BIENES Y SERVICIOS DE CONSUMO"/>
    <x v="93"/>
    <n v="0"/>
    <n v="0"/>
    <n v="3193.96"/>
    <m/>
    <s v="  C3"/>
    <n v="3193.96"/>
    <n v="2840.71"/>
    <n v="0"/>
    <n v="353.25"/>
    <n v="3193.96"/>
    <x v="0"/>
    <s v="SI"/>
    <s v="CUATRIMESTRE 2"/>
    <m/>
    <m/>
    <m/>
    <m/>
    <m/>
    <m/>
    <m/>
    <m/>
    <s v="X"/>
    <m/>
    <m/>
    <m/>
    <m/>
    <m/>
    <m/>
    <m/>
    <m/>
    <m/>
    <m/>
    <m/>
    <m/>
    <m/>
    <s v="X"/>
    <m/>
    <m/>
    <m/>
    <n v="1"/>
    <n v="0"/>
    <n v="0"/>
    <n v="0"/>
    <n v="0"/>
    <n v="0"/>
    <n v="0"/>
    <n v="0"/>
    <n v="0"/>
    <n v="3193.96"/>
    <n v="0"/>
    <n v="0"/>
    <n v="0"/>
    <n v="3193.96"/>
    <b v="1"/>
    <m/>
    <s v="Reforma 120"/>
  </r>
  <r>
    <n v="420"/>
    <n v="269"/>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6 de julio - terminal río coca"/>
    <m/>
    <s v=" 73 BIENES Y SERVICIOS PARA INVERSIÓN"/>
    <x v="62"/>
    <n v="0"/>
    <m/>
    <n v="26514.95"/>
    <m/>
    <s v=" C2 C3"/>
    <n v="26514.95"/>
    <n v="25968.079999999973"/>
    <n v="0"/>
    <n v="546.87000000002809"/>
    <n v="26514.95"/>
    <x v="0"/>
    <s v="SI"/>
    <s v="CUATRIMESTRE 2"/>
    <m/>
    <m/>
    <m/>
    <m/>
    <m/>
    <m/>
    <m/>
    <m/>
    <m/>
    <s v="X"/>
    <m/>
    <m/>
    <m/>
    <m/>
    <m/>
    <m/>
    <m/>
    <m/>
    <m/>
    <m/>
    <m/>
    <s v="X"/>
    <s v="X"/>
    <s v="X"/>
    <s v="X"/>
    <s v="X"/>
    <n v="5"/>
    <n v="0"/>
    <n v="0"/>
    <n v="0"/>
    <n v="0"/>
    <n v="0"/>
    <n v="0"/>
    <n v="0"/>
    <n v="5302.99"/>
    <n v="5302.99"/>
    <n v="5302.99"/>
    <n v="5302.99"/>
    <n v="5302.99"/>
    <n v="26514.949999999997"/>
    <b v="1"/>
    <m/>
    <s v="Reforma 123"/>
  </r>
  <r>
    <n v="421"/>
    <n v="270"/>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agua clara – terminal río coca"/>
    <m/>
    <s v=" 73 BIENES Y SERVICIOS PARA INVERSIÓN"/>
    <x v="62"/>
    <n v="0"/>
    <m/>
    <n v="12824.36"/>
    <m/>
    <s v=" C2 C3"/>
    <n v="12824.36"/>
    <n v="12219.612037037063"/>
    <n v="0"/>
    <n v="604.74796296293789"/>
    <n v="12824.36"/>
    <x v="0"/>
    <s v="SI"/>
    <s v="CUATRIMESTRE 2"/>
    <m/>
    <m/>
    <m/>
    <m/>
    <m/>
    <m/>
    <m/>
    <m/>
    <m/>
    <s v="X"/>
    <m/>
    <m/>
    <m/>
    <m/>
    <m/>
    <m/>
    <m/>
    <m/>
    <m/>
    <m/>
    <m/>
    <s v="X"/>
    <s v="X"/>
    <s v="X"/>
    <s v="X"/>
    <s v="X"/>
    <n v="5"/>
    <n v="0"/>
    <n v="0"/>
    <n v="0"/>
    <n v="0"/>
    <n v="0"/>
    <n v="0"/>
    <n v="0"/>
    <n v="2564.8720000000003"/>
    <n v="2564.8720000000003"/>
    <n v="2564.8720000000003"/>
    <n v="2564.8720000000003"/>
    <n v="2564.8720000000003"/>
    <n v="12824.36"/>
    <b v="1"/>
    <m/>
    <s v="Reforma 123"/>
  </r>
  <r>
    <n v="422"/>
    <n v="271"/>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Argelia – terminal el Recreo"/>
    <m/>
    <s v=" 73 BIENES Y SERVICIOS PARA INVERSIÓN"/>
    <x v="62"/>
    <n v="0"/>
    <m/>
    <n v="16601.68"/>
    <m/>
    <s v=" C2 C3"/>
    <n v="16601.68"/>
    <n v="16299.289999999994"/>
    <n v="0"/>
    <n v="302.39000000000669"/>
    <n v="16601.68"/>
    <x v="0"/>
    <s v="SI"/>
    <s v="CUATRIMESTRE 2"/>
    <m/>
    <m/>
    <m/>
    <m/>
    <m/>
    <m/>
    <m/>
    <m/>
    <m/>
    <s v="X"/>
    <m/>
    <m/>
    <m/>
    <m/>
    <m/>
    <m/>
    <m/>
    <m/>
    <m/>
    <m/>
    <m/>
    <s v="X"/>
    <s v="X"/>
    <s v="X"/>
    <s v="X"/>
    <s v="X"/>
    <n v="5"/>
    <n v="0"/>
    <n v="0"/>
    <n v="0"/>
    <n v="0"/>
    <n v="0"/>
    <n v="0"/>
    <n v="0"/>
    <n v="3320.3360000000002"/>
    <n v="3320.3360000000002"/>
    <n v="3320.3360000000002"/>
    <n v="3320.3360000000002"/>
    <n v="3320.3360000000002"/>
    <n v="16601.68"/>
    <b v="1"/>
    <m/>
    <s v="Reforma 123"/>
  </r>
  <r>
    <n v="423"/>
    <n v="272"/>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Carapungo - Eloy Alfaro - terminal río coca"/>
    <m/>
    <s v=" 73 BIENES Y SERVICIOS PARA INVERSIÓN"/>
    <x v="62"/>
    <n v="0"/>
    <m/>
    <n v="48912.27"/>
    <m/>
    <s v=" C2 C3"/>
    <n v="48912.27"/>
    <n v="48730.559999999976"/>
    <n v="0"/>
    <n v="181.71000000002095"/>
    <n v="48912.27"/>
    <x v="0"/>
    <s v="SI"/>
    <s v="CUATRIMESTRE 2"/>
    <m/>
    <m/>
    <m/>
    <m/>
    <m/>
    <m/>
    <m/>
    <m/>
    <m/>
    <s v="X"/>
    <m/>
    <m/>
    <m/>
    <m/>
    <m/>
    <m/>
    <m/>
    <m/>
    <m/>
    <m/>
    <m/>
    <s v="X"/>
    <s v="X"/>
    <s v="X"/>
    <s v="X"/>
    <s v="X"/>
    <n v="5"/>
    <n v="0"/>
    <n v="0"/>
    <n v="0"/>
    <n v="0"/>
    <n v="0"/>
    <n v="0"/>
    <n v="0"/>
    <n v="9782.4539999999997"/>
    <n v="9782.4539999999997"/>
    <n v="9782.4539999999997"/>
    <n v="9782.4539999999997"/>
    <n v="9782.4539999999997"/>
    <n v="48912.27"/>
    <b v="1"/>
    <m/>
    <s v="Reforma 123"/>
  </r>
  <r>
    <n v="424"/>
    <n v="273"/>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Carapungo - simón bolívar - terminal río coca"/>
    <m/>
    <s v=" 73 BIENES Y SERVICIOS PARA INVERSIÓN"/>
    <x v="62"/>
    <n v="0"/>
    <m/>
    <n v="54412.959999999999"/>
    <m/>
    <s v=" C2 C3"/>
    <n v="54412.959999999999"/>
    <n v="53566.819999999992"/>
    <n v="0"/>
    <n v="846.14000000000669"/>
    <n v="54412.959999999999"/>
    <x v="0"/>
    <s v="SI"/>
    <s v="CUATRIMESTRE 2"/>
    <m/>
    <m/>
    <m/>
    <m/>
    <m/>
    <m/>
    <m/>
    <m/>
    <m/>
    <s v="X"/>
    <m/>
    <m/>
    <m/>
    <m/>
    <m/>
    <m/>
    <m/>
    <m/>
    <m/>
    <m/>
    <m/>
    <s v="X"/>
    <s v="X"/>
    <s v="X"/>
    <s v="X"/>
    <s v="X"/>
    <n v="5"/>
    <n v="0"/>
    <n v="0"/>
    <n v="0"/>
    <n v="0"/>
    <n v="0"/>
    <n v="0"/>
    <n v="0"/>
    <n v="10882.592000000001"/>
    <n v="10882.592000000001"/>
    <n v="10882.592000000001"/>
    <n v="10882.592000000001"/>
    <n v="10882.592000000001"/>
    <n v="54412.960000000006"/>
    <b v="1"/>
    <m/>
    <s v="Reforma 123"/>
  </r>
  <r>
    <n v="425"/>
    <n v="274"/>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Caupicho – estación capulí"/>
    <m/>
    <s v=" 73 BIENES Y SERVICIOS PARA INVERSIÓN"/>
    <x v="62"/>
    <n v="0"/>
    <m/>
    <n v="10510.71"/>
    <m/>
    <s v=" C2 C3"/>
    <n v="10510.71"/>
    <n v="10168.999999999935"/>
    <n v="0"/>
    <n v="341.71000000006461"/>
    <n v="10510.71"/>
    <x v="0"/>
    <s v="SI"/>
    <s v="CUATRIMESTRE 2"/>
    <m/>
    <m/>
    <m/>
    <m/>
    <m/>
    <m/>
    <m/>
    <m/>
    <m/>
    <s v="X"/>
    <m/>
    <m/>
    <m/>
    <m/>
    <m/>
    <m/>
    <m/>
    <m/>
    <m/>
    <m/>
    <m/>
    <s v="X"/>
    <s v="X"/>
    <s v="X"/>
    <s v="X"/>
    <s v="X"/>
    <n v="5"/>
    <n v="0"/>
    <n v="0"/>
    <n v="0"/>
    <n v="0"/>
    <n v="0"/>
    <n v="0"/>
    <n v="0"/>
    <n v="2102.1419999999998"/>
    <n v="2102.1419999999998"/>
    <n v="2102.1419999999998"/>
    <n v="2102.1419999999998"/>
    <n v="2102.1419999999998"/>
    <n v="10510.71"/>
    <b v="1"/>
    <m/>
    <s v="Reforma 123"/>
  </r>
  <r>
    <n v="426"/>
    <n v="275"/>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s rutas Chillogallo – terminal el Recreo"/>
    <m/>
    <s v=" 73 BIENES Y SERVICIOS PARA INVERSIÓN"/>
    <x v="62"/>
    <n v="0"/>
    <m/>
    <n v="42904.66"/>
    <m/>
    <s v=" C2 C3"/>
    <n v="42904.66"/>
    <n v="42630.98000000004"/>
    <n v="0"/>
    <n v="273.67999999996391"/>
    <n v="42904.66"/>
    <x v="0"/>
    <s v="SI"/>
    <s v="CUATRIMESTRE 2"/>
    <m/>
    <m/>
    <m/>
    <m/>
    <m/>
    <m/>
    <m/>
    <m/>
    <m/>
    <s v="X"/>
    <m/>
    <m/>
    <m/>
    <m/>
    <m/>
    <m/>
    <m/>
    <m/>
    <m/>
    <m/>
    <m/>
    <s v="X"/>
    <s v="X"/>
    <s v="X"/>
    <s v="X"/>
    <s v="X"/>
    <n v="5"/>
    <n v="0"/>
    <n v="0"/>
    <n v="0"/>
    <n v="0"/>
    <n v="0"/>
    <n v="0"/>
    <n v="0"/>
    <n v="8580.9320000000007"/>
    <n v="8580.9320000000007"/>
    <n v="8580.9320000000007"/>
    <n v="8580.9320000000007"/>
    <n v="8580.9320000000007"/>
    <n v="42904.66"/>
    <b v="1"/>
    <m/>
    <s v="Reforma 123"/>
  </r>
  <r>
    <n v="427"/>
    <n v="276"/>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cisne - Zabala"/>
    <m/>
    <s v=" 73 BIENES Y SERVICIOS PARA INVERSIÓN"/>
    <x v="62"/>
    <n v="0"/>
    <m/>
    <n v="39598.449999999997"/>
    <m/>
    <s v=" C2 C3"/>
    <n v="39598.449999999997"/>
    <n v="38096.320000000153"/>
    <n v="38096.320000000153"/>
    <n v="1502.1299999998446"/>
    <n v="1502.1299999998446"/>
    <x v="0"/>
    <s v="SI"/>
    <s v="CUATRIMESTRE 2"/>
    <m/>
    <m/>
    <m/>
    <m/>
    <m/>
    <m/>
    <m/>
    <m/>
    <m/>
    <s v="X"/>
    <m/>
    <m/>
    <m/>
    <m/>
    <m/>
    <m/>
    <m/>
    <m/>
    <m/>
    <m/>
    <m/>
    <s v="X"/>
    <s v="X"/>
    <s v="X"/>
    <s v="X"/>
    <s v="X"/>
    <n v="5"/>
    <n v="0"/>
    <n v="0"/>
    <n v="0"/>
    <n v="0"/>
    <n v="0"/>
    <n v="0"/>
    <n v="0"/>
    <n v="7919.69"/>
    <n v="7919.69"/>
    <n v="7919.69"/>
    <n v="7919.69"/>
    <n v="7919.69"/>
    <n v="39598.449999999997"/>
    <b v="1"/>
    <m/>
    <s v="Reforma 123"/>
  </r>
  <r>
    <n v="428"/>
    <n v="277"/>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comité del pueblo - la bota – terminal río coca"/>
    <m/>
    <s v=" 73 BIENES Y SERVICIOS PARA INVERSIÓN"/>
    <x v="62"/>
    <n v="0"/>
    <m/>
    <n v="26179.52"/>
    <m/>
    <s v=" C2 C3"/>
    <n v="26179.52"/>
    <n v="25656.514074074141"/>
    <n v="25656.510000000002"/>
    <n v="523.00592592585963"/>
    <n v="523.0099999999984"/>
    <x v="0"/>
    <s v="SI"/>
    <s v="CUATRIMESTRE 2"/>
    <m/>
    <m/>
    <m/>
    <m/>
    <m/>
    <m/>
    <m/>
    <m/>
    <m/>
    <s v="X"/>
    <m/>
    <m/>
    <m/>
    <m/>
    <m/>
    <m/>
    <m/>
    <m/>
    <m/>
    <m/>
    <m/>
    <s v="X"/>
    <s v="X"/>
    <s v="X"/>
    <s v="X"/>
    <s v="X"/>
    <n v="5"/>
    <n v="0"/>
    <n v="0"/>
    <n v="0"/>
    <n v="0"/>
    <n v="0"/>
    <n v="0"/>
    <n v="0"/>
    <n v="5235.9040000000005"/>
    <n v="5235.9040000000005"/>
    <n v="5235.9040000000005"/>
    <n v="5235.9040000000005"/>
    <n v="5235.9040000000005"/>
    <n v="26179.520000000004"/>
    <b v="1"/>
    <m/>
    <s v="Reforma 123"/>
  </r>
  <r>
    <n v="429"/>
    <n v="278"/>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comité del pueblo - terminal labrador"/>
    <m/>
    <s v=" 73 BIENES Y SERVICIOS PARA INVERSIÓN"/>
    <x v="62"/>
    <n v="0"/>
    <m/>
    <n v="58744.39"/>
    <m/>
    <s v=" C2 C3"/>
    <n v="58744.39"/>
    <n v="58115.109999999921"/>
    <n v="0"/>
    <n v="629.28000000007887"/>
    <n v="58744.39"/>
    <x v="0"/>
    <s v="SI"/>
    <s v="CUATRIMESTRE 2"/>
    <m/>
    <m/>
    <m/>
    <m/>
    <m/>
    <m/>
    <m/>
    <m/>
    <m/>
    <s v="X"/>
    <m/>
    <m/>
    <m/>
    <m/>
    <m/>
    <m/>
    <m/>
    <m/>
    <m/>
    <m/>
    <m/>
    <s v="X"/>
    <s v="X"/>
    <s v="X"/>
    <s v="X"/>
    <s v="X"/>
    <n v="5"/>
    <n v="0"/>
    <n v="0"/>
    <n v="0"/>
    <n v="0"/>
    <n v="0"/>
    <n v="0"/>
    <n v="0"/>
    <n v="11748.878000000001"/>
    <n v="11748.878000000001"/>
    <n v="11748.878000000001"/>
    <n v="11748.878000000001"/>
    <n v="11748.878000000001"/>
    <n v="58744.39"/>
    <b v="1"/>
    <m/>
    <s v="Reforma 123"/>
  </r>
  <r>
    <n v="430"/>
    <n v="279"/>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Cotocollao - terminal labrador"/>
    <m/>
    <s v=" 73 BIENES Y SERVICIOS PARA INVERSIÓN"/>
    <x v="62"/>
    <n v="0"/>
    <m/>
    <n v="49186.67"/>
    <m/>
    <s v=" C2 C3"/>
    <n v="49186.67"/>
    <n v="48581.48000000004"/>
    <n v="0"/>
    <n v="605.18999999995867"/>
    <n v="49186.67"/>
    <x v="0"/>
    <s v="SI"/>
    <s v="CUATRIMESTRE 2"/>
    <m/>
    <m/>
    <m/>
    <m/>
    <m/>
    <m/>
    <m/>
    <m/>
    <m/>
    <s v="X"/>
    <m/>
    <m/>
    <m/>
    <m/>
    <m/>
    <m/>
    <m/>
    <m/>
    <m/>
    <m/>
    <m/>
    <s v="X"/>
    <s v="X"/>
    <s v="X"/>
    <s v="X"/>
    <s v="X"/>
    <n v="5"/>
    <n v="0"/>
    <n v="0"/>
    <n v="0"/>
    <n v="0"/>
    <n v="0"/>
    <n v="0"/>
    <n v="0"/>
    <n v="9837.3339999999989"/>
    <n v="9837.3339999999989"/>
    <n v="9837.3339999999989"/>
    <n v="9837.3339999999989"/>
    <n v="9837.3339999999989"/>
    <n v="49186.67"/>
    <b v="1"/>
    <m/>
    <s v="Reforma 123"/>
  </r>
  <r>
    <n v="431"/>
    <n v="280"/>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Cumbayá - terminal río coca"/>
    <m/>
    <s v=" 73 BIENES Y SERVICIOS PARA INVERSIÓN"/>
    <x v="62"/>
    <n v="0"/>
    <m/>
    <n v="27636.74"/>
    <m/>
    <s v=" C2 C3"/>
    <n v="27636.74"/>
    <n v="26467.140000000065"/>
    <n v="0"/>
    <n v="1169.5999999999367"/>
    <n v="27636.74"/>
    <x v="0"/>
    <s v="SI"/>
    <s v="CUATRIMESTRE 2"/>
    <m/>
    <m/>
    <m/>
    <m/>
    <m/>
    <m/>
    <m/>
    <m/>
    <m/>
    <s v="X"/>
    <m/>
    <m/>
    <m/>
    <m/>
    <m/>
    <m/>
    <m/>
    <m/>
    <m/>
    <m/>
    <m/>
    <s v="X"/>
    <s v="X"/>
    <s v="X"/>
    <s v="X"/>
    <s v="X"/>
    <n v="5"/>
    <n v="0"/>
    <n v="0"/>
    <n v="0"/>
    <n v="0"/>
    <n v="0"/>
    <n v="0"/>
    <n v="0"/>
    <n v="5527.348"/>
    <n v="5527.348"/>
    <n v="5527.348"/>
    <n v="5527.348"/>
    <n v="5527.348"/>
    <n v="27636.739999999998"/>
    <b v="1"/>
    <m/>
    <s v="Reforma 123"/>
  </r>
  <r>
    <n v="432"/>
    <n v="281"/>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ferroviaria – terminal el Recreo"/>
    <m/>
    <s v=" 73 BIENES Y SERVICIOS PARA INVERSIÓN"/>
    <x v="62"/>
    <n v="0"/>
    <m/>
    <n v="16751.34"/>
    <m/>
    <s v=" C2 C3"/>
    <n v="16751.34"/>
    <n v="16745.650000000005"/>
    <n v="0"/>
    <n v="5.6899999999950523"/>
    <n v="16751.34"/>
    <x v="0"/>
    <s v="SI"/>
    <s v="CUATRIMESTRE 2"/>
    <m/>
    <m/>
    <m/>
    <m/>
    <m/>
    <m/>
    <m/>
    <m/>
    <m/>
    <s v="X"/>
    <m/>
    <m/>
    <m/>
    <m/>
    <m/>
    <m/>
    <m/>
    <m/>
    <m/>
    <m/>
    <m/>
    <s v="X"/>
    <s v="X"/>
    <s v="X"/>
    <s v="X"/>
    <s v="X"/>
    <n v="5"/>
    <n v="0"/>
    <n v="0"/>
    <n v="0"/>
    <n v="0"/>
    <n v="0"/>
    <n v="0"/>
    <n v="0"/>
    <n v="3350.268"/>
    <n v="3350.268"/>
    <n v="3350.268"/>
    <n v="3350.268"/>
    <n v="3350.268"/>
    <n v="16751.34"/>
    <b v="1"/>
    <m/>
    <s v="Reforma 123"/>
  </r>
  <r>
    <n v="433"/>
    <n v="282"/>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la forestal - Chimbacalle - estación multimodal la Magdalena"/>
    <m/>
    <s v=" 73 BIENES Y SERVICIOS PARA INVERSIÓN"/>
    <x v="62"/>
    <n v="0"/>
    <m/>
    <n v="27129.38"/>
    <m/>
    <s v=" C2 C3"/>
    <n v="27129.38"/>
    <n v="26946.729999999952"/>
    <n v="0"/>
    <n v="182.65000000004875"/>
    <n v="27129.38"/>
    <x v="0"/>
    <s v="SI"/>
    <s v="CUATRIMESTRE 2"/>
    <m/>
    <m/>
    <m/>
    <m/>
    <m/>
    <m/>
    <m/>
    <m/>
    <m/>
    <s v="X"/>
    <m/>
    <m/>
    <m/>
    <m/>
    <m/>
    <m/>
    <m/>
    <m/>
    <m/>
    <m/>
    <m/>
    <s v="X"/>
    <s v="X"/>
    <s v="X"/>
    <s v="X"/>
    <s v="X"/>
    <n v="5"/>
    <n v="0"/>
    <n v="0"/>
    <n v="0"/>
    <n v="0"/>
    <n v="0"/>
    <n v="0"/>
    <n v="0"/>
    <n v="5425.8760000000002"/>
    <n v="5425.8760000000002"/>
    <n v="5425.8760000000002"/>
    <n v="5425.8760000000002"/>
    <n v="5425.8760000000002"/>
    <n v="27129.38"/>
    <b v="1"/>
    <m/>
    <s v="Reforma 123"/>
  </r>
  <r>
    <n v="434"/>
    <n v="283"/>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terminal sur Ecovía - terminal Quitumbe"/>
    <m/>
    <s v=" 73 BIENES Y SERVICIOS PARA INVERSIÓN"/>
    <x v="62"/>
    <n v="0"/>
    <m/>
    <n v="16274.2"/>
    <m/>
    <s v=" C2 C3"/>
    <n v="16274.2"/>
    <n v="16136.170000000035"/>
    <n v="0"/>
    <n v="138.02999999996609"/>
    <n v="16274.2"/>
    <x v="0"/>
    <s v="SI"/>
    <s v="CUATRIMESTRE 2"/>
    <m/>
    <m/>
    <m/>
    <m/>
    <m/>
    <m/>
    <m/>
    <m/>
    <m/>
    <s v="X"/>
    <m/>
    <m/>
    <m/>
    <m/>
    <m/>
    <m/>
    <m/>
    <m/>
    <m/>
    <m/>
    <m/>
    <s v="X"/>
    <s v="X"/>
    <s v="X"/>
    <s v="X"/>
    <s v="X"/>
    <n v="5"/>
    <n v="0"/>
    <n v="0"/>
    <n v="0"/>
    <n v="0"/>
    <n v="0"/>
    <n v="0"/>
    <n v="0"/>
    <n v="3254.84"/>
    <n v="3254.84"/>
    <n v="3254.84"/>
    <n v="3254.84"/>
    <n v="3254.84"/>
    <n v="16274.2"/>
    <b v="1"/>
    <m/>
    <s v="Reforma 123"/>
  </r>
  <r>
    <n v="435"/>
    <n v="284"/>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héroes de Paquisha -  terminal sur Ecovía"/>
    <m/>
    <s v=" 73 BIENES Y SERVICIOS PARA INVERSIÓN"/>
    <x v="62"/>
    <n v="0"/>
    <m/>
    <n v="14610.73"/>
    <m/>
    <s v=" C2 C3"/>
    <n v="14610.73"/>
    <n v="14552.760000000035"/>
    <n v="0"/>
    <n v="57.969999999964784"/>
    <n v="14610.73"/>
    <x v="0"/>
    <s v="SI"/>
    <s v="CUATRIMESTRE 2"/>
    <m/>
    <m/>
    <m/>
    <m/>
    <m/>
    <m/>
    <m/>
    <m/>
    <m/>
    <s v="X"/>
    <m/>
    <m/>
    <m/>
    <m/>
    <m/>
    <m/>
    <m/>
    <m/>
    <m/>
    <m/>
    <m/>
    <s v="X"/>
    <s v="X"/>
    <s v="X"/>
    <s v="X"/>
    <s v="X"/>
    <n v="5"/>
    <n v="0"/>
    <n v="0"/>
    <n v="0"/>
    <n v="0"/>
    <n v="0"/>
    <n v="0"/>
    <n v="0"/>
    <n v="2922.1459999999997"/>
    <n v="2922.1459999999997"/>
    <n v="2922.1459999999997"/>
    <n v="2922.1459999999997"/>
    <n v="2922.1459999999997"/>
    <n v="14610.73"/>
    <b v="1"/>
    <m/>
    <s v="Reforma 123"/>
  </r>
  <r>
    <n v="436"/>
    <n v="285"/>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Huarcay - girón - morán Valverde"/>
    <m/>
    <s v=" 73 BIENES Y SERVICIOS PARA INVERSIÓN"/>
    <x v="62"/>
    <n v="0"/>
    <m/>
    <n v="12798.56"/>
    <m/>
    <s v=" C2 C3"/>
    <n v="12798.56"/>
    <n v="12643.460000000003"/>
    <n v="0"/>
    <n v="155.09999999999673"/>
    <n v="12798.56"/>
    <x v="0"/>
    <s v="SI"/>
    <s v="CUATRIMESTRE 2"/>
    <m/>
    <m/>
    <m/>
    <m/>
    <m/>
    <m/>
    <m/>
    <m/>
    <m/>
    <s v="X"/>
    <m/>
    <m/>
    <m/>
    <m/>
    <m/>
    <m/>
    <m/>
    <m/>
    <m/>
    <m/>
    <m/>
    <s v="X"/>
    <s v="X"/>
    <s v="X"/>
    <s v="X"/>
    <s v="X"/>
    <n v="5"/>
    <n v="0"/>
    <n v="0"/>
    <n v="0"/>
    <n v="0"/>
    <n v="0"/>
    <n v="0"/>
    <n v="0"/>
    <n v="2559.712"/>
    <n v="2559.712"/>
    <n v="2559.712"/>
    <n v="2559.712"/>
    <n v="2559.712"/>
    <n v="12798.56"/>
    <b v="1"/>
    <m/>
    <s v="Reforma 123"/>
  </r>
  <r>
    <n v="437"/>
    <n v="286"/>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Kennedy - edén - terminal labrador"/>
    <m/>
    <s v=" 73 BIENES Y SERVICIOS PARA INVERSIÓN"/>
    <x v="62"/>
    <n v="0"/>
    <m/>
    <n v="22819.88"/>
    <m/>
    <s v=" C2 C3"/>
    <n v="22819.88"/>
    <n v="22569.179999999968"/>
    <n v="0"/>
    <n v="250.70000000003347"/>
    <n v="22819.88"/>
    <x v="0"/>
    <s v="SI"/>
    <s v="CUATRIMESTRE 2"/>
    <m/>
    <m/>
    <m/>
    <m/>
    <m/>
    <m/>
    <m/>
    <m/>
    <m/>
    <s v="X"/>
    <m/>
    <m/>
    <m/>
    <m/>
    <m/>
    <m/>
    <m/>
    <m/>
    <m/>
    <m/>
    <m/>
    <s v="X"/>
    <s v="X"/>
    <s v="X"/>
    <s v="X"/>
    <s v="X"/>
    <n v="5"/>
    <n v="0"/>
    <n v="0"/>
    <n v="0"/>
    <n v="0"/>
    <n v="0"/>
    <n v="0"/>
    <n v="0"/>
    <n v="4563.9760000000006"/>
    <n v="4563.9760000000006"/>
    <n v="4563.9760000000006"/>
    <n v="4563.9760000000006"/>
    <n v="4563.9760000000006"/>
    <n v="22819.880000000005"/>
    <b v="1"/>
    <m/>
    <s v="Reforma 123"/>
  </r>
  <r>
    <n v="438"/>
    <n v="287"/>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la cocha – estación capulí"/>
    <m/>
    <s v=" 73 BIENES Y SERVICIOS PARA INVERSIÓN"/>
    <x v="62"/>
    <n v="0"/>
    <m/>
    <n v="12137.35"/>
    <m/>
    <s v=" C2 C3"/>
    <n v="12137.35"/>
    <n v="11933.670000000107"/>
    <n v="0"/>
    <n v="203.67999999989297"/>
    <n v="12137.35"/>
    <x v="0"/>
    <s v="SI"/>
    <s v="CUATRIMESTRE 2"/>
    <m/>
    <m/>
    <m/>
    <m/>
    <m/>
    <m/>
    <m/>
    <m/>
    <m/>
    <s v="X"/>
    <m/>
    <m/>
    <m/>
    <m/>
    <m/>
    <m/>
    <m/>
    <m/>
    <m/>
    <m/>
    <m/>
    <s v="X"/>
    <s v="X"/>
    <s v="X"/>
    <s v="X"/>
    <s v="X"/>
    <n v="5"/>
    <n v="0"/>
    <n v="0"/>
    <n v="0"/>
    <n v="0"/>
    <n v="0"/>
    <n v="0"/>
    <n v="0"/>
    <n v="2427.4700000000003"/>
    <n v="2427.4700000000003"/>
    <n v="2427.4700000000003"/>
    <n v="2427.4700000000003"/>
    <n v="2427.4700000000003"/>
    <n v="12137.350000000002"/>
    <b v="1"/>
    <m/>
    <s v="Reforma 123"/>
  </r>
  <r>
    <n v="439"/>
    <n v="288"/>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la joya - terminal sur Ecovía"/>
    <m/>
    <s v=" 73 BIENES Y SERVICIOS PARA INVERSIÓN"/>
    <x v="62"/>
    <n v="0"/>
    <n v="-1145"/>
    <n v="17617.53"/>
    <m/>
    <s v=" C2 C3"/>
    <n v="16472.53"/>
    <n v="16241.740000000005"/>
    <n v="0"/>
    <n v="230.7899999999936"/>
    <n v="16472.53"/>
    <x v="0"/>
    <s v="SI"/>
    <s v="CUATRIMESTRE 2"/>
    <m/>
    <m/>
    <m/>
    <m/>
    <m/>
    <m/>
    <m/>
    <m/>
    <m/>
    <s v="X"/>
    <m/>
    <m/>
    <m/>
    <m/>
    <m/>
    <m/>
    <m/>
    <m/>
    <m/>
    <m/>
    <m/>
    <s v="X"/>
    <s v="X"/>
    <s v="X"/>
    <s v="X"/>
    <s v="X"/>
    <n v="5"/>
    <n v="0"/>
    <n v="0"/>
    <n v="0"/>
    <n v="0"/>
    <n v="0"/>
    <n v="0"/>
    <n v="0"/>
    <n v="3294.5059999999999"/>
    <n v="3294.5059999999999"/>
    <n v="3294.5059999999999"/>
    <n v="3294.5059999999999"/>
    <n v="3294.5059999999999"/>
    <n v="16472.53"/>
    <b v="1"/>
    <m/>
    <s v="Reforma 123_x000a_Reforma 134"/>
  </r>
  <r>
    <n v="440"/>
    <n v="289"/>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la luz - terminal río coca"/>
    <m/>
    <s v=" 73 BIENES Y SERVICIOS PARA INVERSIÓN"/>
    <x v="62"/>
    <n v="0"/>
    <m/>
    <n v="6844.66"/>
    <m/>
    <s v=" C2 C3"/>
    <n v="6844.66"/>
    <n v="6724.0200000000114"/>
    <n v="0"/>
    <n v="120.6399999999885"/>
    <n v="6844.66"/>
    <x v="0"/>
    <s v="SI"/>
    <s v="CUATRIMESTRE 2"/>
    <m/>
    <m/>
    <m/>
    <m/>
    <m/>
    <m/>
    <m/>
    <m/>
    <m/>
    <s v="X"/>
    <m/>
    <m/>
    <m/>
    <m/>
    <m/>
    <m/>
    <m/>
    <m/>
    <m/>
    <m/>
    <m/>
    <s v="X"/>
    <s v="X"/>
    <s v="X"/>
    <s v="X"/>
    <s v="X"/>
    <n v="5"/>
    <n v="0"/>
    <n v="0"/>
    <n v="0"/>
    <n v="0"/>
    <n v="0"/>
    <n v="0"/>
    <n v="0"/>
    <n v="1368.932"/>
    <n v="1368.932"/>
    <n v="1368.932"/>
    <n v="1368.932"/>
    <n v="1368.932"/>
    <n v="6844.66"/>
    <b v="1"/>
    <m/>
    <s v="Reforma 123"/>
  </r>
  <r>
    <n v="441"/>
    <n v="290"/>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el porvenir - la victoria - terminal sur Ecovía"/>
    <m/>
    <s v=" 73 BIENES Y SERVICIOS PARA INVERSIÓN"/>
    <x v="62"/>
    <n v="0"/>
    <m/>
    <n v="15971.48"/>
    <m/>
    <s v=" C2 C3"/>
    <n v="15971.48"/>
    <n v="15787.100000000002"/>
    <n v="0"/>
    <n v="184.37999999999738"/>
    <n v="15971.48"/>
    <x v="0"/>
    <s v="SI"/>
    <s v="CUATRIMESTRE 2"/>
    <m/>
    <m/>
    <m/>
    <m/>
    <m/>
    <m/>
    <m/>
    <m/>
    <m/>
    <s v="X"/>
    <m/>
    <m/>
    <m/>
    <m/>
    <m/>
    <m/>
    <m/>
    <m/>
    <m/>
    <m/>
    <m/>
    <s v="X"/>
    <s v="X"/>
    <s v="X"/>
    <s v="X"/>
    <s v="X"/>
    <n v="5"/>
    <n v="0"/>
    <n v="0"/>
    <n v="0"/>
    <n v="0"/>
    <n v="0"/>
    <n v="0"/>
    <n v="0"/>
    <n v="3194.2959999999998"/>
    <n v="3194.2959999999998"/>
    <n v="3194.2959999999998"/>
    <n v="3194.2959999999998"/>
    <n v="3194.2959999999998"/>
    <n v="15971.48"/>
    <b v="1"/>
    <m/>
    <s v="Reforma 123"/>
  </r>
  <r>
    <n v="442"/>
    <n v="291"/>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laureles - terminal labrador"/>
    <m/>
    <s v=" 73 BIENES Y SERVICIOS PARA INVERSIÓN"/>
    <x v="62"/>
    <n v="0"/>
    <m/>
    <n v="18587.22"/>
    <m/>
    <s v=" C2 C3"/>
    <n v="18587.22"/>
    <n v="18445.98000000004"/>
    <n v="0"/>
    <n v="141.23999999996158"/>
    <n v="18587.22"/>
    <x v="0"/>
    <s v="SI"/>
    <s v="CUATRIMESTRE 2"/>
    <m/>
    <m/>
    <m/>
    <m/>
    <m/>
    <m/>
    <m/>
    <m/>
    <m/>
    <s v="X"/>
    <m/>
    <m/>
    <m/>
    <m/>
    <m/>
    <m/>
    <m/>
    <m/>
    <m/>
    <m/>
    <m/>
    <s v="X"/>
    <s v="X"/>
    <s v="X"/>
    <s v="X"/>
    <s v="X"/>
    <n v="5"/>
    <n v="0"/>
    <n v="0"/>
    <n v="0"/>
    <n v="0"/>
    <n v="0"/>
    <n v="0"/>
    <n v="0"/>
    <n v="3717.4440000000004"/>
    <n v="3717.4440000000004"/>
    <n v="3717.4440000000004"/>
    <n v="3717.4440000000004"/>
    <n v="3717.4440000000004"/>
    <n v="18587.22"/>
    <b v="1"/>
    <m/>
    <s v="Reforma 123"/>
  </r>
  <r>
    <n v="443"/>
    <n v="292"/>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llano chico - terminal río coca"/>
    <m/>
    <s v=" 73 BIENES Y SERVICIOS PARA INVERSIÓN"/>
    <x v="62"/>
    <n v="0"/>
    <m/>
    <n v="42020.22"/>
    <m/>
    <s v=" C2 C3"/>
    <n v="42020.22"/>
    <n v="41702.099999999948"/>
    <n v="0"/>
    <n v="318.12000000005355"/>
    <n v="42020.22"/>
    <x v="0"/>
    <s v="SI"/>
    <s v="CUATRIMESTRE 2"/>
    <m/>
    <m/>
    <m/>
    <m/>
    <m/>
    <m/>
    <m/>
    <m/>
    <m/>
    <s v="X"/>
    <m/>
    <m/>
    <m/>
    <m/>
    <m/>
    <m/>
    <m/>
    <m/>
    <m/>
    <m/>
    <m/>
    <s v="X"/>
    <s v="X"/>
    <s v="X"/>
    <s v="X"/>
    <s v="X"/>
    <n v="5"/>
    <n v="0"/>
    <n v="0"/>
    <n v="0"/>
    <n v="0"/>
    <n v="0"/>
    <n v="0"/>
    <n v="0"/>
    <n v="8404.0439999999999"/>
    <n v="8404.0439999999999"/>
    <n v="8404.0439999999999"/>
    <n v="8404.0439999999999"/>
    <n v="8404.0439999999999"/>
    <n v="42020.22"/>
    <b v="1"/>
    <m/>
    <s v="Reforma 123"/>
  </r>
  <r>
    <n v="444"/>
    <n v="293"/>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ciudadela Lozada - terminal sur Ecovía"/>
    <m/>
    <s v=" 73 BIENES Y SERVICIOS PARA INVERSIÓN"/>
    <x v="62"/>
    <n v="0"/>
    <m/>
    <n v="13973"/>
    <m/>
    <s v=" C2 C3"/>
    <n v="13973"/>
    <n v="13944.760000000042"/>
    <n v="0"/>
    <n v="28.239999999957945"/>
    <n v="13973"/>
    <x v="0"/>
    <s v="SI"/>
    <s v="CUATRIMESTRE 2"/>
    <m/>
    <m/>
    <m/>
    <m/>
    <m/>
    <m/>
    <m/>
    <m/>
    <m/>
    <s v="X"/>
    <m/>
    <m/>
    <m/>
    <m/>
    <m/>
    <m/>
    <m/>
    <m/>
    <m/>
    <m/>
    <m/>
    <s v="X"/>
    <s v="X"/>
    <s v="X"/>
    <s v="X"/>
    <s v="X"/>
    <n v="5"/>
    <n v="0"/>
    <n v="0"/>
    <n v="0"/>
    <n v="0"/>
    <n v="0"/>
    <n v="0"/>
    <n v="0"/>
    <n v="2794.6"/>
    <n v="2794.6"/>
    <n v="2794.6"/>
    <n v="2794.6"/>
    <n v="2794.6"/>
    <n v="13973"/>
    <b v="1"/>
    <m/>
    <s v="Reforma 123"/>
  </r>
  <r>
    <n v="445"/>
    <n v="294"/>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lucha de los pobres - terminal el Recreo"/>
    <m/>
    <s v=" 73 BIENES Y SERVICIOS PARA INVERSIÓN"/>
    <x v="62"/>
    <n v="0"/>
    <m/>
    <n v="25142.97"/>
    <m/>
    <s v=" C2 C3"/>
    <n v="25142.97"/>
    <n v="24842.949999999983"/>
    <n v="0"/>
    <n v="300.02000000001863"/>
    <n v="25142.97"/>
    <x v="0"/>
    <s v="SI"/>
    <s v="CUATRIMESTRE 2"/>
    <m/>
    <m/>
    <m/>
    <m/>
    <m/>
    <m/>
    <m/>
    <m/>
    <m/>
    <s v="X"/>
    <m/>
    <m/>
    <m/>
    <m/>
    <m/>
    <m/>
    <m/>
    <m/>
    <m/>
    <m/>
    <m/>
    <s v="X"/>
    <s v="X"/>
    <s v="X"/>
    <s v="X"/>
    <s v="X"/>
    <n v="5"/>
    <n v="0"/>
    <n v="0"/>
    <n v="0"/>
    <n v="0"/>
    <n v="0"/>
    <n v="0"/>
    <n v="0"/>
    <n v="5028.5940000000001"/>
    <n v="5028.5940000000001"/>
    <n v="5028.5940000000001"/>
    <n v="5028.5940000000001"/>
    <n v="5028.5940000000001"/>
    <n v="25142.97"/>
    <b v="1"/>
    <m/>
    <s v="Reforma 123"/>
  </r>
  <r>
    <n v="446"/>
    <n v="295"/>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Martha Bucaram - Morán Valverde"/>
    <m/>
    <s v=" 73 BIENES Y SERVICIOS PARA INVERSIÓN"/>
    <x v="62"/>
    <n v="0"/>
    <m/>
    <n v="22466.77"/>
    <m/>
    <s v=" C2 C3"/>
    <n v="22466.77"/>
    <n v="22293.360000000121"/>
    <n v="0"/>
    <n v="173.4099999998798"/>
    <n v="22466.77"/>
    <x v="0"/>
    <s v="SI"/>
    <s v="CUATRIMESTRE 2"/>
    <m/>
    <m/>
    <m/>
    <m/>
    <m/>
    <m/>
    <m/>
    <m/>
    <m/>
    <s v="X"/>
    <m/>
    <m/>
    <m/>
    <m/>
    <m/>
    <m/>
    <m/>
    <m/>
    <m/>
    <m/>
    <m/>
    <s v="X"/>
    <s v="X"/>
    <s v="X"/>
    <s v="X"/>
    <s v="X"/>
    <n v="5"/>
    <n v="0"/>
    <n v="0"/>
    <n v="0"/>
    <n v="0"/>
    <n v="0"/>
    <n v="0"/>
    <n v="0"/>
    <n v="4493.3540000000003"/>
    <n v="4493.3540000000003"/>
    <n v="4493.3540000000003"/>
    <n v="4493.3540000000003"/>
    <n v="4493.3540000000003"/>
    <n v="22466.77"/>
    <b v="1"/>
    <m/>
    <s v="Reforma 123"/>
  </r>
  <r>
    <n v="447"/>
    <n v="296"/>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Nayón - terminal río coca"/>
    <m/>
    <s v=" 73 BIENES Y SERVICIOS PARA INVERSIÓN"/>
    <x v="62"/>
    <n v="0"/>
    <m/>
    <n v="11625.89"/>
    <m/>
    <s v=" C2 C3"/>
    <n v="11625.89"/>
    <n v="11311.779999999999"/>
    <n v="0"/>
    <n v="314.11000000000058"/>
    <n v="11625.89"/>
    <x v="0"/>
    <s v="SI"/>
    <s v="CUATRIMESTRE 2"/>
    <m/>
    <m/>
    <m/>
    <m/>
    <m/>
    <m/>
    <m/>
    <m/>
    <m/>
    <s v="X"/>
    <m/>
    <m/>
    <m/>
    <m/>
    <m/>
    <m/>
    <m/>
    <m/>
    <m/>
    <m/>
    <m/>
    <s v="X"/>
    <s v="X"/>
    <s v="X"/>
    <s v="X"/>
    <s v="X"/>
    <n v="5"/>
    <n v="0"/>
    <n v="0"/>
    <n v="0"/>
    <n v="0"/>
    <n v="0"/>
    <n v="0"/>
    <n v="0"/>
    <n v="2325.1779999999999"/>
    <n v="2325.1779999999999"/>
    <n v="2325.1779999999999"/>
    <n v="2325.1779999999999"/>
    <n v="2325.1779999999999"/>
    <n v="11625.89"/>
    <b v="1"/>
    <m/>
    <s v="Reforma 123"/>
  </r>
  <r>
    <n v="448"/>
    <n v="297"/>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oriente quiteño - terminal el Recreo"/>
    <m/>
    <s v=" 73 BIENES Y SERVICIOS PARA INVERSIÓN"/>
    <x v="62"/>
    <n v="0"/>
    <m/>
    <n v="25066.21"/>
    <m/>
    <s v=" C2 C3"/>
    <n v="25066.21"/>
    <n v="21635.570000000029"/>
    <n v="0"/>
    <n v="3430.6399999999703"/>
    <n v="25066.21"/>
    <x v="0"/>
    <s v="SI"/>
    <s v="CUATRIMESTRE 2"/>
    <m/>
    <m/>
    <m/>
    <m/>
    <m/>
    <m/>
    <m/>
    <m/>
    <m/>
    <s v="X"/>
    <m/>
    <m/>
    <m/>
    <m/>
    <m/>
    <m/>
    <m/>
    <m/>
    <m/>
    <m/>
    <m/>
    <s v="X"/>
    <s v="X"/>
    <s v="X"/>
    <s v="X"/>
    <s v="X"/>
    <n v="5"/>
    <n v="0"/>
    <n v="0"/>
    <n v="0"/>
    <n v="0"/>
    <n v="0"/>
    <n v="0"/>
    <n v="0"/>
    <n v="5013.2420000000002"/>
    <n v="5013.2420000000002"/>
    <n v="5013.2420000000002"/>
    <n v="5013.2420000000002"/>
    <n v="5013.2420000000002"/>
    <n v="25066.21"/>
    <b v="1"/>
    <m/>
    <s v="Reforma 123"/>
  </r>
  <r>
    <n v="449"/>
    <n v="298"/>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alimentadores para la ruta Oyacoto - calderón"/>
    <m/>
    <s v=" 73 BIENES Y SERVICIOS PARA INVERSIÓN"/>
    <x v="62"/>
    <n v="0"/>
    <m/>
    <n v="8555.56"/>
    <m/>
    <s v=" C2 C3"/>
    <n v="8555.56"/>
    <n v="7909.3499999999949"/>
    <n v="7909.3499999999949"/>
    <n v="646.21000000000458"/>
    <n v="646.21000000000458"/>
    <x v="0"/>
    <s v="SI"/>
    <s v="CUATRIMESTRE 2"/>
    <m/>
    <m/>
    <m/>
    <m/>
    <m/>
    <m/>
    <m/>
    <m/>
    <m/>
    <s v="X"/>
    <m/>
    <m/>
    <m/>
    <m/>
    <m/>
    <m/>
    <m/>
    <m/>
    <m/>
    <m/>
    <m/>
    <s v="X"/>
    <s v="X"/>
    <s v="X"/>
    <s v="X"/>
    <s v="X"/>
    <n v="5"/>
    <n v="0"/>
    <n v="0"/>
    <n v="0"/>
    <n v="0"/>
    <n v="0"/>
    <n v="0"/>
    <n v="0"/>
    <n v="1711.1119999999999"/>
    <n v="1711.1119999999999"/>
    <n v="1711.1119999999999"/>
    <n v="1711.1119999999999"/>
    <n v="1711.1119999999999"/>
    <n v="8555.56"/>
    <b v="1"/>
    <m/>
    <s v="Reforma 123"/>
  </r>
  <r>
    <n v="450"/>
    <n v="299"/>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Paquisha - terminal Quitumbe"/>
    <m/>
    <s v=" 73 BIENES Y SERVICIOS PARA INVERSIÓN"/>
    <x v="62"/>
    <n v="0"/>
    <m/>
    <n v="28645.02"/>
    <m/>
    <s v=" C2 C3"/>
    <n v="28645.02"/>
    <n v="28331.170000000042"/>
    <n v="0"/>
    <n v="313.84999999995853"/>
    <n v="28645.02"/>
    <x v="0"/>
    <s v="SI"/>
    <s v="CUATRIMESTRE 2"/>
    <m/>
    <m/>
    <m/>
    <m/>
    <m/>
    <m/>
    <m/>
    <m/>
    <m/>
    <s v="X"/>
    <m/>
    <m/>
    <m/>
    <m/>
    <m/>
    <m/>
    <m/>
    <m/>
    <m/>
    <m/>
    <m/>
    <s v="X"/>
    <s v="X"/>
    <s v="X"/>
    <s v="X"/>
    <s v="X"/>
    <n v="5"/>
    <n v="0"/>
    <n v="0"/>
    <n v="0"/>
    <n v="0"/>
    <n v="0"/>
    <n v="0"/>
    <n v="0"/>
    <n v="5729.0039999999999"/>
    <n v="5729.0039999999999"/>
    <n v="5729.0039999999999"/>
    <n v="5729.0039999999999"/>
    <n v="5729.0039999999999"/>
    <n v="28645.02"/>
    <b v="1"/>
    <m/>
    <s v="Reforma 123"/>
  </r>
  <r>
    <n v="451"/>
    <n v="300"/>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Rumiñahui - terminal labrador"/>
    <m/>
    <s v=" 73 BIENES Y SERVICIOS PARA INVERSIÓN"/>
    <x v="62"/>
    <n v="0"/>
    <m/>
    <n v="27338.51"/>
    <m/>
    <s v=" C2 C3"/>
    <n v="27338.51"/>
    <n v="27337.129999999972"/>
    <n v="0"/>
    <n v="1.3800000000264845"/>
    <n v="27338.51"/>
    <x v="0"/>
    <s v="SI"/>
    <s v="CUATRIMESTRE 2"/>
    <m/>
    <m/>
    <m/>
    <m/>
    <m/>
    <m/>
    <m/>
    <m/>
    <m/>
    <s v="X"/>
    <m/>
    <m/>
    <m/>
    <m/>
    <m/>
    <m/>
    <m/>
    <m/>
    <m/>
    <m/>
    <m/>
    <s v="X"/>
    <s v="X"/>
    <s v="X"/>
    <s v="X"/>
    <s v="X"/>
    <n v="5"/>
    <n v="0"/>
    <n v="0"/>
    <n v="0"/>
    <n v="0"/>
    <n v="0"/>
    <n v="0"/>
    <n v="0"/>
    <n v="5467.7019999999993"/>
    <n v="5467.7019999999993"/>
    <n v="5467.7019999999993"/>
    <n v="5467.7019999999993"/>
    <n v="5467.7019999999993"/>
    <n v="27338.509999999995"/>
    <b v="1"/>
    <m/>
    <s v="Reforma 123_x000a_Reforma 134"/>
  </r>
  <r>
    <n v="452"/>
    <n v="301"/>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san José de Cutuglahua – terminal sur Ecovía"/>
    <m/>
    <s v=" 73 BIENES Y SERVICIOS PARA INVERSIÓN"/>
    <x v="62"/>
    <n v="0"/>
    <m/>
    <n v="12754.59"/>
    <m/>
    <s v=" C2 C3"/>
    <n v="12754.59"/>
    <n v="12681.619999999995"/>
    <n v="0"/>
    <n v="72.970000000004802"/>
    <n v="12754.59"/>
    <x v="0"/>
    <s v="SI"/>
    <s v="CUATRIMESTRE 2"/>
    <m/>
    <m/>
    <m/>
    <m/>
    <m/>
    <m/>
    <m/>
    <m/>
    <m/>
    <s v="X"/>
    <m/>
    <m/>
    <m/>
    <m/>
    <m/>
    <m/>
    <m/>
    <m/>
    <m/>
    <m/>
    <m/>
    <s v="X"/>
    <s v="X"/>
    <s v="X"/>
    <s v="X"/>
    <s v="X"/>
    <n v="5"/>
    <n v="0"/>
    <n v="0"/>
    <n v="0"/>
    <n v="0"/>
    <n v="0"/>
    <n v="0"/>
    <n v="0"/>
    <n v="2550.9180000000001"/>
    <n v="2550.9180000000001"/>
    <n v="2550.9180000000001"/>
    <n v="2550.9180000000001"/>
    <n v="2550.9180000000001"/>
    <n v="12754.59"/>
    <b v="1"/>
    <m/>
    <s v="Reforma 123"/>
  </r>
  <r>
    <n v="453"/>
    <n v="302"/>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san juan de Turubamba – terminal sur Ecovía"/>
    <m/>
    <s v=" 73 BIENES Y SERVICIOS PARA INVERSIÓN"/>
    <x v="62"/>
    <n v="0"/>
    <m/>
    <n v="19272.689999999999"/>
    <m/>
    <s v=" C2 C3"/>
    <n v="19272.689999999999"/>
    <n v="19268.259999999962"/>
    <n v="0"/>
    <n v="4.4300000000366708"/>
    <n v="19272.689999999999"/>
    <x v="0"/>
    <s v="SI"/>
    <s v="CUATRIMESTRE 2"/>
    <m/>
    <m/>
    <m/>
    <m/>
    <m/>
    <m/>
    <m/>
    <m/>
    <m/>
    <s v="X"/>
    <m/>
    <m/>
    <m/>
    <m/>
    <m/>
    <m/>
    <m/>
    <m/>
    <m/>
    <m/>
    <m/>
    <s v="X"/>
    <s v="X"/>
    <s v="X"/>
    <s v="X"/>
    <s v="X"/>
    <n v="5"/>
    <n v="0"/>
    <n v="0"/>
    <n v="0"/>
    <n v="0"/>
    <n v="0"/>
    <n v="0"/>
    <n v="0"/>
    <n v="3854.5379999999996"/>
    <n v="3854.5379999999996"/>
    <n v="3854.5379999999996"/>
    <n v="3854.5379999999996"/>
    <n v="3854.5379999999996"/>
    <n v="19272.689999999999"/>
    <b v="1"/>
    <m/>
    <s v="Reforma 123_x000a_Reforma 134"/>
  </r>
  <r>
    <n v="454"/>
    <n v="303"/>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san Martín - puente de Guajaló"/>
    <m/>
    <s v=" 73 BIENES Y SERVICIOS PARA INVERSIÓN"/>
    <x v="62"/>
    <n v="0"/>
    <m/>
    <n v="31466.93"/>
    <m/>
    <s v=" C2 C3"/>
    <n v="31466.93"/>
    <n v="28648.69000000005"/>
    <n v="0"/>
    <n v="2818.2399999999507"/>
    <n v="31466.93"/>
    <x v="0"/>
    <s v="SI"/>
    <s v="CUATRIMESTRE 2"/>
    <m/>
    <m/>
    <m/>
    <m/>
    <m/>
    <m/>
    <m/>
    <m/>
    <m/>
    <s v="X"/>
    <m/>
    <m/>
    <m/>
    <m/>
    <m/>
    <m/>
    <m/>
    <m/>
    <m/>
    <m/>
    <m/>
    <s v="X"/>
    <s v="X"/>
    <s v="X"/>
    <s v="X"/>
    <s v="X"/>
    <n v="5"/>
    <n v="0"/>
    <n v="0"/>
    <n v="0"/>
    <n v="0"/>
    <n v="0"/>
    <n v="0"/>
    <n v="0"/>
    <n v="6293.3860000000004"/>
    <n v="6293.3860000000004"/>
    <n v="6293.3860000000004"/>
    <n v="6293.3860000000004"/>
    <n v="6293.3860000000004"/>
    <n v="31466.93"/>
    <b v="1"/>
    <m/>
    <s v="Reforma 123"/>
  </r>
  <r>
    <n v="455"/>
    <n v="304"/>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santo Tomás 1 – terminal sur Ecovía"/>
    <m/>
    <s v=" 73 BIENES Y SERVICIOS PARA INVERSIÓN"/>
    <x v="62"/>
    <n v="0"/>
    <m/>
    <n v="10684.87"/>
    <m/>
    <s v=" C2 C3"/>
    <n v="10684.87"/>
    <n v="10535.349999999995"/>
    <n v="0"/>
    <n v="149.52000000000589"/>
    <n v="10684.87"/>
    <x v="0"/>
    <s v="SI"/>
    <s v="CUATRIMESTRE 2"/>
    <m/>
    <m/>
    <m/>
    <m/>
    <m/>
    <m/>
    <m/>
    <m/>
    <m/>
    <s v="X"/>
    <m/>
    <m/>
    <m/>
    <m/>
    <m/>
    <m/>
    <m/>
    <m/>
    <m/>
    <m/>
    <m/>
    <s v="X"/>
    <s v="X"/>
    <s v="X"/>
    <s v="X"/>
    <s v="X"/>
    <n v="5"/>
    <n v="0"/>
    <n v="0"/>
    <n v="0"/>
    <n v="0"/>
    <n v="0"/>
    <n v="0"/>
    <n v="0"/>
    <n v="2136.9740000000002"/>
    <n v="2136.9740000000002"/>
    <n v="2136.9740000000002"/>
    <n v="2136.9740000000002"/>
    <n v="2136.9740000000002"/>
    <n v="10684.87"/>
    <b v="1"/>
    <m/>
    <s v="Reforma 123"/>
  </r>
  <r>
    <n v="456"/>
    <n v="305"/>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Santospamba – terminal Quitumbe"/>
    <m/>
    <s v=" 73 BIENES Y SERVICIOS PARA INVERSIÓN"/>
    <x v="62"/>
    <n v="0"/>
    <m/>
    <n v="42748.92"/>
    <m/>
    <s v=" C2 C3"/>
    <n v="42748.92"/>
    <n v="42377.809999999976"/>
    <n v="42377.809999999976"/>
    <n v="371.11000000002241"/>
    <n v="371.11000000002241"/>
    <x v="0"/>
    <s v="SI"/>
    <s v="CUATRIMESTRE 2"/>
    <m/>
    <m/>
    <m/>
    <m/>
    <m/>
    <m/>
    <m/>
    <m/>
    <m/>
    <s v="X"/>
    <m/>
    <m/>
    <m/>
    <m/>
    <m/>
    <m/>
    <m/>
    <m/>
    <m/>
    <m/>
    <m/>
    <s v="X"/>
    <s v="X"/>
    <s v="X"/>
    <s v="X"/>
    <s v="X"/>
    <n v="5"/>
    <n v="0"/>
    <n v="0"/>
    <n v="0"/>
    <n v="0"/>
    <n v="0"/>
    <n v="0"/>
    <n v="0"/>
    <n v="8549.7839999999997"/>
    <n v="8549.7839999999997"/>
    <n v="8549.7839999999997"/>
    <n v="8549.7839999999997"/>
    <n v="8549.7839999999997"/>
    <n v="42748.92"/>
    <b v="1"/>
    <m/>
    <s v="Reforma 123"/>
  </r>
  <r>
    <n v="457"/>
    <n v="306"/>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Solanda - terminal el Recreo"/>
    <m/>
    <s v=" 73 BIENES Y SERVICIOS PARA INVERSIÓN"/>
    <x v="62"/>
    <n v="0"/>
    <m/>
    <n v="27975.57"/>
    <m/>
    <s v=" C2 C3"/>
    <n v="27975.57"/>
    <n v="27946.930000000008"/>
    <n v="0"/>
    <n v="28.639999999992142"/>
    <n v="27975.57"/>
    <x v="0"/>
    <s v="SI"/>
    <s v="CUATRIMESTRE 2"/>
    <m/>
    <m/>
    <m/>
    <m/>
    <m/>
    <m/>
    <m/>
    <m/>
    <m/>
    <s v="X"/>
    <m/>
    <m/>
    <m/>
    <m/>
    <m/>
    <m/>
    <m/>
    <m/>
    <m/>
    <m/>
    <m/>
    <s v="X"/>
    <s v="X"/>
    <s v="X"/>
    <s v="X"/>
    <s v="X"/>
    <n v="5"/>
    <n v="0"/>
    <n v="0"/>
    <n v="0"/>
    <n v="0"/>
    <n v="0"/>
    <n v="0"/>
    <n v="0"/>
    <n v="5595.1139999999996"/>
    <n v="5595.1139999999996"/>
    <n v="5595.1139999999996"/>
    <n v="5595.1139999999996"/>
    <n v="5595.1139999999996"/>
    <n v="27975.57"/>
    <b v="1"/>
    <m/>
    <s v="Reforma 123"/>
  </r>
  <r>
    <n v="458"/>
    <n v="307"/>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tola - san roque"/>
    <m/>
    <s v=" 73 BIENES Y SERVICIOS PARA INVERSIÓN"/>
    <x v="62"/>
    <n v="0"/>
    <m/>
    <n v="4243.22"/>
    <m/>
    <s v=" C2 C3"/>
    <n v="4243.22"/>
    <n v="3937.9100000000763"/>
    <n v="3937.9100000000763"/>
    <n v="305.309999999924"/>
    <n v="305.309999999924"/>
    <x v="0"/>
    <s v="SI"/>
    <s v="CUATRIMESTRE 2"/>
    <m/>
    <m/>
    <m/>
    <m/>
    <m/>
    <m/>
    <m/>
    <m/>
    <m/>
    <s v="X"/>
    <m/>
    <m/>
    <m/>
    <m/>
    <m/>
    <m/>
    <m/>
    <m/>
    <m/>
    <m/>
    <m/>
    <s v="X"/>
    <s v="X"/>
    <s v="X"/>
    <s v="X"/>
    <s v="X"/>
    <n v="5"/>
    <n v="0"/>
    <n v="0"/>
    <n v="0"/>
    <n v="0"/>
    <n v="0"/>
    <n v="0"/>
    <n v="0"/>
    <n v="848.64400000000001"/>
    <n v="848.64400000000001"/>
    <n v="848.64400000000001"/>
    <n v="848.64400000000001"/>
    <n v="848.64400000000001"/>
    <n v="4243.22"/>
    <b v="1"/>
    <m/>
    <s v="Reforma 123"/>
  </r>
  <r>
    <n v="459"/>
    <n v="308"/>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Venecia – terminal sur Ecovía"/>
    <m/>
    <s v=" 73 BIENES Y SERVICIOS PARA INVERSIÓN"/>
    <x v="62"/>
    <n v="0"/>
    <m/>
    <n v="10645.34"/>
    <m/>
    <s v=" C2 C3"/>
    <n v="10645.34"/>
    <n v="10521.770000000008"/>
    <n v="0"/>
    <n v="123.56999999999243"/>
    <n v="10645.34"/>
    <x v="0"/>
    <s v="SI"/>
    <s v="CUATRIMESTRE 2"/>
    <m/>
    <m/>
    <m/>
    <m/>
    <m/>
    <m/>
    <m/>
    <m/>
    <m/>
    <s v="X"/>
    <m/>
    <m/>
    <m/>
    <m/>
    <m/>
    <m/>
    <m/>
    <m/>
    <m/>
    <m/>
    <m/>
    <s v="X"/>
    <s v="X"/>
    <s v="X"/>
    <s v="X"/>
    <s v="X"/>
    <n v="5"/>
    <n v="0"/>
    <n v="0"/>
    <n v="0"/>
    <n v="0"/>
    <n v="0"/>
    <n v="0"/>
    <n v="0"/>
    <n v="2129.0680000000002"/>
    <n v="2129.0680000000002"/>
    <n v="2129.0680000000002"/>
    <n v="2129.0680000000002"/>
    <n v="2129.0680000000002"/>
    <n v="10645.34"/>
    <b v="1"/>
    <m/>
    <s v="Reforma 123"/>
  </r>
  <r>
    <n v="460"/>
    <n v="309"/>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Zámbiza - terminal río coca"/>
    <m/>
    <s v=" 73 BIENES Y SERVICIOS PARA INVERSIÓN"/>
    <x v="62"/>
    <n v="0"/>
    <m/>
    <n v="17686.12"/>
    <m/>
    <s v=" C2 C3"/>
    <n v="17686.12"/>
    <n v="17234.03000000001"/>
    <n v="0"/>
    <n v="452.08999999998923"/>
    <n v="17686.12"/>
    <x v="0"/>
    <s v="SI"/>
    <s v="CUATRIMESTRE 2"/>
    <m/>
    <m/>
    <m/>
    <m/>
    <m/>
    <m/>
    <m/>
    <m/>
    <m/>
    <s v="X"/>
    <m/>
    <m/>
    <m/>
    <m/>
    <m/>
    <m/>
    <m/>
    <m/>
    <m/>
    <m/>
    <m/>
    <s v="X"/>
    <s v="X"/>
    <s v="X"/>
    <s v="X"/>
    <s v="X"/>
    <n v="5"/>
    <n v="0"/>
    <n v="0"/>
    <n v="0"/>
    <n v="0"/>
    <n v="0"/>
    <n v="0"/>
    <n v="0"/>
    <n v="3537.2239999999997"/>
    <n v="3537.2239999999997"/>
    <n v="3537.2239999999997"/>
    <n v="3537.2239999999997"/>
    <n v="3537.2239999999997"/>
    <n v="17686.12"/>
    <b v="1"/>
    <m/>
    <s v="Reforma 123"/>
  </r>
  <r>
    <n v="461"/>
    <n v="310"/>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manuelita Sáenz - terminal Quitumbe"/>
    <m/>
    <s v=" 73 BIENES Y SERVICIOS PARA INVERSIÓN"/>
    <x v="62"/>
    <n v="0"/>
    <m/>
    <n v="24218.92"/>
    <m/>
    <s v=" C2 C3"/>
    <n v="24218.92"/>
    <n v="23839.260000000031"/>
    <n v="0"/>
    <n v="379.65999999996711"/>
    <n v="24218.92"/>
    <x v="0"/>
    <s v="SI"/>
    <s v="CUATRIMESTRE 2"/>
    <m/>
    <m/>
    <m/>
    <m/>
    <m/>
    <m/>
    <m/>
    <m/>
    <m/>
    <s v="X"/>
    <m/>
    <m/>
    <m/>
    <m/>
    <m/>
    <m/>
    <m/>
    <m/>
    <m/>
    <m/>
    <m/>
    <s v="X"/>
    <s v="X"/>
    <s v="X"/>
    <s v="X"/>
    <s v="X"/>
    <n v="5"/>
    <n v="0"/>
    <n v="0"/>
    <n v="0"/>
    <n v="0"/>
    <n v="0"/>
    <n v="0"/>
    <n v="0"/>
    <n v="4843.7839999999997"/>
    <n v="4843.7839999999997"/>
    <n v="4843.7839999999997"/>
    <n v="4843.7839999999997"/>
    <n v="4843.7839999999997"/>
    <n v="24218.92"/>
    <b v="1"/>
    <m/>
    <s v="Reforma 123"/>
  </r>
  <r>
    <n v="462"/>
    <n v="311"/>
    <s v="GERENCIA DE OPERACIONES"/>
    <s v="COORDINACIÓN DE GESTIÓN DEL SISTEMA INTEGRADO DE TRANSPORTE SAE"/>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7"/>
    <s v="Prestación de servicio de alimentadores para la ruta Sur Occidental"/>
    <m/>
    <s v=" 73 BIENES Y SERVICIOS PARA INVERSIÓN"/>
    <x v="62"/>
    <n v="0"/>
    <m/>
    <n v="123000"/>
    <m/>
    <s v=" C2 C3"/>
    <n v="123000"/>
    <n v="0"/>
    <n v="0"/>
    <n v="123000"/>
    <n v="123000"/>
    <x v="0"/>
    <s v="SI"/>
    <s v="CUATRIMESTRE 2"/>
    <m/>
    <m/>
    <m/>
    <m/>
    <m/>
    <m/>
    <m/>
    <m/>
    <m/>
    <s v="X"/>
    <m/>
    <m/>
    <m/>
    <m/>
    <m/>
    <m/>
    <m/>
    <m/>
    <m/>
    <m/>
    <m/>
    <s v="X"/>
    <s v="X"/>
    <s v="X"/>
    <s v="X"/>
    <s v="X"/>
    <n v="5"/>
    <n v="0"/>
    <n v="0"/>
    <n v="0"/>
    <n v="0"/>
    <n v="0"/>
    <n v="0"/>
    <n v="0"/>
    <n v="24600"/>
    <n v="24600"/>
    <n v="24600"/>
    <n v="24600"/>
    <n v="24600"/>
    <n v="123000"/>
    <b v="1"/>
    <m/>
    <s v="Reforma 123"/>
  </r>
  <r>
    <n v="463"/>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Pagos Tasas ARCH"/>
    <m/>
    <s v=" 53 BIENES Y SERVICIOS DE CONSUMO"/>
    <x v="15"/>
    <n v="0"/>
    <m/>
    <n v="1600"/>
    <m/>
    <s v=" C2 "/>
    <n v="1600"/>
    <n v="1600"/>
    <n v="0"/>
    <n v="0"/>
    <n v="1600"/>
    <x v="0"/>
    <s v="SI"/>
    <s v="CUATRIMESTRE 1"/>
    <m/>
    <m/>
    <m/>
    <m/>
    <m/>
    <m/>
    <m/>
    <m/>
    <m/>
    <s v="X"/>
    <m/>
    <m/>
    <m/>
    <m/>
    <m/>
    <m/>
    <m/>
    <m/>
    <m/>
    <m/>
    <m/>
    <s v="X"/>
    <m/>
    <m/>
    <m/>
    <m/>
    <n v="1"/>
    <n v="0"/>
    <n v="0"/>
    <n v="0"/>
    <n v="0"/>
    <n v="0"/>
    <n v="0"/>
    <n v="0"/>
    <n v="1600"/>
    <n v="0"/>
    <n v="0"/>
    <n v="0"/>
    <n v="0"/>
    <n v="1600"/>
    <b v="1"/>
    <m/>
    <s v="Reforma 128"/>
  </r>
  <r>
    <n v="464"/>
    <n v="314"/>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Adquisicion de correas automotrices para mantenimiento preventivo de flotas"/>
    <m/>
    <s v=" 73 BIENES Y SERVICIOS PARA INVERSIÓN"/>
    <x v="49"/>
    <n v="0"/>
    <n v="0"/>
    <n v="30190"/>
    <m/>
    <s v="  C3"/>
    <n v="30190"/>
    <n v="30190"/>
    <n v="0"/>
    <n v="0"/>
    <n v="30190"/>
    <x v="1"/>
    <s v="SI"/>
    <s v="CUATRIMESTRE 1"/>
    <m/>
    <m/>
    <m/>
    <m/>
    <m/>
    <m/>
    <m/>
    <m/>
    <m/>
    <s v="X"/>
    <m/>
    <m/>
    <m/>
    <m/>
    <m/>
    <m/>
    <m/>
    <m/>
    <m/>
    <m/>
    <m/>
    <m/>
    <m/>
    <s v="X"/>
    <m/>
    <m/>
    <n v="1"/>
    <n v="0"/>
    <n v="0"/>
    <n v="0"/>
    <n v="0"/>
    <n v="0"/>
    <n v="0"/>
    <n v="0"/>
    <n v="0"/>
    <n v="0"/>
    <n v="30190"/>
    <n v="0"/>
    <n v="0"/>
    <n v="30190"/>
    <b v="1"/>
    <m/>
    <s v="Reforma 130"/>
  </r>
  <r>
    <n v="465"/>
    <n v="318"/>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reencauche 2021 - 2022"/>
    <m/>
    <s v=" 73 BIENES Y SERVICIOS PARA INVERSIÓN"/>
    <x v="52"/>
    <n v="0"/>
    <n v="-24337.62"/>
    <n v="72337.62"/>
    <m/>
    <s v="  C3"/>
    <n v="48000"/>
    <n v="48000"/>
    <n v="0"/>
    <n v="0"/>
    <n v="48000"/>
    <x v="1"/>
    <s v="SI"/>
    <s v="CUATRIMESTRE 1"/>
    <m/>
    <m/>
    <m/>
    <m/>
    <m/>
    <m/>
    <m/>
    <m/>
    <m/>
    <m/>
    <s v="X"/>
    <m/>
    <m/>
    <m/>
    <m/>
    <m/>
    <m/>
    <m/>
    <m/>
    <m/>
    <m/>
    <m/>
    <m/>
    <m/>
    <s v="X"/>
    <s v="X"/>
    <n v="2"/>
    <n v="0"/>
    <n v="0"/>
    <n v="0"/>
    <n v="0"/>
    <n v="0"/>
    <n v="0"/>
    <n v="0"/>
    <n v="0"/>
    <n v="0"/>
    <n v="0"/>
    <n v="24000"/>
    <n v="24000"/>
    <n v="48000"/>
    <b v="1"/>
    <m/>
    <s v="Reorma 137_x000a_Reform 142"/>
  </r>
  <r>
    <n v="466"/>
    <n v="0"/>
    <s v="GERENCIA ADMINISTRATIVO FINANCIERA"/>
    <s v="COORDINACIÓN ADMINISTRATIV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0"/>
    <x v="0"/>
    <s v="PORCENTAJE DE EJECUCIÓN PRESUPUESTARIA DE GESTIÓN ADMINISTRATIVA"/>
    <s v="EJECUTAR EL 100% DEL PRESUPUESTO DE GESTIÓN ADMINISTRATIVA"/>
    <x v="0"/>
    <x v="3"/>
    <s v="Servicio de logística para las mesas de trabajo sobre la accesibilidad de personas con discapacidad al Sistema Integrado de Transporte Público"/>
    <m/>
    <s v=" 53 BIENES Y SERVICIOS DE CONSUMO"/>
    <x v="94"/>
    <n v="0"/>
    <m/>
    <n v="3360"/>
    <m/>
    <s v="  C3"/>
    <n v="3360"/>
    <n v="0"/>
    <n v="0"/>
    <n v="3360"/>
    <n v="3360"/>
    <x v="0"/>
    <s v="SI"/>
    <m/>
    <m/>
    <m/>
    <m/>
    <m/>
    <m/>
    <m/>
    <m/>
    <m/>
    <m/>
    <m/>
    <m/>
    <s v="X"/>
    <m/>
    <m/>
    <m/>
    <m/>
    <m/>
    <m/>
    <m/>
    <m/>
    <m/>
    <m/>
    <m/>
    <s v="X"/>
    <m/>
    <m/>
    <n v="1"/>
    <n v="0"/>
    <n v="0"/>
    <n v="0"/>
    <n v="0"/>
    <n v="0"/>
    <n v="0"/>
    <n v="0"/>
    <n v="0"/>
    <n v="0"/>
    <n v="3360"/>
    <n v="0"/>
    <n v="0"/>
    <n v="3360"/>
    <b v="1"/>
    <m/>
    <s v="Reforma 144"/>
  </r>
  <r>
    <n v="467"/>
    <n v="0"/>
    <s v="GERENCIA DE TECNOLOGÍAS DE LA INFORMACIÓN"/>
    <s v="COORDINACIÓN DE PROYECTOS INFORMÁTICO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Contratación de una consultoría para la elaboración de un estudio que determine las alternativas de modelo de provisión y desarrolle la documentación preparatoria para la adquisición, instalación, configuración, puesta en marcha y mantenimiento del sistema integrado de recaudo para los subsistemas de transporte Metrobús-q y Metro de Quito"/>
    <m/>
    <s v=" 73 BIENES Y SERVICIOS PARA INVERSIÓN"/>
    <x v="95"/>
    <n v="0"/>
    <n v="0"/>
    <n v="1"/>
    <m/>
    <s v="  C3"/>
    <n v="1"/>
    <n v="0"/>
    <n v="0"/>
    <n v="1"/>
    <n v="1"/>
    <x v="1"/>
    <s v="SI"/>
    <s v="CUATRIMESTRE 3"/>
    <m/>
    <m/>
    <m/>
    <m/>
    <m/>
    <m/>
    <m/>
    <m/>
    <m/>
    <m/>
    <m/>
    <m/>
    <s v="X"/>
    <m/>
    <m/>
    <m/>
    <m/>
    <m/>
    <m/>
    <m/>
    <m/>
    <m/>
    <m/>
    <m/>
    <m/>
    <s v="X"/>
    <n v="1"/>
    <n v="0"/>
    <n v="0"/>
    <n v="0"/>
    <n v="0"/>
    <n v="0"/>
    <n v="0"/>
    <n v="0"/>
    <n v="0"/>
    <n v="0"/>
    <n v="0"/>
    <n v="0"/>
    <n v="1"/>
    <n v="1"/>
    <b v="1"/>
    <m/>
    <s v="Reforma 145"/>
  </r>
  <r>
    <n v="468"/>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operativo. - décimo cuarto sueldo"/>
    <m/>
    <s v=" 71 GASTOS EN PERSONAL INVERSIÓN"/>
    <x v="36"/>
    <n v="0"/>
    <n v="0"/>
    <n v="0"/>
    <n v="50475.519999999997"/>
    <m/>
    <n v="50475.519999999997"/>
    <n v="0"/>
    <n v="0"/>
    <m/>
    <m/>
    <x v="1"/>
    <s v="NO"/>
    <s v="NO APLICA"/>
    <m/>
    <m/>
    <m/>
    <m/>
    <m/>
    <m/>
    <m/>
    <m/>
    <m/>
    <m/>
    <m/>
    <m/>
    <s v="X"/>
    <s v="X"/>
    <m/>
    <m/>
    <m/>
    <m/>
    <m/>
    <m/>
    <m/>
    <m/>
    <m/>
    <m/>
    <s v="X"/>
    <s v="X"/>
    <n v="2"/>
    <n v="0"/>
    <n v="0"/>
    <n v="0"/>
    <n v="0"/>
    <n v="0"/>
    <n v="0"/>
    <n v="0"/>
    <n v="0"/>
    <n v="0"/>
    <n v="0"/>
    <n v="25237.759999999998"/>
    <n v="25237.759999999998"/>
    <n v="50475.519999999997"/>
    <b v="1"/>
    <m/>
    <m/>
  </r>
  <r>
    <n v="469"/>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operativo. - aporte patronal"/>
    <m/>
    <s v=" 71 GASTOS EN PERSONAL INVERSIÓN"/>
    <x v="42"/>
    <n v="0"/>
    <n v="0"/>
    <n v="0"/>
    <n v="68829.56"/>
    <s v="  C3"/>
    <n v="68829.56"/>
    <n v="0"/>
    <n v="0"/>
    <n v="0"/>
    <n v="0"/>
    <x v="1"/>
    <s v="NO"/>
    <s v="NO APLICA"/>
    <m/>
    <m/>
    <m/>
    <m/>
    <m/>
    <m/>
    <m/>
    <m/>
    <m/>
    <m/>
    <m/>
    <m/>
    <s v="X"/>
    <s v="X"/>
    <m/>
    <m/>
    <m/>
    <m/>
    <m/>
    <m/>
    <m/>
    <m/>
    <m/>
    <m/>
    <s v="X"/>
    <s v="X"/>
    <n v="2"/>
    <n v="0"/>
    <n v="0"/>
    <n v="0"/>
    <n v="0"/>
    <n v="0"/>
    <n v="0"/>
    <n v="0"/>
    <n v="0"/>
    <n v="0"/>
    <n v="0"/>
    <n v="34414.78"/>
    <n v="34414.78"/>
    <n v="68829.56"/>
    <b v="1"/>
    <m/>
    <m/>
  </r>
  <r>
    <n v="470"/>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operativo. - fondo de reserva"/>
    <m/>
    <s v=" 71 GASTOS EN PERSONAL INVERSIÓN"/>
    <x v="43"/>
    <n v="0"/>
    <n v="0"/>
    <n v="0"/>
    <n v="49023.81"/>
    <s v="  C3"/>
    <n v="49023.81"/>
    <n v="0"/>
    <n v="0"/>
    <n v="0"/>
    <n v="0"/>
    <x v="1"/>
    <s v="NO"/>
    <s v="NO APLICA"/>
    <m/>
    <m/>
    <m/>
    <m/>
    <m/>
    <m/>
    <m/>
    <m/>
    <m/>
    <m/>
    <m/>
    <m/>
    <s v="X"/>
    <s v="X"/>
    <m/>
    <m/>
    <m/>
    <m/>
    <m/>
    <m/>
    <m/>
    <m/>
    <m/>
    <m/>
    <s v="X"/>
    <s v="X"/>
    <n v="2"/>
    <n v="0"/>
    <n v="0"/>
    <n v="0"/>
    <n v="0"/>
    <n v="0"/>
    <n v="0"/>
    <n v="0"/>
    <n v="0"/>
    <n v="0"/>
    <n v="0"/>
    <n v="24511.904999999999"/>
    <n v="24511.904999999999"/>
    <n v="49023.81"/>
    <b v="1"/>
    <m/>
    <m/>
  </r>
  <r>
    <n v="471"/>
    <n v="0"/>
    <s v="GERENCIA ADMINISTRATIVO FINANCIERA"/>
    <s v="COORDINACIÓN DE TALENTO HUMANO"/>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7"/>
    <s v="Pago rol de personal operativo. - salarios unificados"/>
    <m/>
    <s v=" 71 GASTOS EN PERSONAL INVERSIÓN"/>
    <x v="69"/>
    <n v="0"/>
    <n v="0"/>
    <n v="0"/>
    <n v="2889927.21"/>
    <s v="  C3"/>
    <n v="2889927.21"/>
    <n v="0"/>
    <n v="0"/>
    <n v="0"/>
    <n v="0"/>
    <x v="1"/>
    <s v="NO"/>
    <s v="NO APLICA"/>
    <m/>
    <m/>
    <m/>
    <m/>
    <m/>
    <m/>
    <m/>
    <m/>
    <m/>
    <m/>
    <m/>
    <m/>
    <s v="X"/>
    <s v="X"/>
    <m/>
    <m/>
    <m/>
    <m/>
    <m/>
    <m/>
    <m/>
    <m/>
    <m/>
    <m/>
    <s v="X"/>
    <s v="X"/>
    <n v="2"/>
    <n v="0"/>
    <n v="0"/>
    <n v="0"/>
    <n v="0"/>
    <n v="0"/>
    <n v="0"/>
    <n v="0"/>
    <n v="0"/>
    <n v="0"/>
    <n v="0"/>
    <n v="1444963.605"/>
    <n v="1444963.605"/>
    <n v="2889927.21"/>
    <b v="1"/>
    <m/>
    <m/>
  </r>
  <r>
    <n v="472"/>
    <n v="0"/>
    <s v="GERENCIA TÉCNICA"/>
    <s v="COORDINACIÓN DE MANTENIMIENTO DE INSTAL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Servicio de adecuación de medidores para convenio con EPMAPS"/>
    <m/>
    <s v=" 73 BIENES Y SERVICIOS PARA INVERSIÓN"/>
    <x v="51"/>
    <n v="0"/>
    <n v="0"/>
    <n v="0"/>
    <n v="700000"/>
    <s v="  C3"/>
    <n v="700000"/>
    <n v="0"/>
    <n v="0"/>
    <n v="0"/>
    <n v="0"/>
    <x v="1"/>
    <s v="NO"/>
    <s v="NO APLICA"/>
    <m/>
    <m/>
    <m/>
    <m/>
    <m/>
    <m/>
    <m/>
    <m/>
    <m/>
    <m/>
    <m/>
    <m/>
    <m/>
    <s v="X"/>
    <m/>
    <m/>
    <m/>
    <m/>
    <m/>
    <m/>
    <m/>
    <m/>
    <m/>
    <m/>
    <m/>
    <s v="X"/>
    <n v="1"/>
    <n v="0"/>
    <n v="0"/>
    <n v="0"/>
    <n v="0"/>
    <n v="0"/>
    <n v="0"/>
    <n v="0"/>
    <n v="0"/>
    <n v="0"/>
    <n v="0"/>
    <n v="0"/>
    <n v="700000"/>
    <n v="700000"/>
    <b v="1"/>
    <m/>
    <m/>
  </r>
  <r>
    <n v="473"/>
    <n v="0"/>
    <s v="GERENCIA DE TECNOLOGÍAS DE LA INFORMACIÓN"/>
    <s v="COORDINACIÓN DE SOLUCIONES TECNOLÓGICAS, REDES Y COMUNIC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Contratación del servicio de Mantenimiento Wifi 317 AP y Video Streaming 80 Buses biarticulados"/>
    <m/>
    <s v=" 73 BIENES Y SERVICIOS PARA INVERSIÓN"/>
    <x v="59"/>
    <n v="0"/>
    <n v="0"/>
    <n v="0"/>
    <n v="120837.16"/>
    <s v="  C3"/>
    <n v="120837.16"/>
    <n v="0"/>
    <n v="0"/>
    <n v="0"/>
    <n v="0"/>
    <x v="1"/>
    <s v="NO"/>
    <s v="NO APLICA"/>
    <m/>
    <m/>
    <m/>
    <m/>
    <m/>
    <m/>
    <m/>
    <m/>
    <m/>
    <m/>
    <m/>
    <m/>
    <m/>
    <s v="X"/>
    <m/>
    <m/>
    <m/>
    <m/>
    <m/>
    <m/>
    <m/>
    <m/>
    <m/>
    <m/>
    <m/>
    <s v="X"/>
    <n v="1"/>
    <n v="0"/>
    <n v="0"/>
    <n v="0"/>
    <n v="0"/>
    <n v="0"/>
    <n v="0"/>
    <n v="0"/>
    <n v="0"/>
    <n v="0"/>
    <n v="0"/>
    <n v="0"/>
    <n v="120837.16"/>
    <n v="120837.16"/>
    <b v="1"/>
    <m/>
    <m/>
  </r>
  <r>
    <n v="474"/>
    <n v="0"/>
    <s v="GERENCIA DE TECNOLOGÍAS DE LA INFORMACIÓN"/>
    <s v="COORDINACIÓN DE SOLUCIONES TECNOLÓGICAS, REDES Y COMUNIC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SOPORTE DE FABRICA PARA LA PLATAFORMA HP 3PAR  y SOPORTE ESPECIALIZADO DE SOFTWARE Y NETWORKING"/>
    <m/>
    <s v=" 73 BIENES Y SERVICIOS PARA INVERSIÓN"/>
    <x v="59"/>
    <n v="0"/>
    <n v="0"/>
    <n v="0"/>
    <n v="81600"/>
    <s v="  C3"/>
    <n v="81600"/>
    <n v="0"/>
    <n v="0"/>
    <n v="0"/>
    <n v="0"/>
    <x v="1"/>
    <s v="NO"/>
    <s v="NO APLICA"/>
    <m/>
    <m/>
    <m/>
    <m/>
    <m/>
    <m/>
    <m/>
    <m/>
    <m/>
    <m/>
    <m/>
    <m/>
    <m/>
    <s v="X"/>
    <m/>
    <m/>
    <m/>
    <m/>
    <m/>
    <m/>
    <m/>
    <m/>
    <m/>
    <m/>
    <m/>
    <s v="X"/>
    <n v="1"/>
    <n v="0"/>
    <n v="0"/>
    <n v="0"/>
    <n v="0"/>
    <n v="0"/>
    <n v="0"/>
    <n v="0"/>
    <n v="0"/>
    <n v="0"/>
    <n v="0"/>
    <n v="0"/>
    <n v="81600"/>
    <n v="81600"/>
    <b v="1"/>
    <m/>
    <m/>
  </r>
  <r>
    <n v="475"/>
    <n v="0"/>
    <s v="GERENCIA DE TECNOLOGÍAS DE LA INFORMACIÓN"/>
    <s v="COORDINACIÓN DE SOLUCIONES TECNOLÓGICAS, REDES Y COMUNIC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Adquisición de una plataforma integral ERP"/>
    <m/>
    <s v="84 BIENES DE LARGA DURACIÓN"/>
    <x v="96"/>
    <n v="0"/>
    <n v="0"/>
    <n v="0"/>
    <n v="350000"/>
    <s v="  C3"/>
    <n v="350000"/>
    <n v="0"/>
    <n v="0"/>
    <n v="0"/>
    <n v="0"/>
    <x v="1"/>
    <s v="NO"/>
    <s v="NO APLICA"/>
    <m/>
    <m/>
    <m/>
    <m/>
    <m/>
    <m/>
    <m/>
    <m/>
    <m/>
    <m/>
    <m/>
    <m/>
    <m/>
    <s v="X"/>
    <m/>
    <m/>
    <m/>
    <m/>
    <m/>
    <m/>
    <m/>
    <m/>
    <m/>
    <m/>
    <m/>
    <s v="X"/>
    <n v="1"/>
    <n v="0"/>
    <n v="0"/>
    <n v="0"/>
    <n v="0"/>
    <n v="0"/>
    <n v="0"/>
    <n v="0"/>
    <n v="0"/>
    <n v="0"/>
    <n v="0"/>
    <n v="0"/>
    <n v="350000"/>
    <n v="0"/>
    <b v="1"/>
    <m/>
    <m/>
  </r>
  <r>
    <n v="476"/>
    <n v="259"/>
    <s v="GERENCIA DE TECNOLOGÍAS DE LA INFORMACIÓN"/>
    <s v="COORDINACIÓN DE SOLUCIONES TECNOLÓGICAS, REDES Y COMUNICACIONES"/>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1"/>
    <s v="Adquisición de equipos tecnológico y accesorios 2022 - 2023"/>
    <m/>
    <s v="73 bienes y servicios para la inversión"/>
    <x v="49"/>
    <n v="0"/>
    <n v="0"/>
    <n v="0"/>
    <n v="85000"/>
    <m/>
    <n v="85000"/>
    <m/>
    <m/>
    <m/>
    <m/>
    <x v="1"/>
    <m/>
    <m/>
    <m/>
    <m/>
    <m/>
    <m/>
    <m/>
    <m/>
    <m/>
    <m/>
    <m/>
    <m/>
    <m/>
    <m/>
    <m/>
    <m/>
    <m/>
    <m/>
    <m/>
    <m/>
    <m/>
    <m/>
    <m/>
    <m/>
    <m/>
    <m/>
    <m/>
    <s v="X"/>
    <n v="1"/>
    <n v="0"/>
    <n v="0"/>
    <n v="0"/>
    <n v="0"/>
    <n v="0"/>
    <n v="0"/>
    <n v="0"/>
    <n v="0"/>
    <n v="0"/>
    <n v="0"/>
    <n v="0"/>
    <n v="85000"/>
    <n v="85000"/>
    <b v="1"/>
    <m/>
    <m/>
  </r>
  <r>
    <n v="477"/>
    <n v="318"/>
    <s v="GERENCIA TÉCNICA"/>
    <s v="COORDINACIÓN DE MANTENIMIENTO DE LA FLOTA"/>
    <s v="3. Económico – Ambiental_x000a_Un DMQ productivo, sostenible y con seguridad alimentaria."/>
    <s v="1.1 Se utilizará el Transporte Público – TP como medio preferente de desplazamiento, mediante un sistema integrado masivo de transporte con altos niveles de calidad y eficiencia, donde el Metro será el eje estructurador, siendo sus mayores atributos la disminución del tiempo de viaje, conectividad y cobertura."/>
    <x v="1"/>
    <x v="2"/>
    <s v="NÚMERO DE PASAJEROS PAGO-VIAJE TRANSPORTADOS EN EL SISTEMA METROPOLITANO DE TRANSPORTE PÚBLICO"/>
    <s v="113 MILLONESDE PASAJEROS PAGO VIAJE TRANSPORTADOS EN EL SISTEMA INTEGRADO DE TRANSPORTE MUNICIPAL"/>
    <x v="4"/>
    <x v="10"/>
    <s v="Servicio de reencauche 2022 - 2023"/>
    <m/>
    <s v=" 73 BIENES Y SERVICIOS PARA INVERSIÓN"/>
    <x v="49"/>
    <n v="0"/>
    <n v="0"/>
    <n v="0"/>
    <n v="270000"/>
    <s v="  C3"/>
    <n v="270000"/>
    <n v="0"/>
    <n v="0"/>
    <n v="0"/>
    <n v="0"/>
    <x v="1"/>
    <s v="SI"/>
    <s v="CUATRIMESTRE 1"/>
    <m/>
    <m/>
    <m/>
    <m/>
    <m/>
    <m/>
    <m/>
    <m/>
    <m/>
    <m/>
    <m/>
    <m/>
    <s v="X"/>
    <m/>
    <m/>
    <m/>
    <m/>
    <m/>
    <m/>
    <m/>
    <m/>
    <m/>
    <m/>
    <m/>
    <s v="X"/>
    <s v="X"/>
    <n v="2"/>
    <n v="0"/>
    <n v="0"/>
    <n v="0"/>
    <n v="0"/>
    <n v="0"/>
    <n v="0"/>
    <n v="0"/>
    <n v="0"/>
    <n v="0"/>
    <n v="0"/>
    <n v="135000"/>
    <n v="135000"/>
    <n v="270000"/>
    <b v="1"/>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7" minRefreshableVersion="3" itemPrintTitles="1" createdVersion="7" indent="0" outline="1" outlineData="1" multipleFieldFilters="0">
  <location ref="A6:D105" firstHeaderRow="1" firstDataRow="2" firstDataCol="1" rowPageCount="4" colPageCount="1"/>
  <pivotFields count="72">
    <pivotField showAll="0"/>
    <pivotField showAll="0"/>
    <pivotField showAll="0"/>
    <pivotField showAll="0"/>
    <pivotField showAll="0"/>
    <pivotField showAll="0"/>
    <pivotField axis="axisPage" showAll="0">
      <items count="3">
        <item x="0"/>
        <item x="1"/>
        <item t="default"/>
      </items>
    </pivotField>
    <pivotField axis="axisPage" showAll="0">
      <items count="5">
        <item x="0"/>
        <item x="1"/>
        <item x="2"/>
        <item x="3"/>
        <item t="default"/>
      </items>
    </pivotField>
    <pivotField showAll="0"/>
    <pivotField showAll="0"/>
    <pivotField axis="axisPage" showAll="0">
      <items count="9">
        <item x="5"/>
        <item x="6"/>
        <item x="7"/>
        <item x="1"/>
        <item x="4"/>
        <item x="0"/>
        <item x="2"/>
        <item x="3"/>
        <item t="default"/>
      </items>
    </pivotField>
    <pivotField axis="axisPage" showAll="0">
      <items count="20">
        <item x="1"/>
        <item x="12"/>
        <item x="14"/>
        <item x="5"/>
        <item x="2"/>
        <item x="16"/>
        <item x="3"/>
        <item x="15"/>
        <item x="0"/>
        <item x="18"/>
        <item x="10"/>
        <item x="4"/>
        <item x="6"/>
        <item x="7"/>
        <item x="13"/>
        <item x="8"/>
        <item x="9"/>
        <item x="17"/>
        <item x="11"/>
        <item t="default"/>
      </items>
    </pivotField>
    <pivotField showAll="0"/>
    <pivotField showAll="0"/>
    <pivotField showAll="0"/>
    <pivotField axis="axisRow" showAll="0">
      <items count="98">
        <item x="46"/>
        <item x="44"/>
        <item x="27"/>
        <item x="28"/>
        <item x="29"/>
        <item x="89"/>
        <item x="87"/>
        <item x="88"/>
        <item x="30"/>
        <item x="31"/>
        <item x="32"/>
        <item x="33"/>
        <item x="34"/>
        <item x="26"/>
        <item x="91"/>
        <item x="21"/>
        <item x="82"/>
        <item x="20"/>
        <item x="47"/>
        <item x="2"/>
        <item x="48"/>
        <item x="93"/>
        <item x="3"/>
        <item x="19"/>
        <item x="67"/>
        <item x="11"/>
        <item x="9"/>
        <item x="18"/>
        <item x="77"/>
        <item x="14"/>
        <item x="94"/>
        <item x="22"/>
        <item x="7"/>
        <item x="70"/>
        <item x="68"/>
        <item x="12"/>
        <item x="8"/>
        <item x="4"/>
        <item x="24"/>
        <item x="17"/>
        <item x="13"/>
        <item x="23"/>
        <item x="5"/>
        <item x="6"/>
        <item x="71"/>
        <item x="25"/>
        <item x="72"/>
        <item x="10"/>
        <item x="15"/>
        <item x="16"/>
        <item x="0"/>
        <item x="1"/>
        <item x="45"/>
        <item x="69"/>
        <item x="35"/>
        <item x="36"/>
        <item x="37"/>
        <item x="38"/>
        <item x="39"/>
        <item x="40"/>
        <item x="41"/>
        <item x="80"/>
        <item x="42"/>
        <item x="43"/>
        <item x="78"/>
        <item x="79"/>
        <item x="65"/>
        <item x="58"/>
        <item x="60"/>
        <item x="90"/>
        <item x="57"/>
        <item x="63"/>
        <item x="55"/>
        <item x="56"/>
        <item x="75"/>
        <item x="51"/>
        <item x="52"/>
        <item x="61"/>
        <item x="62"/>
        <item x="95"/>
        <item x="64"/>
        <item x="59"/>
        <item x="92"/>
        <item x="53"/>
        <item x="73"/>
        <item x="54"/>
        <item x="83"/>
        <item x="50"/>
        <item x="49"/>
        <item x="84"/>
        <item x="85"/>
        <item x="74"/>
        <item x="66"/>
        <item x="96"/>
        <item x="76"/>
        <item x="86"/>
        <item x="81"/>
        <item t="default"/>
      </items>
    </pivotField>
    <pivotField numFmtId="44" showAll="0"/>
    <pivotField showAll="0"/>
    <pivotField showAll="0"/>
    <pivotField showAll="0"/>
    <pivotField showAll="0"/>
    <pivotField dataField="1" numFmtId="44" showAll="0"/>
    <pivotField numFmtId="44" showAll="0"/>
    <pivotField numFmtId="44" showAll="0"/>
    <pivotField showAll="0"/>
    <pivotField showAll="0"/>
    <pivotField axis="axisCol"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numFmtId="43" showAll="0"/>
    <pivotField showAll="0"/>
    <pivotField showAll="0"/>
    <pivotField showAll="0"/>
  </pivotFields>
  <rowFields count="1">
    <field x="15"/>
  </rowFields>
  <rowItems count="9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t="grand">
      <x/>
    </i>
  </rowItems>
  <colFields count="1">
    <field x="26"/>
  </colFields>
  <colItems count="3">
    <i>
      <x/>
    </i>
    <i>
      <x v="1"/>
    </i>
    <i t="grand">
      <x/>
    </i>
  </colItems>
  <pageFields count="4">
    <pageField fld="6" hier="-1"/>
    <pageField fld="7" hier="-1"/>
    <pageField fld="10" hier="-1"/>
    <pageField fld="11" hier="-1"/>
  </pageFields>
  <dataFields count="1">
    <dataField name="CODIFICADO " fld="21" baseField="15" baseItem="0" numFmtId="4"/>
  </dataFields>
  <formats count="5">
    <format dxfId="4">
      <pivotArea type="origin" dataOnly="0" labelOnly="1" outline="0" fieldPosition="0"/>
    </format>
    <format dxfId="3">
      <pivotArea field="15" type="button" dataOnly="0" labelOnly="1" outline="0" axis="axisRow" fieldPosition="0"/>
    </format>
    <format dxfId="2">
      <pivotArea dataOnly="0" labelOnly="1" fieldPosition="0">
        <references count="1">
          <reference field="15"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
      <pivotArea dataOnly="0" labelOnly="1" fieldPosition="0">
        <references count="1">
          <reference field="15" count="46">
            <x v="50"/>
            <x v="51"/>
            <x v="52"/>
            <x v="53"/>
            <x v="54"/>
            <x v="55"/>
            <x v="56"/>
            <x v="57"/>
            <x v="58"/>
            <x v="59"/>
            <x v="60"/>
            <x v="61"/>
            <x v="62"/>
            <x v="63"/>
            <x v="64"/>
            <x v="65"/>
            <x v="66"/>
            <x v="67"/>
            <x v="68"/>
            <x v="69"/>
            <x v="70"/>
            <x v="71"/>
            <x v="72"/>
            <x v="73"/>
            <x v="74"/>
            <x v="75"/>
            <x v="76"/>
            <x v="77"/>
            <x v="78"/>
            <x v="79"/>
            <x v="80"/>
            <x v="81"/>
            <x v="82"/>
            <x v="83"/>
            <x v="84"/>
            <x v="85"/>
            <x v="86"/>
            <x v="87"/>
            <x v="88"/>
            <x v="89"/>
            <x v="90"/>
            <x v="91"/>
            <x v="92"/>
            <x v="93"/>
            <x v="94"/>
            <x v="95"/>
          </reference>
        </references>
      </pivotArea>
    </format>
    <format dxfId="0">
      <pivotArea dataOnly="0" labelOnly="1" grandRow="1"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T478"/>
  <sheetViews>
    <sheetView topLeftCell="I474" workbookViewId="0">
      <selection activeCell="L477" sqref="L477"/>
    </sheetView>
  </sheetViews>
  <sheetFormatPr baseColWidth="10" defaultRowHeight="12.75" x14ac:dyDescent="0.2"/>
  <cols>
    <col min="3" max="3" width="21.42578125" customWidth="1"/>
    <col min="4" max="4" width="24" customWidth="1"/>
    <col min="5" max="5" width="41" customWidth="1"/>
    <col min="6" max="6" width="70" customWidth="1"/>
    <col min="7" max="13" width="34.5703125" customWidth="1"/>
    <col min="14" max="14" width="11.42578125" customWidth="1"/>
    <col min="15" max="16" width="35.28515625" customWidth="1"/>
    <col min="17" max="17" width="19.42578125" customWidth="1"/>
    <col min="18" max="19" width="17.28515625" customWidth="1"/>
    <col min="20" max="20" width="18.5703125" customWidth="1"/>
    <col min="21" max="21" width="11.42578125" customWidth="1"/>
    <col min="22" max="22" width="24.7109375" customWidth="1"/>
    <col min="23" max="23" width="16.28515625" customWidth="1"/>
    <col min="24" max="24" width="16.42578125" customWidth="1"/>
    <col min="25" max="25" width="20.7109375" customWidth="1"/>
    <col min="26" max="26" width="16.28515625" customWidth="1"/>
    <col min="29" max="29" width="18" customWidth="1"/>
    <col min="57" max="68" width="15.28515625" customWidth="1"/>
    <col min="69" max="69" width="15.42578125" customWidth="1"/>
  </cols>
  <sheetData>
    <row r="1" spans="1:72" ht="39" thickTop="1" x14ac:dyDescent="0.2">
      <c r="A1" s="2" t="s">
        <v>20</v>
      </c>
      <c r="B1" s="3" t="s">
        <v>21</v>
      </c>
      <c r="C1" s="4" t="s">
        <v>22</v>
      </c>
      <c r="D1" s="4" t="s">
        <v>23</v>
      </c>
      <c r="E1" s="4" t="s">
        <v>24</v>
      </c>
      <c r="F1" s="4" t="s">
        <v>25</v>
      </c>
      <c r="G1" s="5" t="s">
        <v>4</v>
      </c>
      <c r="H1" s="5" t="s">
        <v>5</v>
      </c>
      <c r="I1" s="5" t="s">
        <v>26</v>
      </c>
      <c r="J1" s="5" t="s">
        <v>3</v>
      </c>
      <c r="K1" s="5" t="s">
        <v>6</v>
      </c>
      <c r="L1" s="5" t="s">
        <v>7</v>
      </c>
      <c r="M1" s="5" t="s">
        <v>27</v>
      </c>
      <c r="N1" s="5" t="s">
        <v>28</v>
      </c>
      <c r="O1" s="6" t="s">
        <v>29</v>
      </c>
      <c r="P1" s="6" t="s">
        <v>10</v>
      </c>
      <c r="Q1" s="7" t="s">
        <v>30</v>
      </c>
      <c r="R1" s="8" t="s">
        <v>31</v>
      </c>
      <c r="S1" s="8" t="s">
        <v>32</v>
      </c>
      <c r="T1" s="9" t="s">
        <v>33</v>
      </c>
      <c r="U1" s="10" t="s">
        <v>34</v>
      </c>
      <c r="V1" s="8" t="s">
        <v>35</v>
      </c>
      <c r="W1" s="8" t="s">
        <v>36</v>
      </c>
      <c r="X1" s="8" t="s">
        <v>37</v>
      </c>
      <c r="Y1" s="8" t="s">
        <v>38</v>
      </c>
      <c r="Z1" s="8" t="s">
        <v>39</v>
      </c>
      <c r="AA1" s="11" t="s">
        <v>2</v>
      </c>
      <c r="AB1" s="12" t="s">
        <v>40</v>
      </c>
      <c r="AC1" s="12" t="s">
        <v>41</v>
      </c>
      <c r="AD1" s="12" t="s">
        <v>42</v>
      </c>
      <c r="AE1" s="12" t="s">
        <v>43</v>
      </c>
      <c r="AF1" s="13" t="s">
        <v>44</v>
      </c>
      <c r="AG1" s="13" t="s">
        <v>45</v>
      </c>
      <c r="AH1" s="13" t="s">
        <v>46</v>
      </c>
      <c r="AI1" s="13" t="s">
        <v>47</v>
      </c>
      <c r="AJ1" s="13" t="s">
        <v>48</v>
      </c>
      <c r="AK1" s="13" t="s">
        <v>49</v>
      </c>
      <c r="AL1" s="13" t="s">
        <v>50</v>
      </c>
      <c r="AM1" s="13" t="s">
        <v>51</v>
      </c>
      <c r="AN1" s="13" t="s">
        <v>52</v>
      </c>
      <c r="AO1" s="13" t="s">
        <v>53</v>
      </c>
      <c r="AP1" s="13" t="s">
        <v>54</v>
      </c>
      <c r="AQ1" s="13" t="s">
        <v>55</v>
      </c>
      <c r="AR1" s="14" t="s">
        <v>56</v>
      </c>
      <c r="AS1" s="14" t="s">
        <v>57</v>
      </c>
      <c r="AT1" s="14" t="s">
        <v>58</v>
      </c>
      <c r="AU1" s="14" t="s">
        <v>59</v>
      </c>
      <c r="AV1" s="14" t="s">
        <v>60</v>
      </c>
      <c r="AW1" s="14" t="s">
        <v>61</v>
      </c>
      <c r="AX1" s="14" t="s">
        <v>62</v>
      </c>
      <c r="AY1" s="14" t="s">
        <v>63</v>
      </c>
      <c r="AZ1" s="14" t="s">
        <v>64</v>
      </c>
      <c r="BA1" s="14" t="s">
        <v>65</v>
      </c>
      <c r="BB1" s="14" t="s">
        <v>66</v>
      </c>
      <c r="BC1" s="14" t="s">
        <v>67</v>
      </c>
      <c r="BD1" s="15" t="s">
        <v>68</v>
      </c>
      <c r="BE1" s="15" t="s">
        <v>69</v>
      </c>
      <c r="BF1" s="15" t="s">
        <v>70</v>
      </c>
      <c r="BG1" s="15" t="s">
        <v>71</v>
      </c>
      <c r="BH1" s="15" t="s">
        <v>72</v>
      </c>
      <c r="BI1" s="15" t="s">
        <v>73</v>
      </c>
      <c r="BJ1" s="15" t="s">
        <v>74</v>
      </c>
      <c r="BK1" s="15" t="s">
        <v>75</v>
      </c>
      <c r="BL1" s="15" t="s">
        <v>76</v>
      </c>
      <c r="BM1" s="15" t="s">
        <v>77</v>
      </c>
      <c r="BN1" s="15" t="s">
        <v>78</v>
      </c>
      <c r="BO1" s="15" t="s">
        <v>79</v>
      </c>
      <c r="BP1" s="15" t="s">
        <v>80</v>
      </c>
      <c r="BQ1" s="15" t="s">
        <v>81</v>
      </c>
      <c r="BR1" s="15" t="s">
        <v>82</v>
      </c>
      <c r="BS1" s="15" t="s">
        <v>83</v>
      </c>
      <c r="BT1" s="16" t="s">
        <v>84</v>
      </c>
    </row>
    <row r="2" spans="1:72" ht="51" x14ac:dyDescent="0.2">
      <c r="A2" s="17">
        <v>1</v>
      </c>
      <c r="B2" s="18">
        <v>0</v>
      </c>
      <c r="C2" s="19" t="s">
        <v>85</v>
      </c>
      <c r="D2" s="19" t="s">
        <v>86</v>
      </c>
      <c r="E2" s="20" t="s">
        <v>87</v>
      </c>
      <c r="F2" s="20" t="s">
        <v>88</v>
      </c>
      <c r="G2" s="19" t="s">
        <v>89</v>
      </c>
      <c r="H2" s="19" t="s">
        <v>90</v>
      </c>
      <c r="I2" s="19" t="s">
        <v>91</v>
      </c>
      <c r="J2" s="19" t="s">
        <v>92</v>
      </c>
      <c r="K2" s="19" t="s">
        <v>93</v>
      </c>
      <c r="L2" s="19" t="s">
        <v>94</v>
      </c>
      <c r="M2" s="21" t="s">
        <v>95</v>
      </c>
      <c r="N2" s="22"/>
      <c r="O2" s="19" t="s">
        <v>96</v>
      </c>
      <c r="P2" s="19" t="s">
        <v>97</v>
      </c>
      <c r="Q2" s="23">
        <v>2000</v>
      </c>
      <c r="R2" s="24"/>
      <c r="S2" s="24"/>
      <c r="T2" s="24"/>
      <c r="U2" s="25" t="s">
        <v>98</v>
      </c>
      <c r="V2" s="26">
        <f t="shared" ref="V2:V65" si="0">(Q2+R2+S2+T2)</f>
        <v>2000</v>
      </c>
      <c r="W2" s="26">
        <v>2000</v>
      </c>
      <c r="X2" s="26">
        <v>909.34999999999991</v>
      </c>
      <c r="Y2" s="26">
        <v>0</v>
      </c>
      <c r="Z2" s="26">
        <v>1090.6500000000001</v>
      </c>
      <c r="AA2" s="27" t="s">
        <v>99</v>
      </c>
      <c r="AB2" s="17" t="s">
        <v>100</v>
      </c>
      <c r="AC2" s="17" t="s">
        <v>101</v>
      </c>
      <c r="AD2" s="28"/>
      <c r="AE2" s="29"/>
      <c r="AF2" s="29" t="s">
        <v>102</v>
      </c>
      <c r="AG2" s="29"/>
      <c r="AH2" s="29"/>
      <c r="AI2" s="29"/>
      <c r="AJ2" s="29"/>
      <c r="AK2" s="29"/>
      <c r="AL2" s="29"/>
      <c r="AM2" s="29"/>
      <c r="AN2" s="29"/>
      <c r="AO2" s="29"/>
      <c r="AP2" s="29"/>
      <c r="AQ2" s="29"/>
      <c r="AR2" s="29" t="s">
        <v>102</v>
      </c>
      <c r="AS2" s="29" t="s">
        <v>102</v>
      </c>
      <c r="AT2" s="29" t="s">
        <v>102</v>
      </c>
      <c r="AU2" s="29" t="s">
        <v>102</v>
      </c>
      <c r="AV2" s="29" t="s">
        <v>102</v>
      </c>
      <c r="AW2" s="29" t="s">
        <v>102</v>
      </c>
      <c r="AX2" s="29" t="s">
        <v>102</v>
      </c>
      <c r="AY2" s="29" t="s">
        <v>102</v>
      </c>
      <c r="AZ2" s="29" t="s">
        <v>102</v>
      </c>
      <c r="BA2" s="29" t="s">
        <v>102</v>
      </c>
      <c r="BB2" s="29" t="s">
        <v>102</v>
      </c>
      <c r="BC2" s="29" t="s">
        <v>102</v>
      </c>
      <c r="BD2" s="30">
        <v>12</v>
      </c>
      <c r="BE2" s="31">
        <v>166.66666666666666</v>
      </c>
      <c r="BF2" s="31">
        <v>166.66666666666666</v>
      </c>
      <c r="BG2" s="31">
        <v>166.66666666666666</v>
      </c>
      <c r="BH2" s="31">
        <v>166.66666666666666</v>
      </c>
      <c r="BI2" s="31">
        <v>166.66666666666666</v>
      </c>
      <c r="BJ2" s="31">
        <v>166.66666666666666</v>
      </c>
      <c r="BK2" s="31">
        <v>166.66666666666666</v>
      </c>
      <c r="BL2" s="31">
        <v>166.66666666666666</v>
      </c>
      <c r="BM2" s="31">
        <v>166.66666666666666</v>
      </c>
      <c r="BN2" s="31">
        <v>166.66666666666666</v>
      </c>
      <c r="BO2" s="31">
        <v>166.66666666666666</v>
      </c>
      <c r="BP2" s="31">
        <v>166.66666666666666</v>
      </c>
      <c r="BQ2" s="31">
        <v>2000.0000000000002</v>
      </c>
      <c r="BR2" s="31" t="b">
        <v>1</v>
      </c>
      <c r="BS2" s="31"/>
      <c r="BT2" s="32"/>
    </row>
    <row r="3" spans="1:72" ht="51" x14ac:dyDescent="0.2">
      <c r="A3" s="17">
        <v>2</v>
      </c>
      <c r="B3" s="18">
        <v>0</v>
      </c>
      <c r="C3" s="19" t="s">
        <v>85</v>
      </c>
      <c r="D3" s="19" t="s">
        <v>86</v>
      </c>
      <c r="E3" s="20" t="s">
        <v>87</v>
      </c>
      <c r="F3" s="20" t="s">
        <v>88</v>
      </c>
      <c r="G3" s="19" t="s">
        <v>89</v>
      </c>
      <c r="H3" s="19" t="s">
        <v>90</v>
      </c>
      <c r="I3" s="19" t="s">
        <v>91</v>
      </c>
      <c r="J3" s="19" t="s">
        <v>92</v>
      </c>
      <c r="K3" s="19" t="s">
        <v>93</v>
      </c>
      <c r="L3" s="19" t="s">
        <v>94</v>
      </c>
      <c r="M3" s="21" t="s">
        <v>103</v>
      </c>
      <c r="N3" s="22"/>
      <c r="O3" s="19" t="s">
        <v>104</v>
      </c>
      <c r="P3" s="19" t="s">
        <v>105</v>
      </c>
      <c r="Q3" s="23">
        <v>83473.13</v>
      </c>
      <c r="R3" s="24"/>
      <c r="S3" s="24">
        <v>1870</v>
      </c>
      <c r="T3" s="24"/>
      <c r="U3" s="25" t="s">
        <v>98</v>
      </c>
      <c r="V3" s="26">
        <f t="shared" si="0"/>
        <v>85343.13</v>
      </c>
      <c r="W3" s="26">
        <v>85334.150000000009</v>
      </c>
      <c r="X3" s="26">
        <v>85334.150000000009</v>
      </c>
      <c r="Y3" s="26">
        <v>8.9799999999959255</v>
      </c>
      <c r="Z3" s="26">
        <v>8.9799999999959255</v>
      </c>
      <c r="AA3" s="27" t="s">
        <v>99</v>
      </c>
      <c r="AB3" s="17" t="s">
        <v>100</v>
      </c>
      <c r="AC3" s="17" t="s">
        <v>101</v>
      </c>
      <c r="AD3" s="28"/>
      <c r="AE3" s="29"/>
      <c r="AF3" s="29" t="s">
        <v>102</v>
      </c>
      <c r="AG3" s="29"/>
      <c r="AH3" s="29"/>
      <c r="AI3" s="29"/>
      <c r="AJ3" s="29"/>
      <c r="AK3" s="29"/>
      <c r="AL3" s="29"/>
      <c r="AM3" s="29"/>
      <c r="AN3" s="29"/>
      <c r="AO3" s="29"/>
      <c r="AP3" s="29"/>
      <c r="AQ3" s="29"/>
      <c r="AR3" s="29" t="s">
        <v>102</v>
      </c>
      <c r="AS3" s="29" t="s">
        <v>102</v>
      </c>
      <c r="AT3" s="29" t="s">
        <v>102</v>
      </c>
      <c r="AU3" s="29" t="s">
        <v>102</v>
      </c>
      <c r="AV3" s="29" t="s">
        <v>102</v>
      </c>
      <c r="AW3" s="29" t="s">
        <v>102</v>
      </c>
      <c r="AX3" s="29" t="s">
        <v>102</v>
      </c>
      <c r="AY3" s="29" t="s">
        <v>102</v>
      </c>
      <c r="AZ3" s="29" t="s">
        <v>102</v>
      </c>
      <c r="BA3" s="29" t="s">
        <v>102</v>
      </c>
      <c r="BB3" s="29" t="s">
        <v>102</v>
      </c>
      <c r="BC3" s="29" t="s">
        <v>102</v>
      </c>
      <c r="BD3" s="30">
        <v>12</v>
      </c>
      <c r="BE3" s="31">
        <v>7111.9275000000007</v>
      </c>
      <c r="BF3" s="31">
        <v>7111.9275000000007</v>
      </c>
      <c r="BG3" s="31">
        <v>7111.9275000000007</v>
      </c>
      <c r="BH3" s="31">
        <v>7111.9275000000007</v>
      </c>
      <c r="BI3" s="31">
        <v>7111.9275000000007</v>
      </c>
      <c r="BJ3" s="31">
        <v>7111.9275000000007</v>
      </c>
      <c r="BK3" s="31">
        <v>7111.9275000000007</v>
      </c>
      <c r="BL3" s="31">
        <v>7111.9275000000007</v>
      </c>
      <c r="BM3" s="31">
        <v>7111.9275000000007</v>
      </c>
      <c r="BN3" s="31">
        <v>7111.9275000000007</v>
      </c>
      <c r="BO3" s="31">
        <v>7111.9275000000007</v>
      </c>
      <c r="BP3" s="31">
        <v>7111.9275000000007</v>
      </c>
      <c r="BQ3" s="31">
        <v>85343.13</v>
      </c>
      <c r="BR3" s="31" t="b">
        <v>1</v>
      </c>
      <c r="BS3" s="31"/>
      <c r="BT3" s="32" t="s">
        <v>106</v>
      </c>
    </row>
    <row r="4" spans="1:72" ht="51" x14ac:dyDescent="0.2">
      <c r="A4" s="17">
        <v>3</v>
      </c>
      <c r="B4" s="18">
        <v>0</v>
      </c>
      <c r="C4" s="19" t="s">
        <v>85</v>
      </c>
      <c r="D4" s="19" t="s">
        <v>86</v>
      </c>
      <c r="E4" s="20" t="s">
        <v>87</v>
      </c>
      <c r="F4" s="20" t="s">
        <v>88</v>
      </c>
      <c r="G4" s="19" t="s">
        <v>89</v>
      </c>
      <c r="H4" s="19" t="s">
        <v>90</v>
      </c>
      <c r="I4" s="19" t="s">
        <v>91</v>
      </c>
      <c r="J4" s="19" t="s">
        <v>92</v>
      </c>
      <c r="K4" s="19" t="s">
        <v>93</v>
      </c>
      <c r="L4" s="19" t="s">
        <v>94</v>
      </c>
      <c r="M4" s="21" t="s">
        <v>107</v>
      </c>
      <c r="N4" s="22"/>
      <c r="O4" s="19" t="s">
        <v>108</v>
      </c>
      <c r="P4" s="19" t="s">
        <v>109</v>
      </c>
      <c r="Q4" s="23">
        <v>12.17</v>
      </c>
      <c r="R4" s="24"/>
      <c r="S4" s="24"/>
      <c r="T4" s="24"/>
      <c r="U4" s="25" t="s">
        <v>98</v>
      </c>
      <c r="V4" s="26">
        <f t="shared" si="0"/>
        <v>12.17</v>
      </c>
      <c r="W4" s="26">
        <v>0</v>
      </c>
      <c r="X4" s="26">
        <v>0</v>
      </c>
      <c r="Y4" s="26">
        <v>12.17</v>
      </c>
      <c r="Z4" s="26">
        <v>12.17</v>
      </c>
      <c r="AA4" s="27" t="s">
        <v>99</v>
      </c>
      <c r="AB4" s="17" t="s">
        <v>100</v>
      </c>
      <c r="AC4" s="17" t="s">
        <v>101</v>
      </c>
      <c r="AD4" s="28"/>
      <c r="AE4" s="29"/>
      <c r="AF4" s="29" t="s">
        <v>102</v>
      </c>
      <c r="AG4" s="29"/>
      <c r="AH4" s="29"/>
      <c r="AI4" s="29"/>
      <c r="AJ4" s="29"/>
      <c r="AK4" s="29"/>
      <c r="AL4" s="29"/>
      <c r="AM4" s="29"/>
      <c r="AN4" s="29"/>
      <c r="AO4" s="29"/>
      <c r="AP4" s="29"/>
      <c r="AQ4" s="29"/>
      <c r="AR4" s="29" t="s">
        <v>102</v>
      </c>
      <c r="AS4" s="29" t="s">
        <v>102</v>
      </c>
      <c r="AT4" s="29" t="s">
        <v>102</v>
      </c>
      <c r="AU4" s="29" t="s">
        <v>102</v>
      </c>
      <c r="AV4" s="29" t="s">
        <v>102</v>
      </c>
      <c r="AW4" s="29" t="s">
        <v>102</v>
      </c>
      <c r="AX4" s="29" t="s">
        <v>102</v>
      </c>
      <c r="AY4" s="29" t="s">
        <v>102</v>
      </c>
      <c r="AZ4" s="29" t="s">
        <v>102</v>
      </c>
      <c r="BA4" s="29" t="s">
        <v>102</v>
      </c>
      <c r="BB4" s="29" t="s">
        <v>102</v>
      </c>
      <c r="BC4" s="29" t="s">
        <v>102</v>
      </c>
      <c r="BD4" s="30">
        <v>12</v>
      </c>
      <c r="BE4" s="31">
        <v>1.0141666666666667</v>
      </c>
      <c r="BF4" s="31">
        <v>1.0141666666666667</v>
      </c>
      <c r="BG4" s="31">
        <v>1.0141666666666667</v>
      </c>
      <c r="BH4" s="31">
        <v>1.0141666666666667</v>
      </c>
      <c r="BI4" s="31">
        <v>1.0141666666666667</v>
      </c>
      <c r="BJ4" s="31">
        <v>1.0141666666666667</v>
      </c>
      <c r="BK4" s="31">
        <v>1.0141666666666667</v>
      </c>
      <c r="BL4" s="31">
        <v>1.0141666666666667</v>
      </c>
      <c r="BM4" s="31">
        <v>1.0141666666666667</v>
      </c>
      <c r="BN4" s="31">
        <v>1.0141666666666667</v>
      </c>
      <c r="BO4" s="31">
        <v>1.0141666666666667</v>
      </c>
      <c r="BP4" s="31">
        <v>1.0141666666666667</v>
      </c>
      <c r="BQ4" s="31">
        <v>12.169999999999996</v>
      </c>
      <c r="BR4" s="31" t="b">
        <v>1</v>
      </c>
      <c r="BS4" s="31"/>
      <c r="BT4" s="33"/>
    </row>
    <row r="5" spans="1:72" ht="89.25" x14ac:dyDescent="0.2">
      <c r="A5" s="17">
        <v>4</v>
      </c>
      <c r="B5" s="18">
        <v>0</v>
      </c>
      <c r="C5" s="19" t="s">
        <v>85</v>
      </c>
      <c r="D5" s="19" t="s">
        <v>86</v>
      </c>
      <c r="E5" s="20" t="s">
        <v>87</v>
      </c>
      <c r="F5" s="20" t="s">
        <v>88</v>
      </c>
      <c r="G5" s="19" t="s">
        <v>89</v>
      </c>
      <c r="H5" s="19" t="s">
        <v>90</v>
      </c>
      <c r="I5" s="19" t="s">
        <v>91</v>
      </c>
      <c r="J5" s="19" t="s">
        <v>92</v>
      </c>
      <c r="K5" s="19" t="s">
        <v>93</v>
      </c>
      <c r="L5" s="19" t="s">
        <v>94</v>
      </c>
      <c r="M5" s="21" t="s">
        <v>107</v>
      </c>
      <c r="N5" s="22"/>
      <c r="O5" s="19" t="s">
        <v>108</v>
      </c>
      <c r="P5" s="19" t="s">
        <v>110</v>
      </c>
      <c r="Q5" s="23">
        <v>44.69</v>
      </c>
      <c r="R5" s="24"/>
      <c r="S5" s="24"/>
      <c r="T5" s="24"/>
      <c r="U5" s="25" t="s">
        <v>98</v>
      </c>
      <c r="V5" s="26">
        <f t="shared" si="0"/>
        <v>44.69</v>
      </c>
      <c r="W5" s="26">
        <v>0</v>
      </c>
      <c r="X5" s="26">
        <v>0</v>
      </c>
      <c r="Y5" s="26">
        <v>44.69</v>
      </c>
      <c r="Z5" s="26">
        <v>44.69</v>
      </c>
      <c r="AA5" s="27" t="s">
        <v>99</v>
      </c>
      <c r="AB5" s="17" t="s">
        <v>100</v>
      </c>
      <c r="AC5" s="17" t="s">
        <v>101</v>
      </c>
      <c r="AD5" s="28"/>
      <c r="AE5" s="29"/>
      <c r="AF5" s="29" t="s">
        <v>102</v>
      </c>
      <c r="AG5" s="29"/>
      <c r="AH5" s="29"/>
      <c r="AI5" s="29"/>
      <c r="AJ5" s="29"/>
      <c r="AK5" s="29"/>
      <c r="AL5" s="29"/>
      <c r="AM5" s="29"/>
      <c r="AN5" s="29"/>
      <c r="AO5" s="29"/>
      <c r="AP5" s="29"/>
      <c r="AQ5" s="29"/>
      <c r="AR5" s="29" t="s">
        <v>102</v>
      </c>
      <c r="AS5" s="29" t="s">
        <v>102</v>
      </c>
      <c r="AT5" s="29" t="s">
        <v>102</v>
      </c>
      <c r="AU5" s="29" t="s">
        <v>102</v>
      </c>
      <c r="AV5" s="29" t="s">
        <v>102</v>
      </c>
      <c r="AW5" s="29" t="s">
        <v>102</v>
      </c>
      <c r="AX5" s="29" t="s">
        <v>102</v>
      </c>
      <c r="AY5" s="29" t="s">
        <v>102</v>
      </c>
      <c r="AZ5" s="29" t="s">
        <v>102</v>
      </c>
      <c r="BA5" s="29" t="s">
        <v>102</v>
      </c>
      <c r="BB5" s="29" t="s">
        <v>102</v>
      </c>
      <c r="BC5" s="29" t="s">
        <v>102</v>
      </c>
      <c r="BD5" s="30">
        <v>12</v>
      </c>
      <c r="BE5" s="31">
        <v>3.7241666666666666</v>
      </c>
      <c r="BF5" s="31">
        <v>3.7241666666666666</v>
      </c>
      <c r="BG5" s="31">
        <v>3.7241666666666666</v>
      </c>
      <c r="BH5" s="31">
        <v>3.7241666666666666</v>
      </c>
      <c r="BI5" s="31">
        <v>3.7241666666666666</v>
      </c>
      <c r="BJ5" s="31">
        <v>3.7241666666666666</v>
      </c>
      <c r="BK5" s="31">
        <v>3.7241666666666666</v>
      </c>
      <c r="BL5" s="31">
        <v>3.7241666666666666</v>
      </c>
      <c r="BM5" s="31">
        <v>3.7241666666666666</v>
      </c>
      <c r="BN5" s="31">
        <v>3.7241666666666666</v>
      </c>
      <c r="BO5" s="31">
        <v>3.7241666666666666</v>
      </c>
      <c r="BP5" s="31">
        <v>3.7241666666666666</v>
      </c>
      <c r="BQ5" s="31">
        <v>44.690000000000005</v>
      </c>
      <c r="BR5" s="31" t="b">
        <v>1</v>
      </c>
      <c r="BS5" s="31"/>
      <c r="BT5" s="32"/>
    </row>
    <row r="6" spans="1:72" ht="89.25" x14ac:dyDescent="0.2">
      <c r="A6" s="17">
        <v>5</v>
      </c>
      <c r="B6" s="18">
        <v>0</v>
      </c>
      <c r="C6" s="19" t="s">
        <v>85</v>
      </c>
      <c r="D6" s="19" t="s">
        <v>86</v>
      </c>
      <c r="E6" s="20" t="s">
        <v>87</v>
      </c>
      <c r="F6" s="20" t="s">
        <v>88</v>
      </c>
      <c r="G6" s="19" t="s">
        <v>89</v>
      </c>
      <c r="H6" s="19" t="s">
        <v>90</v>
      </c>
      <c r="I6" s="19" t="s">
        <v>91</v>
      </c>
      <c r="J6" s="19" t="s">
        <v>92</v>
      </c>
      <c r="K6" s="19" t="s">
        <v>93</v>
      </c>
      <c r="L6" s="19" t="s">
        <v>94</v>
      </c>
      <c r="M6" s="21" t="s">
        <v>107</v>
      </c>
      <c r="N6" s="22"/>
      <c r="O6" s="19" t="s">
        <v>108</v>
      </c>
      <c r="P6" s="19" t="s">
        <v>110</v>
      </c>
      <c r="Q6" s="23">
        <v>1841.06</v>
      </c>
      <c r="R6" s="24">
        <v>-1841.06</v>
      </c>
      <c r="S6" s="24"/>
      <c r="T6" s="24"/>
      <c r="U6" s="25" t="s">
        <v>111</v>
      </c>
      <c r="V6" s="26">
        <f t="shared" si="0"/>
        <v>0</v>
      </c>
      <c r="W6" s="26">
        <v>0</v>
      </c>
      <c r="X6" s="26">
        <v>0</v>
      </c>
      <c r="Y6" s="26">
        <v>0</v>
      </c>
      <c r="Z6" s="26">
        <v>0</v>
      </c>
      <c r="AA6" s="27" t="s">
        <v>99</v>
      </c>
      <c r="AB6" s="17" t="s">
        <v>100</v>
      </c>
      <c r="AC6" s="17" t="s">
        <v>101</v>
      </c>
      <c r="AD6" s="28"/>
      <c r="AE6" s="29"/>
      <c r="AF6" s="29" t="s">
        <v>102</v>
      </c>
      <c r="AG6" s="29"/>
      <c r="AH6" s="29"/>
      <c r="AI6" s="29"/>
      <c r="AJ6" s="29"/>
      <c r="AK6" s="29"/>
      <c r="AL6" s="29"/>
      <c r="AM6" s="29"/>
      <c r="AN6" s="29"/>
      <c r="AO6" s="29"/>
      <c r="AP6" s="29"/>
      <c r="AQ6" s="29"/>
      <c r="AR6" s="29" t="s">
        <v>102</v>
      </c>
      <c r="AS6" s="29" t="s">
        <v>102</v>
      </c>
      <c r="AT6" s="29" t="s">
        <v>102</v>
      </c>
      <c r="AU6" s="29" t="s">
        <v>102</v>
      </c>
      <c r="AV6" s="29" t="s">
        <v>102</v>
      </c>
      <c r="AW6" s="29" t="s">
        <v>102</v>
      </c>
      <c r="AX6" s="29" t="s">
        <v>102</v>
      </c>
      <c r="AY6" s="29" t="s">
        <v>102</v>
      </c>
      <c r="AZ6" s="29" t="s">
        <v>102</v>
      </c>
      <c r="BA6" s="29" t="s">
        <v>102</v>
      </c>
      <c r="BB6" s="29" t="s">
        <v>102</v>
      </c>
      <c r="BC6" s="29" t="s">
        <v>102</v>
      </c>
      <c r="BD6" s="30">
        <v>12</v>
      </c>
      <c r="BE6" s="31">
        <v>0</v>
      </c>
      <c r="BF6" s="31">
        <v>0</v>
      </c>
      <c r="BG6" s="31">
        <v>0</v>
      </c>
      <c r="BH6" s="31">
        <v>0</v>
      </c>
      <c r="BI6" s="31">
        <v>0</v>
      </c>
      <c r="BJ6" s="31">
        <v>0</v>
      </c>
      <c r="BK6" s="31">
        <v>0</v>
      </c>
      <c r="BL6" s="31">
        <v>0</v>
      </c>
      <c r="BM6" s="31">
        <v>0</v>
      </c>
      <c r="BN6" s="31">
        <v>0</v>
      </c>
      <c r="BO6" s="31">
        <v>0</v>
      </c>
      <c r="BP6" s="31">
        <v>0</v>
      </c>
      <c r="BQ6" s="31">
        <v>0</v>
      </c>
      <c r="BR6" s="31" t="b">
        <v>1</v>
      </c>
      <c r="BS6" s="31"/>
      <c r="BT6" s="33" t="s">
        <v>112</v>
      </c>
    </row>
    <row r="7" spans="1:72" ht="51" x14ac:dyDescent="0.2">
      <c r="A7" s="17">
        <v>6</v>
      </c>
      <c r="B7" s="18">
        <v>0</v>
      </c>
      <c r="C7" s="19" t="s">
        <v>85</v>
      </c>
      <c r="D7" s="19" t="s">
        <v>86</v>
      </c>
      <c r="E7" s="20" t="s">
        <v>87</v>
      </c>
      <c r="F7" s="20" t="s">
        <v>88</v>
      </c>
      <c r="G7" s="19" t="s">
        <v>89</v>
      </c>
      <c r="H7" s="19" t="s">
        <v>90</v>
      </c>
      <c r="I7" s="19" t="s">
        <v>91</v>
      </c>
      <c r="J7" s="19" t="s">
        <v>92</v>
      </c>
      <c r="K7" s="19" t="s">
        <v>93</v>
      </c>
      <c r="L7" s="19" t="s">
        <v>94</v>
      </c>
      <c r="M7" s="21" t="s">
        <v>107</v>
      </c>
      <c r="N7" s="22"/>
      <c r="O7" s="19" t="s">
        <v>108</v>
      </c>
      <c r="P7" s="19" t="s">
        <v>113</v>
      </c>
      <c r="Q7" s="23">
        <v>540.96</v>
      </c>
      <c r="R7" s="24"/>
      <c r="S7" s="24">
        <v>500</v>
      </c>
      <c r="T7" s="24"/>
      <c r="U7" s="25" t="s">
        <v>98</v>
      </c>
      <c r="V7" s="26">
        <f t="shared" si="0"/>
        <v>1040.96</v>
      </c>
      <c r="W7" s="26">
        <v>1040.96</v>
      </c>
      <c r="X7" s="26">
        <v>251.05</v>
      </c>
      <c r="Y7" s="26">
        <v>0</v>
      </c>
      <c r="Z7" s="26">
        <v>789.91000000000008</v>
      </c>
      <c r="AA7" s="27" t="s">
        <v>99</v>
      </c>
      <c r="AB7" s="17" t="s">
        <v>100</v>
      </c>
      <c r="AC7" s="17" t="s">
        <v>101</v>
      </c>
      <c r="AD7" s="28"/>
      <c r="AE7" s="29"/>
      <c r="AF7" s="29" t="s">
        <v>102</v>
      </c>
      <c r="AG7" s="29"/>
      <c r="AH7" s="29"/>
      <c r="AI7" s="29"/>
      <c r="AJ7" s="29"/>
      <c r="AK7" s="29"/>
      <c r="AL7" s="29"/>
      <c r="AM7" s="29"/>
      <c r="AN7" s="29"/>
      <c r="AO7" s="29"/>
      <c r="AP7" s="29"/>
      <c r="AQ7" s="29"/>
      <c r="AR7" s="29" t="s">
        <v>102</v>
      </c>
      <c r="AS7" s="29" t="s">
        <v>102</v>
      </c>
      <c r="AT7" s="29" t="s">
        <v>102</v>
      </c>
      <c r="AU7" s="29" t="s">
        <v>102</v>
      </c>
      <c r="AV7" s="29" t="s">
        <v>102</v>
      </c>
      <c r="AW7" s="29" t="s">
        <v>102</v>
      </c>
      <c r="AX7" s="29" t="s">
        <v>102</v>
      </c>
      <c r="AY7" s="29" t="s">
        <v>102</v>
      </c>
      <c r="AZ7" s="29" t="s">
        <v>102</v>
      </c>
      <c r="BA7" s="29" t="s">
        <v>102</v>
      </c>
      <c r="BB7" s="29" t="s">
        <v>102</v>
      </c>
      <c r="BC7" s="29" t="s">
        <v>102</v>
      </c>
      <c r="BD7" s="30">
        <v>12</v>
      </c>
      <c r="BE7" s="31">
        <v>86.74666666666667</v>
      </c>
      <c r="BF7" s="31">
        <v>86.74666666666667</v>
      </c>
      <c r="BG7" s="31">
        <v>86.74666666666667</v>
      </c>
      <c r="BH7" s="31">
        <v>86.74666666666667</v>
      </c>
      <c r="BI7" s="31">
        <v>86.74666666666667</v>
      </c>
      <c r="BJ7" s="31">
        <v>86.74666666666667</v>
      </c>
      <c r="BK7" s="31">
        <v>86.74666666666667</v>
      </c>
      <c r="BL7" s="31">
        <v>86.74666666666667</v>
      </c>
      <c r="BM7" s="31">
        <v>86.74666666666667</v>
      </c>
      <c r="BN7" s="31">
        <v>86.74666666666667</v>
      </c>
      <c r="BO7" s="31">
        <v>86.74666666666667</v>
      </c>
      <c r="BP7" s="31">
        <v>86.74666666666667</v>
      </c>
      <c r="BQ7" s="31">
        <v>1040.96</v>
      </c>
      <c r="BR7" s="31" t="b">
        <v>1</v>
      </c>
      <c r="BS7" s="31"/>
      <c r="BT7" s="33" t="s">
        <v>114</v>
      </c>
    </row>
    <row r="8" spans="1:72" ht="63.75" x14ac:dyDescent="0.2">
      <c r="A8" s="17">
        <v>7</v>
      </c>
      <c r="B8" s="18">
        <v>0</v>
      </c>
      <c r="C8" s="19" t="s">
        <v>85</v>
      </c>
      <c r="D8" s="19" t="s">
        <v>86</v>
      </c>
      <c r="E8" s="20" t="s">
        <v>87</v>
      </c>
      <c r="F8" s="20" t="s">
        <v>88</v>
      </c>
      <c r="G8" s="19" t="s">
        <v>89</v>
      </c>
      <c r="H8" s="19" t="s">
        <v>90</v>
      </c>
      <c r="I8" s="19" t="s">
        <v>91</v>
      </c>
      <c r="J8" s="19" t="s">
        <v>92</v>
      </c>
      <c r="K8" s="19" t="s">
        <v>93</v>
      </c>
      <c r="L8" s="19" t="s">
        <v>94</v>
      </c>
      <c r="M8" s="21" t="s">
        <v>107</v>
      </c>
      <c r="N8" s="22"/>
      <c r="O8" s="19" t="s">
        <v>108</v>
      </c>
      <c r="P8" s="19" t="s">
        <v>115</v>
      </c>
      <c r="Q8" s="23">
        <v>2600</v>
      </c>
      <c r="R8" s="24">
        <v>-200</v>
      </c>
      <c r="S8" s="24">
        <v>841.06</v>
      </c>
      <c r="T8" s="24"/>
      <c r="U8" s="25" t="s">
        <v>98</v>
      </c>
      <c r="V8" s="26">
        <f t="shared" si="0"/>
        <v>3241.06</v>
      </c>
      <c r="W8" s="26">
        <v>3220.04</v>
      </c>
      <c r="X8" s="26">
        <v>3089.5</v>
      </c>
      <c r="Y8" s="26">
        <v>21.019999999999982</v>
      </c>
      <c r="Z8" s="26">
        <v>151.55999999999995</v>
      </c>
      <c r="AA8" s="27" t="s">
        <v>99</v>
      </c>
      <c r="AB8" s="17" t="s">
        <v>100</v>
      </c>
      <c r="AC8" s="17" t="s">
        <v>101</v>
      </c>
      <c r="AD8" s="28"/>
      <c r="AE8" s="29"/>
      <c r="AF8" s="29" t="s">
        <v>102</v>
      </c>
      <c r="AG8" s="29"/>
      <c r="AH8" s="29"/>
      <c r="AI8" s="29"/>
      <c r="AJ8" s="29"/>
      <c r="AK8" s="29"/>
      <c r="AL8" s="29"/>
      <c r="AM8" s="29"/>
      <c r="AN8" s="29"/>
      <c r="AO8" s="29"/>
      <c r="AP8" s="29"/>
      <c r="AQ8" s="29"/>
      <c r="AR8" s="29" t="s">
        <v>102</v>
      </c>
      <c r="AS8" s="29" t="s">
        <v>102</v>
      </c>
      <c r="AT8" s="29" t="s">
        <v>102</v>
      </c>
      <c r="AU8" s="29" t="s">
        <v>102</v>
      </c>
      <c r="AV8" s="29" t="s">
        <v>102</v>
      </c>
      <c r="AW8" s="29" t="s">
        <v>102</v>
      </c>
      <c r="AX8" s="29" t="s">
        <v>102</v>
      </c>
      <c r="AY8" s="29" t="s">
        <v>102</v>
      </c>
      <c r="AZ8" s="29" t="s">
        <v>102</v>
      </c>
      <c r="BA8" s="29" t="s">
        <v>102</v>
      </c>
      <c r="BB8" s="29" t="s">
        <v>102</v>
      </c>
      <c r="BC8" s="29" t="s">
        <v>102</v>
      </c>
      <c r="BD8" s="30">
        <v>12</v>
      </c>
      <c r="BE8" s="31">
        <v>270.08833333333331</v>
      </c>
      <c r="BF8" s="31">
        <v>270.08833333333331</v>
      </c>
      <c r="BG8" s="31">
        <v>270.08833333333331</v>
      </c>
      <c r="BH8" s="31">
        <v>270.08833333333331</v>
      </c>
      <c r="BI8" s="31">
        <v>270.08833333333331</v>
      </c>
      <c r="BJ8" s="31">
        <v>270.08833333333331</v>
      </c>
      <c r="BK8" s="31">
        <v>270.08833333333331</v>
      </c>
      <c r="BL8" s="31">
        <v>270.08833333333331</v>
      </c>
      <c r="BM8" s="31">
        <v>270.08833333333331</v>
      </c>
      <c r="BN8" s="31">
        <v>270.08833333333331</v>
      </c>
      <c r="BO8" s="31">
        <v>270.08833333333331</v>
      </c>
      <c r="BP8" s="31">
        <v>270.08833333333331</v>
      </c>
      <c r="BQ8" s="31">
        <v>3241.059999999999</v>
      </c>
      <c r="BR8" s="31" t="b">
        <v>1</v>
      </c>
      <c r="BS8" s="31"/>
      <c r="BT8" s="33" t="s">
        <v>116</v>
      </c>
    </row>
    <row r="9" spans="1:72" ht="51" x14ac:dyDescent="0.2">
      <c r="A9" s="17">
        <v>8</v>
      </c>
      <c r="B9" s="18">
        <v>0</v>
      </c>
      <c r="C9" s="19" t="s">
        <v>85</v>
      </c>
      <c r="D9" s="19" t="s">
        <v>86</v>
      </c>
      <c r="E9" s="20" t="s">
        <v>87</v>
      </c>
      <c r="F9" s="20" t="s">
        <v>88</v>
      </c>
      <c r="G9" s="19" t="s">
        <v>89</v>
      </c>
      <c r="H9" s="19" t="s">
        <v>90</v>
      </c>
      <c r="I9" s="19" t="s">
        <v>91</v>
      </c>
      <c r="J9" s="19" t="s">
        <v>92</v>
      </c>
      <c r="K9" s="19" t="s">
        <v>93</v>
      </c>
      <c r="L9" s="19" t="s">
        <v>94</v>
      </c>
      <c r="M9" s="21" t="s">
        <v>107</v>
      </c>
      <c r="N9" s="22"/>
      <c r="O9" s="19" t="s">
        <v>108</v>
      </c>
      <c r="P9" s="19" t="s">
        <v>117</v>
      </c>
      <c r="Q9" s="23">
        <v>2840.01</v>
      </c>
      <c r="R9" s="24">
        <v>-600</v>
      </c>
      <c r="S9" s="24"/>
      <c r="T9" s="24"/>
      <c r="U9" s="25" t="s">
        <v>98</v>
      </c>
      <c r="V9" s="26">
        <f t="shared" si="0"/>
        <v>2240.0100000000002</v>
      </c>
      <c r="W9" s="26">
        <v>2161.8900000000003</v>
      </c>
      <c r="X9" s="26">
        <v>2080.6499999999996</v>
      </c>
      <c r="Y9" s="26">
        <v>78.119999999999891</v>
      </c>
      <c r="Z9" s="26">
        <v>159.36000000000058</v>
      </c>
      <c r="AA9" s="27" t="s">
        <v>99</v>
      </c>
      <c r="AB9" s="17" t="s">
        <v>100</v>
      </c>
      <c r="AC9" s="17" t="s">
        <v>101</v>
      </c>
      <c r="AD9" s="28"/>
      <c r="AE9" s="34"/>
      <c r="AF9" s="29" t="s">
        <v>102</v>
      </c>
      <c r="AG9" s="29"/>
      <c r="AH9" s="29"/>
      <c r="AI9" s="29"/>
      <c r="AJ9" s="29"/>
      <c r="AK9" s="29"/>
      <c r="AL9" s="29"/>
      <c r="AM9" s="29"/>
      <c r="AN9" s="29"/>
      <c r="AO9" s="29"/>
      <c r="AP9" s="29"/>
      <c r="AQ9" s="29"/>
      <c r="AR9" s="29" t="s">
        <v>102</v>
      </c>
      <c r="AS9" s="29" t="s">
        <v>102</v>
      </c>
      <c r="AT9" s="29" t="s">
        <v>102</v>
      </c>
      <c r="AU9" s="29" t="s">
        <v>102</v>
      </c>
      <c r="AV9" s="29" t="s">
        <v>102</v>
      </c>
      <c r="AW9" s="29" t="s">
        <v>102</v>
      </c>
      <c r="AX9" s="29" t="s">
        <v>102</v>
      </c>
      <c r="AY9" s="29" t="s">
        <v>102</v>
      </c>
      <c r="AZ9" s="29" t="s">
        <v>102</v>
      </c>
      <c r="BA9" s="29" t="s">
        <v>102</v>
      </c>
      <c r="BB9" s="29" t="s">
        <v>102</v>
      </c>
      <c r="BC9" s="29" t="s">
        <v>102</v>
      </c>
      <c r="BD9" s="30">
        <v>12</v>
      </c>
      <c r="BE9" s="31">
        <v>186.66750000000002</v>
      </c>
      <c r="BF9" s="31">
        <v>186.66750000000002</v>
      </c>
      <c r="BG9" s="31">
        <v>186.66750000000002</v>
      </c>
      <c r="BH9" s="31">
        <v>186.66750000000002</v>
      </c>
      <c r="BI9" s="31">
        <v>186.66750000000002</v>
      </c>
      <c r="BJ9" s="31">
        <v>186.66750000000002</v>
      </c>
      <c r="BK9" s="31">
        <v>186.66750000000002</v>
      </c>
      <c r="BL9" s="31">
        <v>186.66750000000002</v>
      </c>
      <c r="BM9" s="31">
        <v>186.66750000000002</v>
      </c>
      <c r="BN9" s="31">
        <v>186.66750000000002</v>
      </c>
      <c r="BO9" s="31">
        <v>186.66750000000002</v>
      </c>
      <c r="BP9" s="31">
        <v>186.66750000000002</v>
      </c>
      <c r="BQ9" s="31">
        <v>2240.0100000000002</v>
      </c>
      <c r="BR9" s="31" t="b">
        <v>1</v>
      </c>
      <c r="BS9" s="31"/>
      <c r="BT9" s="33" t="s">
        <v>118</v>
      </c>
    </row>
    <row r="10" spans="1:72" ht="51" x14ac:dyDescent="0.2">
      <c r="A10" s="17">
        <v>9</v>
      </c>
      <c r="B10" s="18">
        <v>118</v>
      </c>
      <c r="C10" s="19" t="s">
        <v>85</v>
      </c>
      <c r="D10" s="19" t="s">
        <v>86</v>
      </c>
      <c r="E10" s="20" t="s">
        <v>87</v>
      </c>
      <c r="F10" s="20" t="s">
        <v>88</v>
      </c>
      <c r="G10" s="19" t="s">
        <v>89</v>
      </c>
      <c r="H10" s="19" t="s">
        <v>90</v>
      </c>
      <c r="I10" s="19" t="s">
        <v>91</v>
      </c>
      <c r="J10" s="19" t="s">
        <v>92</v>
      </c>
      <c r="K10" s="19" t="s">
        <v>93</v>
      </c>
      <c r="L10" s="19" t="s">
        <v>94</v>
      </c>
      <c r="M10" s="21" t="s">
        <v>119</v>
      </c>
      <c r="N10" s="22"/>
      <c r="O10" s="19" t="s">
        <v>108</v>
      </c>
      <c r="P10" s="19" t="s">
        <v>120</v>
      </c>
      <c r="Q10" s="23">
        <v>20160</v>
      </c>
      <c r="R10" s="24"/>
      <c r="S10" s="24"/>
      <c r="T10" s="24"/>
      <c r="U10" s="25" t="s">
        <v>121</v>
      </c>
      <c r="V10" s="26">
        <f t="shared" si="0"/>
        <v>20160</v>
      </c>
      <c r="W10" s="26">
        <v>20160</v>
      </c>
      <c r="X10" s="26">
        <v>20160</v>
      </c>
      <c r="Y10" s="26">
        <v>0</v>
      </c>
      <c r="Z10" s="26">
        <v>0</v>
      </c>
      <c r="AA10" s="27" t="s">
        <v>99</v>
      </c>
      <c r="AB10" s="17" t="s">
        <v>100</v>
      </c>
      <c r="AC10" s="17" t="s">
        <v>101</v>
      </c>
      <c r="AD10" s="28"/>
      <c r="AE10" s="34"/>
      <c r="AF10" s="29"/>
      <c r="AG10" s="29" t="s">
        <v>102</v>
      </c>
      <c r="AH10" s="29"/>
      <c r="AI10" s="29"/>
      <c r="AJ10" s="29"/>
      <c r="AK10" s="29"/>
      <c r="AL10" s="29"/>
      <c r="AM10" s="29"/>
      <c r="AN10" s="29"/>
      <c r="AO10" s="29"/>
      <c r="AP10" s="29"/>
      <c r="AQ10" s="29"/>
      <c r="AR10" s="29"/>
      <c r="AS10" s="29" t="s">
        <v>102</v>
      </c>
      <c r="AT10" s="29"/>
      <c r="AU10" s="29"/>
      <c r="AV10" s="29"/>
      <c r="AW10" s="29"/>
      <c r="AX10" s="29"/>
      <c r="AY10" s="29"/>
      <c r="AZ10" s="29"/>
      <c r="BA10" s="29"/>
      <c r="BB10" s="29"/>
      <c r="BC10" s="29"/>
      <c r="BD10" s="30">
        <v>1</v>
      </c>
      <c r="BE10" s="31">
        <v>0</v>
      </c>
      <c r="BF10" s="31">
        <v>20160</v>
      </c>
      <c r="BG10" s="31">
        <v>0</v>
      </c>
      <c r="BH10" s="31">
        <v>0</v>
      </c>
      <c r="BI10" s="31">
        <v>0</v>
      </c>
      <c r="BJ10" s="31">
        <v>0</v>
      </c>
      <c r="BK10" s="31">
        <v>0</v>
      </c>
      <c r="BL10" s="31">
        <v>0</v>
      </c>
      <c r="BM10" s="31">
        <v>0</v>
      </c>
      <c r="BN10" s="31">
        <v>0</v>
      </c>
      <c r="BO10" s="31">
        <v>0</v>
      </c>
      <c r="BP10" s="31">
        <v>0</v>
      </c>
      <c r="BQ10" s="31">
        <v>20160</v>
      </c>
      <c r="BR10" s="31" t="b">
        <v>1</v>
      </c>
      <c r="BS10" s="31"/>
      <c r="BT10" s="33"/>
    </row>
    <row r="11" spans="1:72" ht="102" x14ac:dyDescent="0.2">
      <c r="A11" s="17">
        <v>10</v>
      </c>
      <c r="B11" s="18">
        <v>0</v>
      </c>
      <c r="C11" s="19" t="s">
        <v>122</v>
      </c>
      <c r="D11" s="19" t="s">
        <v>123</v>
      </c>
      <c r="E11" s="20" t="s">
        <v>87</v>
      </c>
      <c r="F11" s="20" t="s">
        <v>88</v>
      </c>
      <c r="G11" s="19" t="s">
        <v>89</v>
      </c>
      <c r="H11" s="19" t="s">
        <v>90</v>
      </c>
      <c r="I11" s="19" t="s">
        <v>91</v>
      </c>
      <c r="J11" s="19" t="s">
        <v>92</v>
      </c>
      <c r="K11" s="19" t="s">
        <v>124</v>
      </c>
      <c r="L11" s="19" t="s">
        <v>125</v>
      </c>
      <c r="M11" s="21" t="s">
        <v>126</v>
      </c>
      <c r="N11" s="22"/>
      <c r="O11" s="19" t="s">
        <v>108</v>
      </c>
      <c r="P11" s="19" t="s">
        <v>127</v>
      </c>
      <c r="Q11" s="23">
        <v>156800</v>
      </c>
      <c r="R11" s="24">
        <v>-151553.70000000001</v>
      </c>
      <c r="S11" s="24">
        <v>13108.16</v>
      </c>
      <c r="T11" s="24"/>
      <c r="U11" s="25" t="s">
        <v>128</v>
      </c>
      <c r="V11" s="26">
        <f t="shared" si="0"/>
        <v>18354.459999999988</v>
      </c>
      <c r="W11" s="26">
        <v>0</v>
      </c>
      <c r="X11" s="26">
        <v>0</v>
      </c>
      <c r="Y11" s="26">
        <v>18354.459999999988</v>
      </c>
      <c r="Z11" s="26">
        <v>18354.459999999988</v>
      </c>
      <c r="AA11" s="27" t="s">
        <v>99</v>
      </c>
      <c r="AB11" s="17" t="s">
        <v>129</v>
      </c>
      <c r="AC11" s="17" t="s">
        <v>130</v>
      </c>
      <c r="AD11" s="28"/>
      <c r="AE11" s="34"/>
      <c r="AF11" s="29"/>
      <c r="AG11" s="29"/>
      <c r="AH11" s="29"/>
      <c r="AI11" s="29"/>
      <c r="AJ11" s="29"/>
      <c r="AK11" s="29"/>
      <c r="AL11" s="29"/>
      <c r="AM11" s="29"/>
      <c r="AN11" s="29"/>
      <c r="AO11" s="29" t="s">
        <v>102</v>
      </c>
      <c r="AP11" s="29"/>
      <c r="AQ11" s="29"/>
      <c r="AR11" s="29"/>
      <c r="AS11" s="29"/>
      <c r="AT11" s="29"/>
      <c r="AU11" s="29"/>
      <c r="AV11" s="29"/>
      <c r="AW11" s="29"/>
      <c r="AX11" s="29"/>
      <c r="AY11" s="29"/>
      <c r="AZ11" s="29"/>
      <c r="BA11" s="29"/>
      <c r="BB11" s="29" t="s">
        <v>102</v>
      </c>
      <c r="BC11" s="29"/>
      <c r="BD11" s="30">
        <v>1</v>
      </c>
      <c r="BE11" s="31">
        <v>0</v>
      </c>
      <c r="BF11" s="31">
        <v>0</v>
      </c>
      <c r="BG11" s="31">
        <v>0</v>
      </c>
      <c r="BH11" s="31">
        <v>0</v>
      </c>
      <c r="BI11" s="31">
        <v>0</v>
      </c>
      <c r="BJ11" s="31">
        <v>0</v>
      </c>
      <c r="BK11" s="31">
        <v>0</v>
      </c>
      <c r="BL11" s="31">
        <v>0</v>
      </c>
      <c r="BM11" s="31">
        <v>0</v>
      </c>
      <c r="BN11" s="31">
        <v>0</v>
      </c>
      <c r="BO11" s="31">
        <v>18354.459999999988</v>
      </c>
      <c r="BP11" s="31">
        <v>0</v>
      </c>
      <c r="BQ11" s="31">
        <v>18354.459999999988</v>
      </c>
      <c r="BR11" s="31" t="b">
        <v>1</v>
      </c>
      <c r="BS11" s="31"/>
      <c r="BT11" s="33" t="s">
        <v>131</v>
      </c>
    </row>
    <row r="12" spans="1:72" ht="51" x14ac:dyDescent="0.2">
      <c r="A12" s="17">
        <v>11</v>
      </c>
      <c r="B12" s="18">
        <v>258</v>
      </c>
      <c r="C12" s="19" t="s">
        <v>122</v>
      </c>
      <c r="D12" s="19" t="s">
        <v>123</v>
      </c>
      <c r="E12" s="20" t="s">
        <v>87</v>
      </c>
      <c r="F12" s="20" t="s">
        <v>88</v>
      </c>
      <c r="G12" s="19" t="s">
        <v>89</v>
      </c>
      <c r="H12" s="19" t="s">
        <v>90</v>
      </c>
      <c r="I12" s="19" t="s">
        <v>91</v>
      </c>
      <c r="J12" s="19" t="s">
        <v>92</v>
      </c>
      <c r="K12" s="19" t="s">
        <v>124</v>
      </c>
      <c r="L12" s="19" t="s">
        <v>125</v>
      </c>
      <c r="M12" s="21" t="s">
        <v>132</v>
      </c>
      <c r="N12" s="22"/>
      <c r="O12" s="19" t="s">
        <v>108</v>
      </c>
      <c r="P12" s="19" t="s">
        <v>127</v>
      </c>
      <c r="Q12" s="23">
        <v>61600</v>
      </c>
      <c r="R12" s="24">
        <v>-31600</v>
      </c>
      <c r="S12" s="24">
        <v>48792</v>
      </c>
      <c r="T12" s="24"/>
      <c r="U12" s="25" t="s">
        <v>133</v>
      </c>
      <c r="V12" s="26">
        <f t="shared" si="0"/>
        <v>78792</v>
      </c>
      <c r="W12" s="26">
        <v>70350</v>
      </c>
      <c r="X12" s="26">
        <v>0</v>
      </c>
      <c r="Y12" s="26">
        <v>8442</v>
      </c>
      <c r="Z12" s="26">
        <v>78792</v>
      </c>
      <c r="AA12" s="27" t="s">
        <v>99</v>
      </c>
      <c r="AB12" s="17" t="s">
        <v>129</v>
      </c>
      <c r="AC12" s="17" t="s">
        <v>134</v>
      </c>
      <c r="AD12" s="28"/>
      <c r="AE12" s="34"/>
      <c r="AF12" s="29"/>
      <c r="AG12" s="29"/>
      <c r="AH12" s="29" t="s">
        <v>102</v>
      </c>
      <c r="AI12" s="29"/>
      <c r="AJ12" s="29"/>
      <c r="AK12" s="29"/>
      <c r="AL12" s="29"/>
      <c r="AM12" s="29"/>
      <c r="AN12" s="29"/>
      <c r="AO12" s="29"/>
      <c r="AP12" s="29"/>
      <c r="AQ12" s="29"/>
      <c r="AR12" s="29"/>
      <c r="AS12" s="29"/>
      <c r="AT12" s="29"/>
      <c r="AU12" s="29"/>
      <c r="AV12" s="29"/>
      <c r="AW12" s="29"/>
      <c r="AX12" s="29"/>
      <c r="AY12" s="29" t="s">
        <v>102</v>
      </c>
      <c r="AZ12" s="29"/>
      <c r="BA12" s="29"/>
      <c r="BB12" s="29"/>
      <c r="BC12" s="29"/>
      <c r="BD12" s="30">
        <v>1</v>
      </c>
      <c r="BE12" s="31">
        <v>0</v>
      </c>
      <c r="BF12" s="31">
        <v>0</v>
      </c>
      <c r="BG12" s="31">
        <v>0</v>
      </c>
      <c r="BH12" s="31">
        <v>0</v>
      </c>
      <c r="BI12" s="31">
        <v>0</v>
      </c>
      <c r="BJ12" s="31">
        <v>0</v>
      </c>
      <c r="BK12" s="31">
        <v>0</v>
      </c>
      <c r="BL12" s="31">
        <v>78792</v>
      </c>
      <c r="BM12" s="31">
        <v>0</v>
      </c>
      <c r="BN12" s="31">
        <v>0</v>
      </c>
      <c r="BO12" s="31">
        <v>0</v>
      </c>
      <c r="BP12" s="31">
        <v>0</v>
      </c>
      <c r="BQ12" s="31">
        <v>78792</v>
      </c>
      <c r="BR12" s="31" t="b">
        <v>1</v>
      </c>
      <c r="BS12" s="31"/>
      <c r="BT12" s="33" t="s">
        <v>135</v>
      </c>
    </row>
    <row r="13" spans="1:72" ht="51" x14ac:dyDescent="0.2">
      <c r="A13" s="17">
        <v>12</v>
      </c>
      <c r="B13" s="18">
        <v>0</v>
      </c>
      <c r="C13" s="19" t="s">
        <v>122</v>
      </c>
      <c r="D13" s="19" t="s">
        <v>123</v>
      </c>
      <c r="E13" s="20" t="s">
        <v>87</v>
      </c>
      <c r="F13" s="20" t="s">
        <v>88</v>
      </c>
      <c r="G13" s="19" t="s">
        <v>89</v>
      </c>
      <c r="H13" s="19" t="s">
        <v>90</v>
      </c>
      <c r="I13" s="19" t="s">
        <v>91</v>
      </c>
      <c r="J13" s="19" t="s">
        <v>92</v>
      </c>
      <c r="K13" s="19" t="s">
        <v>124</v>
      </c>
      <c r="L13" s="19" t="s">
        <v>125</v>
      </c>
      <c r="M13" s="21" t="s">
        <v>136</v>
      </c>
      <c r="N13" s="22"/>
      <c r="O13" s="19" t="s">
        <v>108</v>
      </c>
      <c r="P13" s="19" t="s">
        <v>117</v>
      </c>
      <c r="Q13" s="23">
        <v>17920</v>
      </c>
      <c r="R13" s="24">
        <v>-17920</v>
      </c>
      <c r="S13" s="24"/>
      <c r="T13" s="24"/>
      <c r="U13" s="25" t="s">
        <v>111</v>
      </c>
      <c r="V13" s="26">
        <f t="shared" si="0"/>
        <v>0</v>
      </c>
      <c r="W13" s="26">
        <v>0</v>
      </c>
      <c r="X13" s="26">
        <v>0</v>
      </c>
      <c r="Y13" s="26">
        <v>0</v>
      </c>
      <c r="Z13" s="26">
        <v>0</v>
      </c>
      <c r="AA13" s="27" t="s">
        <v>99</v>
      </c>
      <c r="AB13" s="17" t="s">
        <v>129</v>
      </c>
      <c r="AC13" s="17" t="s">
        <v>134</v>
      </c>
      <c r="AD13" s="28"/>
      <c r="AE13" s="34"/>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30">
        <v>0</v>
      </c>
      <c r="BE13" s="31">
        <v>0</v>
      </c>
      <c r="BF13" s="31">
        <v>0</v>
      </c>
      <c r="BG13" s="31">
        <v>0</v>
      </c>
      <c r="BH13" s="31">
        <v>0</v>
      </c>
      <c r="BI13" s="31">
        <v>0</v>
      </c>
      <c r="BJ13" s="31">
        <v>0</v>
      </c>
      <c r="BK13" s="31">
        <v>0</v>
      </c>
      <c r="BL13" s="31">
        <v>0</v>
      </c>
      <c r="BM13" s="31">
        <v>0</v>
      </c>
      <c r="BN13" s="31">
        <v>0</v>
      </c>
      <c r="BO13" s="31">
        <v>0</v>
      </c>
      <c r="BP13" s="31">
        <v>0</v>
      </c>
      <c r="BQ13" s="31">
        <v>0</v>
      </c>
      <c r="BR13" s="31" t="b">
        <v>1</v>
      </c>
      <c r="BS13" s="31"/>
      <c r="BT13" s="33" t="s">
        <v>137</v>
      </c>
    </row>
    <row r="14" spans="1:72" ht="51" x14ac:dyDescent="0.2">
      <c r="A14" s="17">
        <v>13</v>
      </c>
      <c r="B14" s="18">
        <v>0</v>
      </c>
      <c r="C14" s="19" t="s">
        <v>122</v>
      </c>
      <c r="D14" s="19" t="s">
        <v>123</v>
      </c>
      <c r="E14" s="20" t="s">
        <v>87</v>
      </c>
      <c r="F14" s="20" t="s">
        <v>88</v>
      </c>
      <c r="G14" s="19" t="s">
        <v>89</v>
      </c>
      <c r="H14" s="19" t="s">
        <v>90</v>
      </c>
      <c r="I14" s="19" t="s">
        <v>91</v>
      </c>
      <c r="J14" s="19" t="s">
        <v>92</v>
      </c>
      <c r="K14" s="19" t="s">
        <v>124</v>
      </c>
      <c r="L14" s="19" t="s">
        <v>125</v>
      </c>
      <c r="M14" s="21" t="s">
        <v>136</v>
      </c>
      <c r="N14" s="22"/>
      <c r="O14" s="19" t="s">
        <v>108</v>
      </c>
      <c r="P14" s="19" t="s">
        <v>138</v>
      </c>
      <c r="Q14" s="23">
        <v>13440</v>
      </c>
      <c r="R14" s="24">
        <v>-13440</v>
      </c>
      <c r="S14" s="24"/>
      <c r="T14" s="24"/>
      <c r="U14" s="25" t="s">
        <v>111</v>
      </c>
      <c r="V14" s="26">
        <f t="shared" si="0"/>
        <v>0</v>
      </c>
      <c r="W14" s="26">
        <v>0</v>
      </c>
      <c r="X14" s="26">
        <v>0</v>
      </c>
      <c r="Y14" s="26">
        <v>0</v>
      </c>
      <c r="Z14" s="26">
        <v>0</v>
      </c>
      <c r="AA14" s="27" t="s">
        <v>99</v>
      </c>
      <c r="AB14" s="17" t="s">
        <v>129</v>
      </c>
      <c r="AC14" s="17" t="s">
        <v>134</v>
      </c>
      <c r="AD14" s="28"/>
      <c r="AE14" s="34"/>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30">
        <v>0</v>
      </c>
      <c r="BE14" s="31">
        <v>0</v>
      </c>
      <c r="BF14" s="31">
        <v>0</v>
      </c>
      <c r="BG14" s="31">
        <v>0</v>
      </c>
      <c r="BH14" s="31">
        <v>0</v>
      </c>
      <c r="BI14" s="31">
        <v>0</v>
      </c>
      <c r="BJ14" s="31">
        <v>0</v>
      </c>
      <c r="BK14" s="31">
        <v>0</v>
      </c>
      <c r="BL14" s="31">
        <v>0</v>
      </c>
      <c r="BM14" s="31">
        <v>0</v>
      </c>
      <c r="BN14" s="31">
        <v>0</v>
      </c>
      <c r="BO14" s="31">
        <v>0</v>
      </c>
      <c r="BP14" s="31">
        <v>0</v>
      </c>
      <c r="BQ14" s="31">
        <v>0</v>
      </c>
      <c r="BR14" s="31" t="b">
        <v>1</v>
      </c>
      <c r="BS14" s="31"/>
      <c r="BT14" s="33" t="s">
        <v>137</v>
      </c>
    </row>
    <row r="15" spans="1:72" ht="51" x14ac:dyDescent="0.2">
      <c r="A15" s="17">
        <v>14</v>
      </c>
      <c r="B15" s="18">
        <v>0</v>
      </c>
      <c r="C15" s="19" t="s">
        <v>122</v>
      </c>
      <c r="D15" s="19" t="s">
        <v>123</v>
      </c>
      <c r="E15" s="20" t="s">
        <v>87</v>
      </c>
      <c r="F15" s="20" t="s">
        <v>88</v>
      </c>
      <c r="G15" s="19" t="s">
        <v>89</v>
      </c>
      <c r="H15" s="19" t="s">
        <v>90</v>
      </c>
      <c r="I15" s="19" t="s">
        <v>91</v>
      </c>
      <c r="J15" s="19" t="s">
        <v>92</v>
      </c>
      <c r="K15" s="19" t="s">
        <v>124</v>
      </c>
      <c r="L15" s="19" t="s">
        <v>125</v>
      </c>
      <c r="M15" s="21" t="s">
        <v>139</v>
      </c>
      <c r="N15" s="22"/>
      <c r="O15" s="19" t="s">
        <v>108</v>
      </c>
      <c r="P15" s="19" t="s">
        <v>140</v>
      </c>
      <c r="Q15" s="23">
        <v>11200</v>
      </c>
      <c r="R15" s="24">
        <v>-9890.83</v>
      </c>
      <c r="S15" s="24">
        <v>244.27</v>
      </c>
      <c r="T15" s="24"/>
      <c r="U15" s="25" t="s">
        <v>128</v>
      </c>
      <c r="V15" s="26">
        <f t="shared" si="0"/>
        <v>1553.44</v>
      </c>
      <c r="W15" s="26">
        <v>0</v>
      </c>
      <c r="X15" s="26">
        <v>0</v>
      </c>
      <c r="Y15" s="26">
        <v>1553.44</v>
      </c>
      <c r="Z15" s="26">
        <v>1553.44</v>
      </c>
      <c r="AA15" s="27" t="s">
        <v>99</v>
      </c>
      <c r="AB15" s="17" t="s">
        <v>129</v>
      </c>
      <c r="AC15" s="17" t="s">
        <v>130</v>
      </c>
      <c r="AD15" s="28"/>
      <c r="AE15" s="34"/>
      <c r="AF15" s="29"/>
      <c r="AG15" s="29"/>
      <c r="AH15" s="29"/>
      <c r="AI15" s="29"/>
      <c r="AJ15" s="29"/>
      <c r="AK15" s="29"/>
      <c r="AL15" s="29" t="s">
        <v>102</v>
      </c>
      <c r="AM15" s="29"/>
      <c r="AN15" s="29"/>
      <c r="AO15" s="29"/>
      <c r="AP15" s="29"/>
      <c r="AQ15" s="29"/>
      <c r="AR15" s="29"/>
      <c r="AS15" s="29"/>
      <c r="AT15" s="29"/>
      <c r="AU15" s="29"/>
      <c r="AV15" s="29"/>
      <c r="AW15" s="29"/>
      <c r="AX15" s="29"/>
      <c r="AY15" s="29"/>
      <c r="AZ15" s="29"/>
      <c r="BA15" s="29"/>
      <c r="BB15" s="29"/>
      <c r="BC15" s="29" t="s">
        <v>102</v>
      </c>
      <c r="BD15" s="30">
        <v>1</v>
      </c>
      <c r="BE15" s="31">
        <v>0</v>
      </c>
      <c r="BF15" s="31">
        <v>0</v>
      </c>
      <c r="BG15" s="31">
        <v>0</v>
      </c>
      <c r="BH15" s="31">
        <v>0</v>
      </c>
      <c r="BI15" s="31">
        <v>0</v>
      </c>
      <c r="BJ15" s="31">
        <v>0</v>
      </c>
      <c r="BK15" s="31">
        <v>0</v>
      </c>
      <c r="BL15" s="31">
        <v>0</v>
      </c>
      <c r="BM15" s="31">
        <v>0</v>
      </c>
      <c r="BN15" s="31">
        <v>0</v>
      </c>
      <c r="BO15" s="31">
        <v>0</v>
      </c>
      <c r="BP15" s="31">
        <v>1553.44</v>
      </c>
      <c r="BQ15" s="31">
        <v>1553.44</v>
      </c>
      <c r="BR15" s="31" t="b">
        <v>1</v>
      </c>
      <c r="BS15" s="31"/>
      <c r="BT15" s="33" t="s">
        <v>141</v>
      </c>
    </row>
    <row r="16" spans="1:72" ht="51" x14ac:dyDescent="0.2">
      <c r="A16" s="17">
        <v>15</v>
      </c>
      <c r="B16" s="18">
        <v>0</v>
      </c>
      <c r="C16" s="19" t="s">
        <v>122</v>
      </c>
      <c r="D16" s="19" t="s">
        <v>123</v>
      </c>
      <c r="E16" s="20" t="s">
        <v>87</v>
      </c>
      <c r="F16" s="20" t="s">
        <v>88</v>
      </c>
      <c r="G16" s="19" t="s">
        <v>89</v>
      </c>
      <c r="H16" s="19" t="s">
        <v>90</v>
      </c>
      <c r="I16" s="19" t="s">
        <v>91</v>
      </c>
      <c r="J16" s="19" t="s">
        <v>92</v>
      </c>
      <c r="K16" s="19" t="s">
        <v>124</v>
      </c>
      <c r="L16" s="19" t="s">
        <v>125</v>
      </c>
      <c r="M16" s="21" t="s">
        <v>142</v>
      </c>
      <c r="N16" s="22"/>
      <c r="O16" s="19" t="s">
        <v>108</v>
      </c>
      <c r="P16" s="19" t="s">
        <v>143</v>
      </c>
      <c r="Q16" s="23">
        <v>7840</v>
      </c>
      <c r="R16" s="24">
        <v>-7840</v>
      </c>
      <c r="S16" s="24"/>
      <c r="T16" s="24"/>
      <c r="U16" s="25" t="s">
        <v>111</v>
      </c>
      <c r="V16" s="26">
        <f t="shared" si="0"/>
        <v>0</v>
      </c>
      <c r="W16" s="26">
        <v>0</v>
      </c>
      <c r="X16" s="26">
        <v>0</v>
      </c>
      <c r="Y16" s="26">
        <v>0</v>
      </c>
      <c r="Z16" s="26">
        <v>0</v>
      </c>
      <c r="AA16" s="27" t="s">
        <v>99</v>
      </c>
      <c r="AB16" s="17" t="s">
        <v>129</v>
      </c>
      <c r="AC16" s="17" t="s">
        <v>130</v>
      </c>
      <c r="AD16" s="28"/>
      <c r="AE16" s="34"/>
      <c r="AF16" s="29"/>
      <c r="AG16" s="29"/>
      <c r="AH16" s="29"/>
      <c r="AI16" s="29"/>
      <c r="AJ16" s="29" t="s">
        <v>102</v>
      </c>
      <c r="AK16" s="29"/>
      <c r="AL16" s="29"/>
      <c r="AM16" s="29"/>
      <c r="AN16" s="29"/>
      <c r="AO16" s="29"/>
      <c r="AP16" s="29"/>
      <c r="AQ16" s="29"/>
      <c r="AR16" s="29"/>
      <c r="AS16" s="29"/>
      <c r="AT16" s="29"/>
      <c r="AU16" s="29"/>
      <c r="AV16" s="29"/>
      <c r="AW16" s="29" t="s">
        <v>102</v>
      </c>
      <c r="AX16" s="29"/>
      <c r="AY16" s="29"/>
      <c r="AZ16" s="29"/>
      <c r="BA16" s="29"/>
      <c r="BB16" s="29"/>
      <c r="BC16" s="29"/>
      <c r="BD16" s="30">
        <v>1</v>
      </c>
      <c r="BE16" s="31">
        <v>0</v>
      </c>
      <c r="BF16" s="31">
        <v>0</v>
      </c>
      <c r="BG16" s="31">
        <v>0</v>
      </c>
      <c r="BH16" s="31">
        <v>0</v>
      </c>
      <c r="BI16" s="31">
        <v>0</v>
      </c>
      <c r="BJ16" s="31">
        <v>0</v>
      </c>
      <c r="BK16" s="31">
        <v>0</v>
      </c>
      <c r="BL16" s="31">
        <v>0</v>
      </c>
      <c r="BM16" s="31">
        <v>0</v>
      </c>
      <c r="BN16" s="31">
        <v>0</v>
      </c>
      <c r="BO16" s="31">
        <v>0</v>
      </c>
      <c r="BP16" s="31">
        <v>0</v>
      </c>
      <c r="BQ16" s="31">
        <v>0</v>
      </c>
      <c r="BR16" s="31" t="b">
        <v>1</v>
      </c>
      <c r="BS16" s="31"/>
      <c r="BT16" s="32" t="s">
        <v>144</v>
      </c>
    </row>
    <row r="17" spans="1:72" ht="51" x14ac:dyDescent="0.2">
      <c r="A17" s="17">
        <v>16</v>
      </c>
      <c r="B17" s="18">
        <v>200</v>
      </c>
      <c r="C17" s="19" t="s">
        <v>122</v>
      </c>
      <c r="D17" s="19" t="s">
        <v>123</v>
      </c>
      <c r="E17" s="20" t="s">
        <v>87</v>
      </c>
      <c r="F17" s="20" t="s">
        <v>88</v>
      </c>
      <c r="G17" s="19" t="s">
        <v>89</v>
      </c>
      <c r="H17" s="19" t="s">
        <v>90</v>
      </c>
      <c r="I17" s="19" t="s">
        <v>91</v>
      </c>
      <c r="J17" s="19" t="s">
        <v>92</v>
      </c>
      <c r="K17" s="19" t="s">
        <v>124</v>
      </c>
      <c r="L17" s="19" t="s">
        <v>125</v>
      </c>
      <c r="M17" s="21" t="s">
        <v>145</v>
      </c>
      <c r="N17" s="22"/>
      <c r="O17" s="19" t="s">
        <v>108</v>
      </c>
      <c r="P17" s="19" t="s">
        <v>138</v>
      </c>
      <c r="Q17" s="23">
        <v>7840</v>
      </c>
      <c r="R17" s="24">
        <v>-5576.41</v>
      </c>
      <c r="S17" s="24">
        <v>555.45000000000005</v>
      </c>
      <c r="T17" s="24"/>
      <c r="U17" s="25" t="s">
        <v>146</v>
      </c>
      <c r="V17" s="26">
        <f t="shared" si="0"/>
        <v>2819.04</v>
      </c>
      <c r="W17" s="26">
        <v>2541</v>
      </c>
      <c r="X17" s="26">
        <v>789</v>
      </c>
      <c r="Y17" s="26">
        <v>278.03999999999996</v>
      </c>
      <c r="Z17" s="26">
        <v>2030.04</v>
      </c>
      <c r="AA17" s="27" t="s">
        <v>99</v>
      </c>
      <c r="AB17" s="17" t="s">
        <v>129</v>
      </c>
      <c r="AC17" s="17" t="s">
        <v>134</v>
      </c>
      <c r="AD17" s="28"/>
      <c r="AE17" s="34"/>
      <c r="AF17" s="29"/>
      <c r="AG17" s="29"/>
      <c r="AH17" s="29"/>
      <c r="AI17" s="29" t="s">
        <v>102</v>
      </c>
      <c r="AJ17" s="29"/>
      <c r="AK17" s="29"/>
      <c r="AL17" s="29"/>
      <c r="AM17" s="29"/>
      <c r="AN17" s="29"/>
      <c r="AO17" s="29" t="s">
        <v>102</v>
      </c>
      <c r="AP17" s="29"/>
      <c r="AQ17" s="29"/>
      <c r="AR17" s="29"/>
      <c r="AS17" s="29"/>
      <c r="AT17" s="29"/>
      <c r="AU17" s="29"/>
      <c r="AV17" s="29" t="s">
        <v>102</v>
      </c>
      <c r="AW17" s="29"/>
      <c r="AX17" s="29"/>
      <c r="AY17" s="29"/>
      <c r="AZ17" s="29"/>
      <c r="BA17" s="29"/>
      <c r="BB17" s="29" t="s">
        <v>102</v>
      </c>
      <c r="BC17" s="29"/>
      <c r="BD17" s="30">
        <v>2</v>
      </c>
      <c r="BE17" s="31">
        <v>0</v>
      </c>
      <c r="BF17" s="31">
        <v>0</v>
      </c>
      <c r="BG17" s="31">
        <v>0</v>
      </c>
      <c r="BH17" s="31">
        <v>0</v>
      </c>
      <c r="BI17" s="31">
        <v>1409.52</v>
      </c>
      <c r="BJ17" s="31">
        <v>0</v>
      </c>
      <c r="BK17" s="31">
        <v>0</v>
      </c>
      <c r="BL17" s="31">
        <v>0</v>
      </c>
      <c r="BM17" s="31">
        <v>0</v>
      </c>
      <c r="BN17" s="31">
        <v>0</v>
      </c>
      <c r="BO17" s="31">
        <v>1409.52</v>
      </c>
      <c r="BP17" s="31">
        <v>0</v>
      </c>
      <c r="BQ17" s="31">
        <v>2819.04</v>
      </c>
      <c r="BR17" s="31" t="b">
        <v>1</v>
      </c>
      <c r="BS17" s="31"/>
      <c r="BT17" s="33" t="s">
        <v>147</v>
      </c>
    </row>
    <row r="18" spans="1:72" ht="51" x14ac:dyDescent="0.2">
      <c r="A18" s="17">
        <v>17</v>
      </c>
      <c r="B18" s="18">
        <v>188</v>
      </c>
      <c r="C18" s="19" t="s">
        <v>122</v>
      </c>
      <c r="D18" s="19" t="s">
        <v>123</v>
      </c>
      <c r="E18" s="20" t="s">
        <v>87</v>
      </c>
      <c r="F18" s="20" t="s">
        <v>88</v>
      </c>
      <c r="G18" s="19" t="s">
        <v>89</v>
      </c>
      <c r="H18" s="19" t="s">
        <v>90</v>
      </c>
      <c r="I18" s="19" t="s">
        <v>91</v>
      </c>
      <c r="J18" s="19" t="s">
        <v>92</v>
      </c>
      <c r="K18" s="19" t="s">
        <v>124</v>
      </c>
      <c r="L18" s="19" t="s">
        <v>125</v>
      </c>
      <c r="M18" s="21" t="s">
        <v>148</v>
      </c>
      <c r="N18" s="22"/>
      <c r="O18" s="19" t="s">
        <v>108</v>
      </c>
      <c r="P18" s="19" t="s">
        <v>127</v>
      </c>
      <c r="Q18" s="23">
        <v>7840</v>
      </c>
      <c r="R18" s="24">
        <v>-6271.37</v>
      </c>
      <c r="S18" s="24"/>
      <c r="T18" s="24"/>
      <c r="U18" s="25" t="s">
        <v>149</v>
      </c>
      <c r="V18" s="26">
        <f t="shared" si="0"/>
        <v>1568.63</v>
      </c>
      <c r="W18" s="26">
        <v>1144.2642857142857</v>
      </c>
      <c r="X18" s="26">
        <v>604.79999999999995</v>
      </c>
      <c r="Y18" s="26">
        <v>424.36571428571438</v>
      </c>
      <c r="Z18" s="26">
        <v>963.83000000000015</v>
      </c>
      <c r="AA18" s="27" t="s">
        <v>99</v>
      </c>
      <c r="AB18" s="17" t="s">
        <v>129</v>
      </c>
      <c r="AC18" s="17" t="s">
        <v>134</v>
      </c>
      <c r="AD18" s="28"/>
      <c r="AE18" s="34"/>
      <c r="AF18" s="29"/>
      <c r="AG18" s="29"/>
      <c r="AH18" s="29" t="s">
        <v>102</v>
      </c>
      <c r="AI18" s="29"/>
      <c r="AJ18" s="29"/>
      <c r="AK18" s="29"/>
      <c r="AL18" s="29"/>
      <c r="AM18" s="29"/>
      <c r="AN18" s="29" t="s">
        <v>102</v>
      </c>
      <c r="AO18" s="29"/>
      <c r="AP18" s="29"/>
      <c r="AQ18" s="29"/>
      <c r="AR18" s="29"/>
      <c r="AS18" s="29"/>
      <c r="AT18" s="29"/>
      <c r="AU18" s="29" t="s">
        <v>102</v>
      </c>
      <c r="AV18" s="29"/>
      <c r="AW18" s="29"/>
      <c r="AX18" s="29"/>
      <c r="AY18" s="29"/>
      <c r="AZ18" s="29"/>
      <c r="BA18" s="29" t="s">
        <v>102</v>
      </c>
      <c r="BB18" s="29"/>
      <c r="BC18" s="29"/>
      <c r="BD18" s="30">
        <v>2</v>
      </c>
      <c r="BE18" s="31">
        <v>0</v>
      </c>
      <c r="BF18" s="31">
        <v>0</v>
      </c>
      <c r="BG18" s="31">
        <v>0</v>
      </c>
      <c r="BH18" s="31">
        <v>784.31500000000005</v>
      </c>
      <c r="BI18" s="31">
        <v>0</v>
      </c>
      <c r="BJ18" s="31">
        <v>0</v>
      </c>
      <c r="BK18" s="31">
        <v>0</v>
      </c>
      <c r="BL18" s="31">
        <v>0</v>
      </c>
      <c r="BM18" s="31">
        <v>0</v>
      </c>
      <c r="BN18" s="31">
        <v>784.31500000000005</v>
      </c>
      <c r="BO18" s="31">
        <v>0</v>
      </c>
      <c r="BP18" s="31">
        <v>0</v>
      </c>
      <c r="BQ18" s="31">
        <v>1568.63</v>
      </c>
      <c r="BR18" s="31" t="b">
        <v>1</v>
      </c>
      <c r="BS18" s="31"/>
      <c r="BT18" s="33" t="s">
        <v>150</v>
      </c>
    </row>
    <row r="19" spans="1:72" ht="51" x14ac:dyDescent="0.2">
      <c r="A19" s="17">
        <v>18</v>
      </c>
      <c r="B19" s="18">
        <v>189</v>
      </c>
      <c r="C19" s="19" t="s">
        <v>122</v>
      </c>
      <c r="D19" s="19" t="s">
        <v>123</v>
      </c>
      <c r="E19" s="20" t="s">
        <v>87</v>
      </c>
      <c r="F19" s="20" t="s">
        <v>88</v>
      </c>
      <c r="G19" s="19" t="s">
        <v>89</v>
      </c>
      <c r="H19" s="19" t="s">
        <v>90</v>
      </c>
      <c r="I19" s="19" t="s">
        <v>91</v>
      </c>
      <c r="J19" s="19" t="s">
        <v>92</v>
      </c>
      <c r="K19" s="19" t="s">
        <v>124</v>
      </c>
      <c r="L19" s="19" t="s">
        <v>125</v>
      </c>
      <c r="M19" s="21" t="s">
        <v>148</v>
      </c>
      <c r="N19" s="22"/>
      <c r="O19" s="19" t="s">
        <v>108</v>
      </c>
      <c r="P19" s="19" t="s">
        <v>151</v>
      </c>
      <c r="Q19" s="23">
        <v>7840</v>
      </c>
      <c r="R19" s="24"/>
      <c r="S19" s="24">
        <v>826.2</v>
      </c>
      <c r="T19" s="24"/>
      <c r="U19" s="25" t="s">
        <v>121</v>
      </c>
      <c r="V19" s="26">
        <f t="shared" si="0"/>
        <v>8666.2000000000007</v>
      </c>
      <c r="W19" s="26">
        <v>8557.9984000000004</v>
      </c>
      <c r="X19" s="26">
        <v>8558</v>
      </c>
      <c r="Y19" s="26">
        <v>108.20160000000033</v>
      </c>
      <c r="Z19" s="26">
        <v>108.20000000000073</v>
      </c>
      <c r="AA19" s="27" t="s">
        <v>99</v>
      </c>
      <c r="AB19" s="17" t="s">
        <v>129</v>
      </c>
      <c r="AC19" s="17" t="s">
        <v>134</v>
      </c>
      <c r="AD19" s="28"/>
      <c r="AE19" s="34"/>
      <c r="AF19" s="29"/>
      <c r="AG19" s="29"/>
      <c r="AH19" s="29" t="s">
        <v>102</v>
      </c>
      <c r="AI19" s="29"/>
      <c r="AJ19" s="29"/>
      <c r="AK19" s="29"/>
      <c r="AL19" s="29"/>
      <c r="AM19" s="29"/>
      <c r="AN19" s="29"/>
      <c r="AO19" s="29"/>
      <c r="AP19" s="29"/>
      <c r="AQ19" s="29"/>
      <c r="AR19" s="29"/>
      <c r="AS19" s="29"/>
      <c r="AT19" s="29"/>
      <c r="AU19" s="29" t="s">
        <v>102</v>
      </c>
      <c r="AV19" s="29"/>
      <c r="AW19" s="29"/>
      <c r="AX19" s="29"/>
      <c r="AY19" s="29"/>
      <c r="AZ19" s="29"/>
      <c r="BA19" s="29"/>
      <c r="BB19" s="29"/>
      <c r="BC19" s="29"/>
      <c r="BD19" s="30">
        <v>1</v>
      </c>
      <c r="BE19" s="31">
        <v>0</v>
      </c>
      <c r="BF19" s="31">
        <v>0</v>
      </c>
      <c r="BG19" s="31">
        <v>0</v>
      </c>
      <c r="BH19" s="31">
        <v>8666.2000000000007</v>
      </c>
      <c r="BI19" s="31">
        <v>0</v>
      </c>
      <c r="BJ19" s="31">
        <v>0</v>
      </c>
      <c r="BK19" s="31">
        <v>0</v>
      </c>
      <c r="BL19" s="31">
        <v>0</v>
      </c>
      <c r="BM19" s="31">
        <v>0</v>
      </c>
      <c r="BN19" s="31">
        <v>0</v>
      </c>
      <c r="BO19" s="31">
        <v>0</v>
      </c>
      <c r="BP19" s="31">
        <v>0</v>
      </c>
      <c r="BQ19" s="31">
        <v>8666.2000000000007</v>
      </c>
      <c r="BR19" s="31" t="b">
        <v>1</v>
      </c>
      <c r="BS19" s="31"/>
      <c r="BT19" s="32" t="s">
        <v>152</v>
      </c>
    </row>
    <row r="20" spans="1:72" ht="51" x14ac:dyDescent="0.2">
      <c r="A20" s="17">
        <v>19</v>
      </c>
      <c r="B20" s="18">
        <v>0</v>
      </c>
      <c r="C20" s="19" t="s">
        <v>122</v>
      </c>
      <c r="D20" s="19" t="s">
        <v>123</v>
      </c>
      <c r="E20" s="20" t="s">
        <v>87</v>
      </c>
      <c r="F20" s="20" t="s">
        <v>88</v>
      </c>
      <c r="G20" s="19" t="s">
        <v>89</v>
      </c>
      <c r="H20" s="19" t="s">
        <v>90</v>
      </c>
      <c r="I20" s="19" t="s">
        <v>91</v>
      </c>
      <c r="J20" s="19" t="s">
        <v>92</v>
      </c>
      <c r="K20" s="19" t="s">
        <v>124</v>
      </c>
      <c r="L20" s="19" t="s">
        <v>125</v>
      </c>
      <c r="M20" s="21" t="s">
        <v>153</v>
      </c>
      <c r="N20" s="22"/>
      <c r="O20" s="19" t="s">
        <v>108</v>
      </c>
      <c r="P20" s="19" t="s">
        <v>151</v>
      </c>
      <c r="Q20" s="23">
        <v>3920</v>
      </c>
      <c r="R20" s="24">
        <v>-2799.98</v>
      </c>
      <c r="S20" s="24"/>
      <c r="T20" s="24"/>
      <c r="U20" s="25" t="s">
        <v>128</v>
      </c>
      <c r="V20" s="26">
        <f t="shared" si="0"/>
        <v>1120.02</v>
      </c>
      <c r="W20" s="26">
        <v>0</v>
      </c>
      <c r="X20" s="26">
        <v>0</v>
      </c>
      <c r="Y20" s="26">
        <v>1120.02</v>
      </c>
      <c r="Z20" s="26">
        <v>1120.02</v>
      </c>
      <c r="AA20" s="27" t="s">
        <v>99</v>
      </c>
      <c r="AB20" s="17" t="s">
        <v>129</v>
      </c>
      <c r="AC20" s="17" t="s">
        <v>134</v>
      </c>
      <c r="AD20" s="28"/>
      <c r="AE20" s="34"/>
      <c r="AF20" s="29"/>
      <c r="AG20" s="29"/>
      <c r="AH20" s="29"/>
      <c r="AI20" s="29" t="s">
        <v>102</v>
      </c>
      <c r="AJ20" s="29"/>
      <c r="AK20" s="29"/>
      <c r="AL20" s="29"/>
      <c r="AM20" s="29"/>
      <c r="AN20" s="29"/>
      <c r="AO20" s="29"/>
      <c r="AP20" s="29"/>
      <c r="AQ20" s="29"/>
      <c r="AR20" s="29"/>
      <c r="AS20" s="29"/>
      <c r="AT20" s="29"/>
      <c r="AU20" s="29"/>
      <c r="AV20" s="29"/>
      <c r="AW20" s="29"/>
      <c r="AX20" s="29"/>
      <c r="AY20" s="29"/>
      <c r="AZ20" s="29"/>
      <c r="BA20" s="29"/>
      <c r="BB20" s="29" t="s">
        <v>102</v>
      </c>
      <c r="BC20" s="29"/>
      <c r="BD20" s="30">
        <v>1</v>
      </c>
      <c r="BE20" s="31">
        <v>0</v>
      </c>
      <c r="BF20" s="31">
        <v>0</v>
      </c>
      <c r="BG20" s="31">
        <v>0</v>
      </c>
      <c r="BH20" s="31">
        <v>0</v>
      </c>
      <c r="BI20" s="31">
        <v>0</v>
      </c>
      <c r="BJ20" s="31">
        <v>0</v>
      </c>
      <c r="BK20" s="31">
        <v>0</v>
      </c>
      <c r="BL20" s="31">
        <v>0</v>
      </c>
      <c r="BM20" s="31">
        <v>0</v>
      </c>
      <c r="BN20" s="31">
        <v>0</v>
      </c>
      <c r="BO20" s="31">
        <v>1120.02</v>
      </c>
      <c r="BP20" s="31">
        <v>0</v>
      </c>
      <c r="BQ20" s="31">
        <v>1120.02</v>
      </c>
      <c r="BR20" s="31" t="b">
        <v>1</v>
      </c>
      <c r="BS20" s="31"/>
      <c r="BT20" s="33" t="s">
        <v>154</v>
      </c>
    </row>
    <row r="21" spans="1:72" ht="51" x14ac:dyDescent="0.2">
      <c r="A21" s="17">
        <v>20</v>
      </c>
      <c r="B21" s="18">
        <v>79</v>
      </c>
      <c r="C21" s="19" t="s">
        <v>122</v>
      </c>
      <c r="D21" s="19" t="s">
        <v>123</v>
      </c>
      <c r="E21" s="20" t="s">
        <v>87</v>
      </c>
      <c r="F21" s="20" t="s">
        <v>88</v>
      </c>
      <c r="G21" s="19" t="s">
        <v>89</v>
      </c>
      <c r="H21" s="19" t="s">
        <v>90</v>
      </c>
      <c r="I21" s="19" t="s">
        <v>91</v>
      </c>
      <c r="J21" s="19" t="s">
        <v>92</v>
      </c>
      <c r="K21" s="19" t="s">
        <v>155</v>
      </c>
      <c r="L21" s="19" t="s">
        <v>156</v>
      </c>
      <c r="M21" s="21" t="s">
        <v>157</v>
      </c>
      <c r="N21" s="22"/>
      <c r="O21" s="19" t="s">
        <v>108</v>
      </c>
      <c r="P21" s="19" t="s">
        <v>158</v>
      </c>
      <c r="Q21" s="23">
        <v>2413.61</v>
      </c>
      <c r="R21" s="24"/>
      <c r="S21" s="24">
        <v>369.58999999999969</v>
      </c>
      <c r="T21" s="24"/>
      <c r="U21" s="25" t="s">
        <v>121</v>
      </c>
      <c r="V21" s="26">
        <f t="shared" si="0"/>
        <v>2783.2</v>
      </c>
      <c r="W21" s="26">
        <v>2783.2</v>
      </c>
      <c r="X21" s="26">
        <v>2783.2000000000003</v>
      </c>
      <c r="Y21" s="26">
        <v>0</v>
      </c>
      <c r="Z21" s="26">
        <v>0</v>
      </c>
      <c r="AA21" s="27" t="s">
        <v>99</v>
      </c>
      <c r="AB21" s="17" t="s">
        <v>129</v>
      </c>
      <c r="AC21" s="17" t="s">
        <v>134</v>
      </c>
      <c r="AD21" s="28"/>
      <c r="AE21" s="34"/>
      <c r="AF21" s="29" t="s">
        <v>159</v>
      </c>
      <c r="AG21" s="29"/>
      <c r="AH21" s="29"/>
      <c r="AI21" s="29"/>
      <c r="AJ21" s="29"/>
      <c r="AK21" s="29"/>
      <c r="AL21" s="29"/>
      <c r="AM21" s="29"/>
      <c r="AN21" s="29"/>
      <c r="AO21" s="29"/>
      <c r="AP21" s="29"/>
      <c r="AQ21" s="29"/>
      <c r="AR21" s="29"/>
      <c r="AS21" s="29"/>
      <c r="AT21" s="29"/>
      <c r="AU21" s="29" t="s">
        <v>159</v>
      </c>
      <c r="AV21" s="29"/>
      <c r="AW21" s="29"/>
      <c r="AX21" s="29"/>
      <c r="AY21" s="29"/>
      <c r="AZ21" s="29"/>
      <c r="BA21" s="29"/>
      <c r="BB21" s="29"/>
      <c r="BC21" s="29"/>
      <c r="BD21" s="30">
        <v>1</v>
      </c>
      <c r="BE21" s="31">
        <v>0</v>
      </c>
      <c r="BF21" s="31">
        <v>0</v>
      </c>
      <c r="BG21" s="31">
        <v>0</v>
      </c>
      <c r="BH21" s="31">
        <v>2783.2</v>
      </c>
      <c r="BI21" s="31">
        <v>0</v>
      </c>
      <c r="BJ21" s="31">
        <v>0</v>
      </c>
      <c r="BK21" s="31">
        <v>0</v>
      </c>
      <c r="BL21" s="31">
        <v>0</v>
      </c>
      <c r="BM21" s="31">
        <v>0</v>
      </c>
      <c r="BN21" s="31">
        <v>0</v>
      </c>
      <c r="BO21" s="31">
        <v>0</v>
      </c>
      <c r="BP21" s="31">
        <v>0</v>
      </c>
      <c r="BQ21" s="31">
        <v>2783.2</v>
      </c>
      <c r="BR21" s="31" t="b">
        <v>1</v>
      </c>
      <c r="BS21" s="31"/>
      <c r="BT21" s="32" t="s">
        <v>144</v>
      </c>
    </row>
    <row r="22" spans="1:72" ht="51" x14ac:dyDescent="0.2">
      <c r="A22" s="17">
        <v>21</v>
      </c>
      <c r="B22" s="18">
        <v>0</v>
      </c>
      <c r="C22" s="19" t="s">
        <v>122</v>
      </c>
      <c r="D22" s="19" t="s">
        <v>123</v>
      </c>
      <c r="E22" s="20" t="s">
        <v>87</v>
      </c>
      <c r="F22" s="20" t="s">
        <v>88</v>
      </c>
      <c r="G22" s="19" t="s">
        <v>89</v>
      </c>
      <c r="H22" s="19" t="s">
        <v>90</v>
      </c>
      <c r="I22" s="19" t="s">
        <v>91</v>
      </c>
      <c r="J22" s="19" t="s">
        <v>92</v>
      </c>
      <c r="K22" s="19" t="s">
        <v>124</v>
      </c>
      <c r="L22" s="19" t="s">
        <v>125</v>
      </c>
      <c r="M22" s="21" t="s">
        <v>142</v>
      </c>
      <c r="N22" s="22"/>
      <c r="O22" s="19" t="s">
        <v>108</v>
      </c>
      <c r="P22" s="19" t="s">
        <v>160</v>
      </c>
      <c r="Q22" s="23">
        <v>1120</v>
      </c>
      <c r="R22" s="24">
        <v>-1120</v>
      </c>
      <c r="S22" s="24"/>
      <c r="T22" s="24"/>
      <c r="U22" s="25" t="s">
        <v>111</v>
      </c>
      <c r="V22" s="26">
        <f t="shared" si="0"/>
        <v>0</v>
      </c>
      <c r="W22" s="26">
        <v>0</v>
      </c>
      <c r="X22" s="26">
        <v>0</v>
      </c>
      <c r="Y22" s="26">
        <v>0</v>
      </c>
      <c r="Z22" s="26">
        <v>0</v>
      </c>
      <c r="AA22" s="27" t="s">
        <v>99</v>
      </c>
      <c r="AB22" s="17" t="s">
        <v>129</v>
      </c>
      <c r="AC22" s="17" t="s">
        <v>130</v>
      </c>
      <c r="AD22" s="28"/>
      <c r="AE22" s="34"/>
      <c r="AF22" s="29"/>
      <c r="AG22" s="29"/>
      <c r="AH22" s="29"/>
      <c r="AI22" s="29"/>
      <c r="AJ22" s="29"/>
      <c r="AK22" s="29"/>
      <c r="AL22" s="29"/>
      <c r="AM22" s="29"/>
      <c r="AN22" s="29"/>
      <c r="AO22" s="29"/>
      <c r="AP22" s="29"/>
      <c r="AQ22" s="29"/>
      <c r="AR22" s="29"/>
      <c r="AS22" s="29"/>
      <c r="AT22" s="29"/>
      <c r="AU22" s="29"/>
      <c r="AV22" s="29"/>
      <c r="AW22" s="29" t="s">
        <v>102</v>
      </c>
      <c r="AX22" s="29"/>
      <c r="AY22" s="29"/>
      <c r="AZ22" s="29"/>
      <c r="BA22" s="29"/>
      <c r="BB22" s="29"/>
      <c r="BC22" s="29"/>
      <c r="BD22" s="30">
        <v>1</v>
      </c>
      <c r="BE22" s="31">
        <v>0</v>
      </c>
      <c r="BF22" s="31">
        <v>0</v>
      </c>
      <c r="BG22" s="31">
        <v>0</v>
      </c>
      <c r="BH22" s="31">
        <v>0</v>
      </c>
      <c r="BI22" s="31">
        <v>0</v>
      </c>
      <c r="BJ22" s="31">
        <v>0</v>
      </c>
      <c r="BK22" s="31">
        <v>0</v>
      </c>
      <c r="BL22" s="31">
        <v>0</v>
      </c>
      <c r="BM22" s="31">
        <v>0</v>
      </c>
      <c r="BN22" s="31">
        <v>0</v>
      </c>
      <c r="BO22" s="31">
        <v>0</v>
      </c>
      <c r="BP22" s="31">
        <v>0</v>
      </c>
      <c r="BQ22" s="31">
        <v>0</v>
      </c>
      <c r="BR22" s="31" t="b">
        <v>1</v>
      </c>
      <c r="BS22" s="31"/>
      <c r="BT22" s="33" t="s">
        <v>161</v>
      </c>
    </row>
    <row r="23" spans="1:72" ht="51" x14ac:dyDescent="0.2">
      <c r="A23" s="17">
        <v>22</v>
      </c>
      <c r="B23" s="18">
        <v>0</v>
      </c>
      <c r="C23" s="19" t="s">
        <v>162</v>
      </c>
      <c r="D23" s="19" t="s">
        <v>163</v>
      </c>
      <c r="E23" s="20" t="s">
        <v>87</v>
      </c>
      <c r="F23" s="20" t="s">
        <v>88</v>
      </c>
      <c r="G23" s="19" t="s">
        <v>89</v>
      </c>
      <c r="H23" s="19" t="s">
        <v>90</v>
      </c>
      <c r="I23" s="19" t="s">
        <v>91</v>
      </c>
      <c r="J23" s="19" t="s">
        <v>92</v>
      </c>
      <c r="K23" s="19" t="s">
        <v>93</v>
      </c>
      <c r="L23" s="19" t="s">
        <v>164</v>
      </c>
      <c r="M23" s="21" t="s">
        <v>165</v>
      </c>
      <c r="N23" s="22"/>
      <c r="O23" s="19" t="s">
        <v>96</v>
      </c>
      <c r="P23" s="19" t="s">
        <v>166</v>
      </c>
      <c r="Q23" s="23">
        <v>2000</v>
      </c>
      <c r="R23" s="24"/>
      <c r="S23" s="24">
        <v>8000</v>
      </c>
      <c r="T23" s="24"/>
      <c r="U23" s="25" t="s">
        <v>98</v>
      </c>
      <c r="V23" s="26">
        <f t="shared" si="0"/>
        <v>10000</v>
      </c>
      <c r="W23" s="26">
        <v>10000</v>
      </c>
      <c r="X23" s="26">
        <v>4410</v>
      </c>
      <c r="Y23" s="26">
        <v>0</v>
      </c>
      <c r="Z23" s="26">
        <v>5590</v>
      </c>
      <c r="AA23" s="27" t="s">
        <v>99</v>
      </c>
      <c r="AB23" s="17" t="s">
        <v>129</v>
      </c>
      <c r="AC23" s="17" t="s">
        <v>134</v>
      </c>
      <c r="AD23" s="28"/>
      <c r="AE23" s="34"/>
      <c r="AF23" s="29" t="s">
        <v>102</v>
      </c>
      <c r="AG23" s="29" t="s">
        <v>102</v>
      </c>
      <c r="AH23" s="29" t="s">
        <v>102</v>
      </c>
      <c r="AI23" s="29" t="s">
        <v>102</v>
      </c>
      <c r="AJ23" s="29" t="s">
        <v>102</v>
      </c>
      <c r="AK23" s="29" t="s">
        <v>102</v>
      </c>
      <c r="AL23" s="29" t="s">
        <v>102</v>
      </c>
      <c r="AM23" s="29" t="s">
        <v>102</v>
      </c>
      <c r="AN23" s="29" t="s">
        <v>102</v>
      </c>
      <c r="AO23" s="29" t="s">
        <v>102</v>
      </c>
      <c r="AP23" s="29" t="s">
        <v>102</v>
      </c>
      <c r="AQ23" s="29" t="s">
        <v>102</v>
      </c>
      <c r="AR23" s="29" t="s">
        <v>102</v>
      </c>
      <c r="AS23" s="29" t="s">
        <v>102</v>
      </c>
      <c r="AT23" s="29" t="s">
        <v>102</v>
      </c>
      <c r="AU23" s="29" t="s">
        <v>102</v>
      </c>
      <c r="AV23" s="29" t="s">
        <v>102</v>
      </c>
      <c r="AW23" s="29" t="s">
        <v>102</v>
      </c>
      <c r="AX23" s="29" t="s">
        <v>102</v>
      </c>
      <c r="AY23" s="29" t="s">
        <v>102</v>
      </c>
      <c r="AZ23" s="29" t="s">
        <v>102</v>
      </c>
      <c r="BA23" s="29" t="s">
        <v>102</v>
      </c>
      <c r="BB23" s="29" t="s">
        <v>102</v>
      </c>
      <c r="BC23" s="29" t="s">
        <v>102</v>
      </c>
      <c r="BD23" s="30">
        <v>12</v>
      </c>
      <c r="BE23" s="31">
        <v>833.33333333333337</v>
      </c>
      <c r="BF23" s="31">
        <v>833.33333333333337</v>
      </c>
      <c r="BG23" s="31">
        <v>833.33333333333337</v>
      </c>
      <c r="BH23" s="31">
        <v>833.33333333333337</v>
      </c>
      <c r="BI23" s="31">
        <v>833.33333333333337</v>
      </c>
      <c r="BJ23" s="31">
        <v>833.33333333333337</v>
      </c>
      <c r="BK23" s="31">
        <v>833.33333333333337</v>
      </c>
      <c r="BL23" s="31">
        <v>833.33333333333337</v>
      </c>
      <c r="BM23" s="31">
        <v>833.33333333333337</v>
      </c>
      <c r="BN23" s="31">
        <v>833.33333333333337</v>
      </c>
      <c r="BO23" s="31">
        <v>833.33333333333337</v>
      </c>
      <c r="BP23" s="31">
        <v>833.33333333333337</v>
      </c>
      <c r="BQ23" s="31">
        <v>10000</v>
      </c>
      <c r="BR23" s="31" t="b">
        <v>1</v>
      </c>
      <c r="BS23" s="31"/>
      <c r="BT23" s="33" t="s">
        <v>167</v>
      </c>
    </row>
    <row r="24" spans="1:72" ht="51" x14ac:dyDescent="0.2">
      <c r="A24" s="17">
        <v>23</v>
      </c>
      <c r="B24" s="18">
        <v>0</v>
      </c>
      <c r="C24" s="19" t="s">
        <v>85</v>
      </c>
      <c r="D24" s="19" t="s">
        <v>168</v>
      </c>
      <c r="E24" s="20" t="s">
        <v>87</v>
      </c>
      <c r="F24" s="20" t="s">
        <v>88</v>
      </c>
      <c r="G24" s="19" t="s">
        <v>89</v>
      </c>
      <c r="H24" s="19" t="s">
        <v>90</v>
      </c>
      <c r="I24" s="19" t="s">
        <v>91</v>
      </c>
      <c r="J24" s="19" t="s">
        <v>92</v>
      </c>
      <c r="K24" s="19" t="s">
        <v>93</v>
      </c>
      <c r="L24" s="19" t="s">
        <v>164</v>
      </c>
      <c r="M24" s="21" t="s">
        <v>169</v>
      </c>
      <c r="N24" s="22"/>
      <c r="O24" s="19" t="s">
        <v>108</v>
      </c>
      <c r="P24" s="19" t="s">
        <v>117</v>
      </c>
      <c r="Q24" s="23">
        <v>851.2</v>
      </c>
      <c r="R24" s="24"/>
      <c r="S24" s="24"/>
      <c r="T24" s="24"/>
      <c r="U24" s="25" t="s">
        <v>121</v>
      </c>
      <c r="V24" s="26">
        <f t="shared" si="0"/>
        <v>851.2</v>
      </c>
      <c r="W24" s="26">
        <v>0</v>
      </c>
      <c r="X24" s="26">
        <v>0</v>
      </c>
      <c r="Y24" s="26">
        <v>851.2</v>
      </c>
      <c r="Z24" s="26">
        <v>851.2</v>
      </c>
      <c r="AA24" s="27" t="s">
        <v>99</v>
      </c>
      <c r="AB24" s="17" t="s">
        <v>129</v>
      </c>
      <c r="AC24" s="17" t="s">
        <v>134</v>
      </c>
      <c r="AD24" s="28"/>
      <c r="AE24" s="34"/>
      <c r="AF24" s="29" t="s">
        <v>102</v>
      </c>
      <c r="AG24" s="29"/>
      <c r="AH24" s="29"/>
      <c r="AI24" s="29"/>
      <c r="AJ24" s="29"/>
      <c r="AK24" s="29"/>
      <c r="AL24" s="29"/>
      <c r="AM24" s="29"/>
      <c r="AN24" s="29"/>
      <c r="AO24" s="29"/>
      <c r="AP24" s="29"/>
      <c r="AQ24" s="29"/>
      <c r="AR24" s="29"/>
      <c r="AS24" s="29" t="s">
        <v>102</v>
      </c>
      <c r="AT24" s="29"/>
      <c r="AU24" s="29"/>
      <c r="AV24" s="29"/>
      <c r="AW24" s="29"/>
      <c r="AX24" s="29"/>
      <c r="AY24" s="29"/>
      <c r="AZ24" s="29"/>
      <c r="BA24" s="29"/>
      <c r="BB24" s="29"/>
      <c r="BC24" s="29"/>
      <c r="BD24" s="30">
        <v>1</v>
      </c>
      <c r="BE24" s="31">
        <v>0</v>
      </c>
      <c r="BF24" s="31">
        <v>851.2</v>
      </c>
      <c r="BG24" s="31">
        <v>0</v>
      </c>
      <c r="BH24" s="31">
        <v>0</v>
      </c>
      <c r="BI24" s="31">
        <v>0</v>
      </c>
      <c r="BJ24" s="31">
        <v>0</v>
      </c>
      <c r="BK24" s="31">
        <v>0</v>
      </c>
      <c r="BL24" s="31">
        <v>0</v>
      </c>
      <c r="BM24" s="31">
        <v>0</v>
      </c>
      <c r="BN24" s="31">
        <v>0</v>
      </c>
      <c r="BO24" s="31">
        <v>0</v>
      </c>
      <c r="BP24" s="31">
        <v>0</v>
      </c>
      <c r="BQ24" s="31">
        <v>851.2</v>
      </c>
      <c r="BR24" s="31" t="b">
        <v>1</v>
      </c>
      <c r="BS24" s="31"/>
      <c r="BT24" s="33"/>
    </row>
    <row r="25" spans="1:72" ht="51" x14ac:dyDescent="0.2">
      <c r="A25" s="17">
        <v>24</v>
      </c>
      <c r="B25" s="18">
        <v>0</v>
      </c>
      <c r="C25" s="19" t="s">
        <v>85</v>
      </c>
      <c r="D25" s="19" t="s">
        <v>168</v>
      </c>
      <c r="E25" s="20" t="s">
        <v>87</v>
      </c>
      <c r="F25" s="20" t="s">
        <v>88</v>
      </c>
      <c r="G25" s="19" t="s">
        <v>89</v>
      </c>
      <c r="H25" s="19" t="s">
        <v>90</v>
      </c>
      <c r="I25" s="19" t="s">
        <v>91</v>
      </c>
      <c r="J25" s="19" t="s">
        <v>92</v>
      </c>
      <c r="K25" s="19" t="s">
        <v>93</v>
      </c>
      <c r="L25" s="19" t="s">
        <v>164</v>
      </c>
      <c r="M25" s="21" t="s">
        <v>170</v>
      </c>
      <c r="N25" s="22"/>
      <c r="O25" s="19" t="s">
        <v>96</v>
      </c>
      <c r="P25" s="19" t="s">
        <v>171</v>
      </c>
      <c r="Q25" s="23">
        <v>400</v>
      </c>
      <c r="R25" s="24"/>
      <c r="S25" s="24"/>
      <c r="T25" s="24"/>
      <c r="U25" s="25" t="s">
        <v>98</v>
      </c>
      <c r="V25" s="26">
        <f t="shared" si="0"/>
        <v>400</v>
      </c>
      <c r="W25" s="26">
        <v>0</v>
      </c>
      <c r="X25" s="26">
        <v>0</v>
      </c>
      <c r="Y25" s="26">
        <v>400</v>
      </c>
      <c r="Z25" s="26">
        <v>400</v>
      </c>
      <c r="AA25" s="27" t="s">
        <v>99</v>
      </c>
      <c r="AB25" s="17" t="s">
        <v>100</v>
      </c>
      <c r="AC25" s="17" t="s">
        <v>101</v>
      </c>
      <c r="AD25" s="28"/>
      <c r="AE25" s="34"/>
      <c r="AF25" s="29" t="s">
        <v>102</v>
      </c>
      <c r="AG25" s="29"/>
      <c r="AH25" s="29"/>
      <c r="AI25" s="29"/>
      <c r="AJ25" s="29"/>
      <c r="AK25" s="29"/>
      <c r="AL25" s="29"/>
      <c r="AM25" s="29"/>
      <c r="AN25" s="29"/>
      <c r="AO25" s="29"/>
      <c r="AP25" s="29"/>
      <c r="AQ25" s="29"/>
      <c r="AR25" s="29" t="s">
        <v>102</v>
      </c>
      <c r="AS25" s="29" t="s">
        <v>102</v>
      </c>
      <c r="AT25" s="29" t="s">
        <v>102</v>
      </c>
      <c r="AU25" s="29" t="s">
        <v>102</v>
      </c>
      <c r="AV25" s="29" t="s">
        <v>102</v>
      </c>
      <c r="AW25" s="29" t="s">
        <v>102</v>
      </c>
      <c r="AX25" s="29" t="s">
        <v>102</v>
      </c>
      <c r="AY25" s="29" t="s">
        <v>102</v>
      </c>
      <c r="AZ25" s="29" t="s">
        <v>102</v>
      </c>
      <c r="BA25" s="29" t="s">
        <v>102</v>
      </c>
      <c r="BB25" s="29" t="s">
        <v>102</v>
      </c>
      <c r="BC25" s="29" t="s">
        <v>102</v>
      </c>
      <c r="BD25" s="30">
        <v>12</v>
      </c>
      <c r="BE25" s="31">
        <v>33.333333333333336</v>
      </c>
      <c r="BF25" s="31">
        <v>33.333333333333336</v>
      </c>
      <c r="BG25" s="31">
        <v>33.333333333333336</v>
      </c>
      <c r="BH25" s="31">
        <v>33.333333333333336</v>
      </c>
      <c r="BI25" s="31">
        <v>33.333333333333336</v>
      </c>
      <c r="BJ25" s="31">
        <v>33.333333333333336</v>
      </c>
      <c r="BK25" s="31">
        <v>33.333333333333336</v>
      </c>
      <c r="BL25" s="31">
        <v>33.333333333333336</v>
      </c>
      <c r="BM25" s="31">
        <v>33.333333333333336</v>
      </c>
      <c r="BN25" s="31">
        <v>33.333333333333336</v>
      </c>
      <c r="BO25" s="31">
        <v>33.333333333333336</v>
      </c>
      <c r="BP25" s="31">
        <v>33.333333333333336</v>
      </c>
      <c r="BQ25" s="31">
        <v>399.99999999999994</v>
      </c>
      <c r="BR25" s="31" t="b">
        <v>1</v>
      </c>
      <c r="BS25" s="31"/>
      <c r="BT25" s="32"/>
    </row>
    <row r="26" spans="1:72" ht="51" x14ac:dyDescent="0.2">
      <c r="A26" s="17">
        <v>25</v>
      </c>
      <c r="B26" s="18">
        <v>184</v>
      </c>
      <c r="C26" s="19" t="s">
        <v>85</v>
      </c>
      <c r="D26" s="19" t="s">
        <v>168</v>
      </c>
      <c r="E26" s="20" t="s">
        <v>87</v>
      </c>
      <c r="F26" s="20" t="s">
        <v>88</v>
      </c>
      <c r="G26" s="19" t="s">
        <v>89</v>
      </c>
      <c r="H26" s="19" t="s">
        <v>90</v>
      </c>
      <c r="I26" s="19" t="s">
        <v>91</v>
      </c>
      <c r="J26" s="19" t="s">
        <v>92</v>
      </c>
      <c r="K26" s="19" t="s">
        <v>93</v>
      </c>
      <c r="L26" s="19" t="s">
        <v>164</v>
      </c>
      <c r="M26" s="21" t="s">
        <v>172</v>
      </c>
      <c r="N26" s="22"/>
      <c r="O26" s="19" t="s">
        <v>108</v>
      </c>
      <c r="P26" s="19" t="s">
        <v>158</v>
      </c>
      <c r="Q26" s="23">
        <v>12000</v>
      </c>
      <c r="R26" s="24">
        <v>-9388.48</v>
      </c>
      <c r="S26" s="24">
        <v>100635.68</v>
      </c>
      <c r="T26" s="24"/>
      <c r="U26" s="25" t="s">
        <v>146</v>
      </c>
      <c r="V26" s="26">
        <f t="shared" si="0"/>
        <v>103247.2</v>
      </c>
      <c r="W26" s="26">
        <v>92185</v>
      </c>
      <c r="X26" s="26">
        <v>50002.37</v>
      </c>
      <c r="Y26" s="26">
        <v>11062.199999999997</v>
      </c>
      <c r="Z26" s="26">
        <v>53244.829999999994</v>
      </c>
      <c r="AA26" s="27" t="s">
        <v>99</v>
      </c>
      <c r="AB26" s="17" t="s">
        <v>129</v>
      </c>
      <c r="AC26" s="17" t="s">
        <v>130</v>
      </c>
      <c r="AD26" s="28"/>
      <c r="AE26" s="34"/>
      <c r="AF26" s="29"/>
      <c r="AG26" s="29"/>
      <c r="AH26" s="29" t="s">
        <v>102</v>
      </c>
      <c r="AI26" s="29"/>
      <c r="AJ26" s="29"/>
      <c r="AK26" s="29"/>
      <c r="AL26" s="29"/>
      <c r="AM26" s="29"/>
      <c r="AN26" s="29"/>
      <c r="AO26" s="29"/>
      <c r="AP26" s="29"/>
      <c r="AQ26" s="29"/>
      <c r="AR26" s="29"/>
      <c r="AS26" s="29"/>
      <c r="AT26" s="29"/>
      <c r="AU26" s="29"/>
      <c r="AV26" s="29"/>
      <c r="AW26" s="29" t="s">
        <v>102</v>
      </c>
      <c r="AX26" s="29" t="s">
        <v>102</v>
      </c>
      <c r="AY26" s="29" t="s">
        <v>102</v>
      </c>
      <c r="AZ26" s="29" t="s">
        <v>102</v>
      </c>
      <c r="BA26" s="29" t="s">
        <v>102</v>
      </c>
      <c r="BB26" s="29" t="s">
        <v>102</v>
      </c>
      <c r="BC26" s="29" t="s">
        <v>102</v>
      </c>
      <c r="BD26" s="30">
        <v>7</v>
      </c>
      <c r="BE26" s="31">
        <v>0</v>
      </c>
      <c r="BF26" s="31">
        <v>0</v>
      </c>
      <c r="BG26" s="31">
        <v>0</v>
      </c>
      <c r="BH26" s="31">
        <v>0</v>
      </c>
      <c r="BI26" s="31">
        <v>0</v>
      </c>
      <c r="BJ26" s="31">
        <v>14749.6</v>
      </c>
      <c r="BK26" s="31">
        <v>14749.6</v>
      </c>
      <c r="BL26" s="31">
        <v>14749.6</v>
      </c>
      <c r="BM26" s="31">
        <v>14749.6</v>
      </c>
      <c r="BN26" s="31">
        <v>14749.6</v>
      </c>
      <c r="BO26" s="31">
        <v>14749.6</v>
      </c>
      <c r="BP26" s="31">
        <v>14749.6</v>
      </c>
      <c r="BQ26" s="31">
        <v>103247.20000000001</v>
      </c>
      <c r="BR26" s="31" t="b">
        <v>1</v>
      </c>
      <c r="BS26" s="31"/>
      <c r="BT26" s="33" t="s">
        <v>173</v>
      </c>
    </row>
    <row r="27" spans="1:72" ht="51" x14ac:dyDescent="0.2">
      <c r="A27" s="17">
        <v>26</v>
      </c>
      <c r="B27" s="18">
        <v>0</v>
      </c>
      <c r="C27" s="19" t="s">
        <v>85</v>
      </c>
      <c r="D27" s="19" t="s">
        <v>168</v>
      </c>
      <c r="E27" s="20" t="s">
        <v>87</v>
      </c>
      <c r="F27" s="20" t="s">
        <v>88</v>
      </c>
      <c r="G27" s="19" t="s">
        <v>89</v>
      </c>
      <c r="H27" s="19" t="s">
        <v>90</v>
      </c>
      <c r="I27" s="19" t="s">
        <v>91</v>
      </c>
      <c r="J27" s="19" t="s">
        <v>92</v>
      </c>
      <c r="K27" s="19" t="s">
        <v>93</v>
      </c>
      <c r="L27" s="19" t="s">
        <v>164</v>
      </c>
      <c r="M27" s="21" t="s">
        <v>174</v>
      </c>
      <c r="N27" s="22"/>
      <c r="O27" s="19" t="s">
        <v>108</v>
      </c>
      <c r="P27" s="19" t="s">
        <v>158</v>
      </c>
      <c r="Q27" s="23">
        <v>8000</v>
      </c>
      <c r="R27" s="24">
        <v>-6236.5499999999993</v>
      </c>
      <c r="S27" s="24"/>
      <c r="T27" s="24"/>
      <c r="U27" s="25" t="s">
        <v>133</v>
      </c>
      <c r="V27" s="26">
        <f t="shared" si="0"/>
        <v>1763.4500000000007</v>
      </c>
      <c r="W27" s="26">
        <v>0</v>
      </c>
      <c r="X27" s="26">
        <v>0</v>
      </c>
      <c r="Y27" s="26">
        <v>1763.4500000000007</v>
      </c>
      <c r="Z27" s="26">
        <v>1763.4500000000007</v>
      </c>
      <c r="AA27" s="27" t="s">
        <v>99</v>
      </c>
      <c r="AB27" s="17" t="s">
        <v>129</v>
      </c>
      <c r="AC27" s="17" t="s">
        <v>130</v>
      </c>
      <c r="AD27" s="28"/>
      <c r="AE27" s="34"/>
      <c r="AF27" s="29"/>
      <c r="AG27" s="29"/>
      <c r="AH27" s="29"/>
      <c r="AI27" s="29"/>
      <c r="AJ27" s="29" t="s">
        <v>102</v>
      </c>
      <c r="AK27" s="29"/>
      <c r="AL27" s="29"/>
      <c r="AM27" s="29"/>
      <c r="AN27" s="29"/>
      <c r="AO27" s="29"/>
      <c r="AP27" s="29"/>
      <c r="AQ27" s="29"/>
      <c r="AR27" s="29"/>
      <c r="AS27" s="29"/>
      <c r="AT27" s="29"/>
      <c r="AU27" s="29"/>
      <c r="AV27" s="29"/>
      <c r="AW27" s="29" t="s">
        <v>102</v>
      </c>
      <c r="AX27" s="29"/>
      <c r="AY27" s="29"/>
      <c r="AZ27" s="29"/>
      <c r="BA27" s="29"/>
      <c r="BB27" s="29"/>
      <c r="BC27" s="29"/>
      <c r="BD27" s="30">
        <v>1</v>
      </c>
      <c r="BE27" s="31">
        <v>0</v>
      </c>
      <c r="BF27" s="31">
        <v>0</v>
      </c>
      <c r="BG27" s="31">
        <v>0</v>
      </c>
      <c r="BH27" s="31">
        <v>0</v>
      </c>
      <c r="BI27" s="31">
        <v>0</v>
      </c>
      <c r="BJ27" s="31">
        <v>1763.4500000000007</v>
      </c>
      <c r="BK27" s="31">
        <v>0</v>
      </c>
      <c r="BL27" s="31">
        <v>0</v>
      </c>
      <c r="BM27" s="31">
        <v>0</v>
      </c>
      <c r="BN27" s="31">
        <v>0</v>
      </c>
      <c r="BO27" s="31">
        <v>0</v>
      </c>
      <c r="BP27" s="31">
        <v>0</v>
      </c>
      <c r="BQ27" s="31">
        <v>1763.4500000000007</v>
      </c>
      <c r="BR27" s="31" t="b">
        <v>1</v>
      </c>
      <c r="BS27" s="31"/>
      <c r="BT27" s="33" t="s">
        <v>175</v>
      </c>
    </row>
    <row r="28" spans="1:72" ht="76.5" x14ac:dyDescent="0.2">
      <c r="A28" s="17">
        <v>27</v>
      </c>
      <c r="B28" s="18">
        <v>312</v>
      </c>
      <c r="C28" s="19" t="s">
        <v>85</v>
      </c>
      <c r="D28" s="19" t="s">
        <v>168</v>
      </c>
      <c r="E28" s="20" t="s">
        <v>87</v>
      </c>
      <c r="F28" s="20" t="s">
        <v>88</v>
      </c>
      <c r="G28" s="19" t="s">
        <v>89</v>
      </c>
      <c r="H28" s="19" t="s">
        <v>90</v>
      </c>
      <c r="I28" s="19" t="s">
        <v>91</v>
      </c>
      <c r="J28" s="19" t="s">
        <v>92</v>
      </c>
      <c r="K28" s="19" t="s">
        <v>93</v>
      </c>
      <c r="L28" s="19" t="s">
        <v>164</v>
      </c>
      <c r="M28" s="21" t="s">
        <v>176</v>
      </c>
      <c r="N28" s="22"/>
      <c r="O28" s="19" t="s">
        <v>96</v>
      </c>
      <c r="P28" s="19" t="s">
        <v>177</v>
      </c>
      <c r="Q28" s="23">
        <v>1060525.3600000001</v>
      </c>
      <c r="R28" s="24">
        <v>-627526.13</v>
      </c>
      <c r="S28" s="24">
        <v>96000</v>
      </c>
      <c r="T28" s="24"/>
      <c r="U28" s="25" t="s">
        <v>128</v>
      </c>
      <c r="V28" s="26">
        <f t="shared" si="0"/>
        <v>528999.2300000001</v>
      </c>
      <c r="W28" s="26">
        <v>468658.93</v>
      </c>
      <c r="X28" s="26">
        <v>0</v>
      </c>
      <c r="Y28" s="26">
        <v>60340.300000000105</v>
      </c>
      <c r="Z28" s="26">
        <v>528999.2300000001</v>
      </c>
      <c r="AA28" s="27" t="s">
        <v>99</v>
      </c>
      <c r="AB28" s="17" t="s">
        <v>129</v>
      </c>
      <c r="AC28" s="17" t="s">
        <v>130</v>
      </c>
      <c r="AD28" s="28"/>
      <c r="AE28" s="34"/>
      <c r="AF28" s="29"/>
      <c r="AG28" s="29"/>
      <c r="AH28" s="29"/>
      <c r="AI28" s="29"/>
      <c r="AJ28" s="29"/>
      <c r="AK28" s="29"/>
      <c r="AL28" s="29"/>
      <c r="AM28" s="29" t="s">
        <v>102</v>
      </c>
      <c r="AN28" s="29"/>
      <c r="AO28" s="29"/>
      <c r="AP28" s="29"/>
      <c r="AQ28" s="29"/>
      <c r="AR28" s="29"/>
      <c r="AS28" s="29"/>
      <c r="AT28" s="29"/>
      <c r="AU28" s="29"/>
      <c r="AV28" s="29"/>
      <c r="AW28" s="29"/>
      <c r="AX28" s="29"/>
      <c r="AY28" s="29"/>
      <c r="AZ28" s="29" t="s">
        <v>102</v>
      </c>
      <c r="BA28" s="29" t="s">
        <v>102</v>
      </c>
      <c r="BB28" s="29"/>
      <c r="BC28" s="29"/>
      <c r="BD28" s="30">
        <v>2</v>
      </c>
      <c r="BE28" s="31">
        <v>0</v>
      </c>
      <c r="BF28" s="31">
        <v>0</v>
      </c>
      <c r="BG28" s="31">
        <v>0</v>
      </c>
      <c r="BH28" s="31">
        <v>0</v>
      </c>
      <c r="BI28" s="31">
        <v>0</v>
      </c>
      <c r="BJ28" s="31">
        <v>0</v>
      </c>
      <c r="BK28" s="31">
        <v>0</v>
      </c>
      <c r="BL28" s="31">
        <v>0</v>
      </c>
      <c r="BM28" s="31">
        <v>264499.61500000005</v>
      </c>
      <c r="BN28" s="31">
        <v>264499.61500000005</v>
      </c>
      <c r="BO28" s="31">
        <v>0</v>
      </c>
      <c r="BP28" s="31">
        <v>0</v>
      </c>
      <c r="BQ28" s="31">
        <v>528999.2300000001</v>
      </c>
      <c r="BR28" s="31" t="b">
        <v>1</v>
      </c>
      <c r="BS28" s="31"/>
      <c r="BT28" s="33" t="s">
        <v>178</v>
      </c>
    </row>
    <row r="29" spans="1:72" ht="51" x14ac:dyDescent="0.2">
      <c r="A29" s="17">
        <v>28</v>
      </c>
      <c r="B29" s="18">
        <v>0</v>
      </c>
      <c r="C29" s="19" t="s">
        <v>85</v>
      </c>
      <c r="D29" s="19" t="s">
        <v>168</v>
      </c>
      <c r="E29" s="20" t="s">
        <v>87</v>
      </c>
      <c r="F29" s="20" t="s">
        <v>88</v>
      </c>
      <c r="G29" s="19" t="s">
        <v>89</v>
      </c>
      <c r="H29" s="19" t="s">
        <v>90</v>
      </c>
      <c r="I29" s="19" t="s">
        <v>91</v>
      </c>
      <c r="J29" s="19" t="s">
        <v>92</v>
      </c>
      <c r="K29" s="19" t="s">
        <v>93</v>
      </c>
      <c r="L29" s="19" t="s">
        <v>164</v>
      </c>
      <c r="M29" s="21" t="s">
        <v>179</v>
      </c>
      <c r="N29" s="22"/>
      <c r="O29" s="19" t="s">
        <v>96</v>
      </c>
      <c r="P29" s="19" t="s">
        <v>177</v>
      </c>
      <c r="Q29" s="23">
        <v>96000</v>
      </c>
      <c r="R29" s="24">
        <v>-96000</v>
      </c>
      <c r="S29" s="24"/>
      <c r="T29" s="24"/>
      <c r="U29" s="25" t="s">
        <v>111</v>
      </c>
      <c r="V29" s="26">
        <f t="shared" si="0"/>
        <v>0</v>
      </c>
      <c r="W29" s="26">
        <v>0</v>
      </c>
      <c r="X29" s="26">
        <v>0</v>
      </c>
      <c r="Y29" s="26">
        <v>0</v>
      </c>
      <c r="Z29" s="26">
        <v>0</v>
      </c>
      <c r="AA29" s="27" t="s">
        <v>99</v>
      </c>
      <c r="AB29" s="17" t="s">
        <v>129</v>
      </c>
      <c r="AC29" s="17" t="s">
        <v>134</v>
      </c>
      <c r="AD29" s="28"/>
      <c r="AE29" s="34"/>
      <c r="AF29" s="29"/>
      <c r="AG29" s="29"/>
      <c r="AH29" s="29"/>
      <c r="AI29" s="29" t="s">
        <v>102</v>
      </c>
      <c r="AJ29" s="29"/>
      <c r="AK29" s="29"/>
      <c r="AL29" s="29"/>
      <c r="AM29" s="29"/>
      <c r="AN29" s="29"/>
      <c r="AO29" s="29"/>
      <c r="AP29" s="29"/>
      <c r="AQ29" s="29"/>
      <c r="AR29" s="29"/>
      <c r="AS29" s="29"/>
      <c r="AT29" s="29"/>
      <c r="AU29" s="29"/>
      <c r="AV29" s="29"/>
      <c r="AW29" s="29"/>
      <c r="AX29" s="29"/>
      <c r="AY29" s="29"/>
      <c r="AZ29" s="29"/>
      <c r="BA29" s="29"/>
      <c r="BB29" s="29"/>
      <c r="BC29" s="29"/>
      <c r="BD29" s="30">
        <v>0</v>
      </c>
      <c r="BE29" s="31">
        <v>0</v>
      </c>
      <c r="BF29" s="31">
        <v>0</v>
      </c>
      <c r="BG29" s="31">
        <v>0</v>
      </c>
      <c r="BH29" s="31">
        <v>0</v>
      </c>
      <c r="BI29" s="31">
        <v>0</v>
      </c>
      <c r="BJ29" s="31">
        <v>0</v>
      </c>
      <c r="BK29" s="31">
        <v>0</v>
      </c>
      <c r="BL29" s="31">
        <v>0</v>
      </c>
      <c r="BM29" s="31">
        <v>0</v>
      </c>
      <c r="BN29" s="31">
        <v>0</v>
      </c>
      <c r="BO29" s="31">
        <v>0</v>
      </c>
      <c r="BP29" s="31">
        <v>0</v>
      </c>
      <c r="BQ29" s="31">
        <v>0</v>
      </c>
      <c r="BR29" s="31" t="b">
        <v>1</v>
      </c>
      <c r="BS29" s="31"/>
      <c r="BT29" s="32" t="s">
        <v>180</v>
      </c>
    </row>
    <row r="30" spans="1:72" ht="51" x14ac:dyDescent="0.2">
      <c r="A30" s="17">
        <v>29</v>
      </c>
      <c r="B30" s="18">
        <v>186</v>
      </c>
      <c r="C30" s="19" t="s">
        <v>85</v>
      </c>
      <c r="D30" s="19" t="s">
        <v>168</v>
      </c>
      <c r="E30" s="20" t="s">
        <v>87</v>
      </c>
      <c r="F30" s="20" t="s">
        <v>88</v>
      </c>
      <c r="G30" s="19" t="s">
        <v>89</v>
      </c>
      <c r="H30" s="19" t="s">
        <v>90</v>
      </c>
      <c r="I30" s="19" t="s">
        <v>91</v>
      </c>
      <c r="J30" s="19" t="s">
        <v>92</v>
      </c>
      <c r="K30" s="19" t="s">
        <v>93</v>
      </c>
      <c r="L30" s="19" t="s">
        <v>164</v>
      </c>
      <c r="M30" s="21" t="s">
        <v>181</v>
      </c>
      <c r="N30" s="22"/>
      <c r="O30" s="19" t="s">
        <v>108</v>
      </c>
      <c r="P30" s="19" t="s">
        <v>182</v>
      </c>
      <c r="Q30" s="23">
        <v>7000</v>
      </c>
      <c r="R30" s="24"/>
      <c r="S30" s="24">
        <v>42.25</v>
      </c>
      <c r="T30" s="24"/>
      <c r="U30" s="25" t="s">
        <v>98</v>
      </c>
      <c r="V30" s="26">
        <f t="shared" si="0"/>
        <v>7042.25</v>
      </c>
      <c r="W30" s="26">
        <v>5935.4207142857149</v>
      </c>
      <c r="X30" s="26">
        <v>3344.2200000000003</v>
      </c>
      <c r="Y30" s="26">
        <v>1106.8292857142851</v>
      </c>
      <c r="Z30" s="26">
        <v>3698.0299999999997</v>
      </c>
      <c r="AA30" s="27" t="s">
        <v>99</v>
      </c>
      <c r="AB30" s="17" t="s">
        <v>129</v>
      </c>
      <c r="AC30" s="17" t="s">
        <v>134</v>
      </c>
      <c r="AD30" s="28"/>
      <c r="AE30" s="34"/>
      <c r="AF30" s="29" t="s">
        <v>102</v>
      </c>
      <c r="AG30" s="29"/>
      <c r="AH30" s="29"/>
      <c r="AI30" s="29"/>
      <c r="AJ30" s="29"/>
      <c r="AK30" s="29"/>
      <c r="AL30" s="29"/>
      <c r="AM30" s="29"/>
      <c r="AN30" s="29"/>
      <c r="AO30" s="29"/>
      <c r="AP30" s="29"/>
      <c r="AQ30" s="29"/>
      <c r="AR30" s="29" t="s">
        <v>102</v>
      </c>
      <c r="AS30" s="29" t="s">
        <v>102</v>
      </c>
      <c r="AT30" s="29" t="s">
        <v>102</v>
      </c>
      <c r="AU30" s="29" t="s">
        <v>102</v>
      </c>
      <c r="AV30" s="29" t="s">
        <v>102</v>
      </c>
      <c r="AW30" s="29" t="s">
        <v>102</v>
      </c>
      <c r="AX30" s="29" t="s">
        <v>102</v>
      </c>
      <c r="AY30" s="29" t="s">
        <v>102</v>
      </c>
      <c r="AZ30" s="29" t="s">
        <v>102</v>
      </c>
      <c r="BA30" s="29" t="s">
        <v>102</v>
      </c>
      <c r="BB30" s="29" t="s">
        <v>102</v>
      </c>
      <c r="BC30" s="29" t="s">
        <v>102</v>
      </c>
      <c r="BD30" s="30">
        <v>12</v>
      </c>
      <c r="BE30" s="31">
        <v>586.85416666666663</v>
      </c>
      <c r="BF30" s="31">
        <v>586.85416666666663</v>
      </c>
      <c r="BG30" s="31">
        <v>586.85416666666663</v>
      </c>
      <c r="BH30" s="31">
        <v>586.85416666666663</v>
      </c>
      <c r="BI30" s="31">
        <v>586.85416666666663</v>
      </c>
      <c r="BJ30" s="31">
        <v>586.85416666666663</v>
      </c>
      <c r="BK30" s="31">
        <v>586.85416666666663</v>
      </c>
      <c r="BL30" s="31">
        <v>586.85416666666663</v>
      </c>
      <c r="BM30" s="31">
        <v>586.85416666666663</v>
      </c>
      <c r="BN30" s="31">
        <v>586.85416666666663</v>
      </c>
      <c r="BO30" s="31">
        <v>586.85416666666663</v>
      </c>
      <c r="BP30" s="31">
        <v>586.85416666666663</v>
      </c>
      <c r="BQ30" s="31">
        <v>7042.2500000000009</v>
      </c>
      <c r="BR30" s="31" t="b">
        <v>1</v>
      </c>
      <c r="BS30" s="31"/>
      <c r="BT30" s="33" t="s">
        <v>183</v>
      </c>
    </row>
    <row r="31" spans="1:72" ht="89.25" x14ac:dyDescent="0.2">
      <c r="A31" s="17">
        <v>30</v>
      </c>
      <c r="B31" s="18">
        <v>0</v>
      </c>
      <c r="C31" s="19" t="s">
        <v>85</v>
      </c>
      <c r="D31" s="19" t="s">
        <v>168</v>
      </c>
      <c r="E31" s="20" t="s">
        <v>87</v>
      </c>
      <c r="F31" s="20" t="s">
        <v>88</v>
      </c>
      <c r="G31" s="19" t="s">
        <v>89</v>
      </c>
      <c r="H31" s="19" t="s">
        <v>90</v>
      </c>
      <c r="I31" s="19" t="s">
        <v>91</v>
      </c>
      <c r="J31" s="19" t="s">
        <v>92</v>
      </c>
      <c r="K31" s="19" t="s">
        <v>93</v>
      </c>
      <c r="L31" s="19" t="s">
        <v>164</v>
      </c>
      <c r="M31" s="21" t="s">
        <v>184</v>
      </c>
      <c r="N31" s="22"/>
      <c r="O31" s="19" t="s">
        <v>108</v>
      </c>
      <c r="P31" s="19" t="s">
        <v>110</v>
      </c>
      <c r="Q31" s="23">
        <v>13000</v>
      </c>
      <c r="R31" s="24">
        <v>-13000</v>
      </c>
      <c r="S31" s="24"/>
      <c r="T31" s="24"/>
      <c r="U31" s="25" t="s">
        <v>111</v>
      </c>
      <c r="V31" s="26">
        <f t="shared" si="0"/>
        <v>0</v>
      </c>
      <c r="W31" s="26">
        <v>0</v>
      </c>
      <c r="X31" s="26">
        <v>0</v>
      </c>
      <c r="Y31" s="26">
        <v>0</v>
      </c>
      <c r="Z31" s="26">
        <v>0</v>
      </c>
      <c r="AA31" s="27" t="s">
        <v>99</v>
      </c>
      <c r="AB31" s="17" t="s">
        <v>129</v>
      </c>
      <c r="AC31" s="17" t="s">
        <v>130</v>
      </c>
      <c r="AD31" s="28"/>
      <c r="AE31" s="34"/>
      <c r="AF31" s="29"/>
      <c r="AG31" s="29"/>
      <c r="AH31" s="29"/>
      <c r="AI31" s="29"/>
      <c r="AJ31" s="29"/>
      <c r="AK31" s="29"/>
      <c r="AL31" s="29"/>
      <c r="AM31" s="29"/>
      <c r="AN31" s="29" t="s">
        <v>102</v>
      </c>
      <c r="AO31" s="29"/>
      <c r="AP31" s="29"/>
      <c r="AQ31" s="29"/>
      <c r="AR31" s="29"/>
      <c r="AS31" s="29"/>
      <c r="AT31" s="29"/>
      <c r="AU31" s="29"/>
      <c r="AV31" s="29"/>
      <c r="AW31" s="29"/>
      <c r="AX31" s="29"/>
      <c r="AY31" s="29"/>
      <c r="AZ31" s="29"/>
      <c r="BA31" s="29" t="s">
        <v>102</v>
      </c>
      <c r="BB31" s="29"/>
      <c r="BC31" s="29"/>
      <c r="BD31" s="30">
        <v>1</v>
      </c>
      <c r="BE31" s="31">
        <v>0</v>
      </c>
      <c r="BF31" s="31">
        <v>0</v>
      </c>
      <c r="BG31" s="31">
        <v>0</v>
      </c>
      <c r="BH31" s="31">
        <v>0</v>
      </c>
      <c r="BI31" s="31">
        <v>0</v>
      </c>
      <c r="BJ31" s="31">
        <v>0</v>
      </c>
      <c r="BK31" s="31">
        <v>0</v>
      </c>
      <c r="BL31" s="31">
        <v>0</v>
      </c>
      <c r="BM31" s="31">
        <v>0</v>
      </c>
      <c r="BN31" s="31">
        <v>0</v>
      </c>
      <c r="BO31" s="31">
        <v>0</v>
      </c>
      <c r="BP31" s="31">
        <v>0</v>
      </c>
      <c r="BQ31" s="31">
        <v>0</v>
      </c>
      <c r="BR31" s="31" t="b">
        <v>1</v>
      </c>
      <c r="BS31" s="31"/>
      <c r="BT31" s="33" t="s">
        <v>144</v>
      </c>
    </row>
    <row r="32" spans="1:72" ht="51" x14ac:dyDescent="0.2">
      <c r="A32" s="17">
        <v>31</v>
      </c>
      <c r="B32" s="18">
        <v>0</v>
      </c>
      <c r="C32" s="19" t="s">
        <v>85</v>
      </c>
      <c r="D32" s="19" t="s">
        <v>168</v>
      </c>
      <c r="E32" s="20" t="s">
        <v>87</v>
      </c>
      <c r="F32" s="20" t="s">
        <v>88</v>
      </c>
      <c r="G32" s="19" t="s">
        <v>89</v>
      </c>
      <c r="H32" s="19" t="s">
        <v>90</v>
      </c>
      <c r="I32" s="19" t="s">
        <v>91</v>
      </c>
      <c r="J32" s="19" t="s">
        <v>92</v>
      </c>
      <c r="K32" s="19" t="s">
        <v>93</v>
      </c>
      <c r="L32" s="19" t="s">
        <v>164</v>
      </c>
      <c r="M32" s="21" t="s">
        <v>185</v>
      </c>
      <c r="N32" s="22"/>
      <c r="O32" s="19" t="s">
        <v>108</v>
      </c>
      <c r="P32" s="19" t="s">
        <v>186</v>
      </c>
      <c r="Q32" s="23">
        <v>1650.4</v>
      </c>
      <c r="R32" s="24">
        <v>-1600</v>
      </c>
      <c r="S32" s="24"/>
      <c r="T32" s="24"/>
      <c r="U32" s="25" t="s">
        <v>121</v>
      </c>
      <c r="V32" s="26">
        <f t="shared" si="0"/>
        <v>50.400000000000091</v>
      </c>
      <c r="W32" s="26">
        <v>0</v>
      </c>
      <c r="X32" s="26">
        <v>0</v>
      </c>
      <c r="Y32" s="26">
        <v>50.400000000000091</v>
      </c>
      <c r="Z32" s="26">
        <v>50.400000000000091</v>
      </c>
      <c r="AA32" s="27" t="s">
        <v>99</v>
      </c>
      <c r="AB32" s="17" t="s">
        <v>129</v>
      </c>
      <c r="AC32" s="17" t="s">
        <v>134</v>
      </c>
      <c r="AD32" s="28"/>
      <c r="AE32" s="34"/>
      <c r="AF32" s="29"/>
      <c r="AG32" s="29" t="s">
        <v>102</v>
      </c>
      <c r="AH32" s="29"/>
      <c r="AI32" s="29"/>
      <c r="AJ32" s="29"/>
      <c r="AK32" s="29"/>
      <c r="AL32" s="29"/>
      <c r="AM32" s="29"/>
      <c r="AN32" s="29"/>
      <c r="AO32" s="29"/>
      <c r="AP32" s="29"/>
      <c r="AQ32" s="29"/>
      <c r="AR32" s="29"/>
      <c r="AS32" s="29"/>
      <c r="AT32" s="29" t="s">
        <v>102</v>
      </c>
      <c r="AU32" s="29"/>
      <c r="AV32" s="29"/>
      <c r="AW32" s="29"/>
      <c r="AX32" s="29"/>
      <c r="AY32" s="29"/>
      <c r="AZ32" s="29"/>
      <c r="BA32" s="29"/>
      <c r="BB32" s="29"/>
      <c r="BC32" s="29"/>
      <c r="BD32" s="30">
        <v>1</v>
      </c>
      <c r="BE32" s="31">
        <v>0</v>
      </c>
      <c r="BF32" s="31">
        <v>0</v>
      </c>
      <c r="BG32" s="31">
        <v>50.400000000000091</v>
      </c>
      <c r="BH32" s="31">
        <v>0</v>
      </c>
      <c r="BI32" s="31">
        <v>0</v>
      </c>
      <c r="BJ32" s="31">
        <v>0</v>
      </c>
      <c r="BK32" s="31">
        <v>0</v>
      </c>
      <c r="BL32" s="31">
        <v>0</v>
      </c>
      <c r="BM32" s="31">
        <v>0</v>
      </c>
      <c r="BN32" s="31">
        <v>0</v>
      </c>
      <c r="BO32" s="31">
        <v>0</v>
      </c>
      <c r="BP32" s="31">
        <v>0</v>
      </c>
      <c r="BQ32" s="31">
        <v>50.400000000000091</v>
      </c>
      <c r="BR32" s="31" t="b">
        <v>1</v>
      </c>
      <c r="BS32" s="31"/>
      <c r="BT32" s="32" t="s">
        <v>187</v>
      </c>
    </row>
    <row r="33" spans="1:72" ht="51" x14ac:dyDescent="0.2">
      <c r="A33" s="17">
        <v>32</v>
      </c>
      <c r="B33" s="18">
        <v>0</v>
      </c>
      <c r="C33" s="19" t="s">
        <v>85</v>
      </c>
      <c r="D33" s="19" t="s">
        <v>168</v>
      </c>
      <c r="E33" s="20" t="s">
        <v>87</v>
      </c>
      <c r="F33" s="20" t="s">
        <v>88</v>
      </c>
      <c r="G33" s="19" t="s">
        <v>89</v>
      </c>
      <c r="H33" s="19" t="s">
        <v>90</v>
      </c>
      <c r="I33" s="19" t="s">
        <v>91</v>
      </c>
      <c r="J33" s="19" t="s">
        <v>92</v>
      </c>
      <c r="K33" s="19" t="s">
        <v>93</v>
      </c>
      <c r="L33" s="19" t="s">
        <v>164</v>
      </c>
      <c r="M33" s="21" t="s">
        <v>188</v>
      </c>
      <c r="N33" s="22"/>
      <c r="O33" s="19" t="s">
        <v>96</v>
      </c>
      <c r="P33" s="19" t="s">
        <v>177</v>
      </c>
      <c r="Q33" s="23">
        <v>50000</v>
      </c>
      <c r="R33" s="24">
        <v>-13928.08</v>
      </c>
      <c r="S33" s="24"/>
      <c r="T33" s="24"/>
      <c r="U33" s="25" t="s">
        <v>98</v>
      </c>
      <c r="V33" s="26">
        <f t="shared" si="0"/>
        <v>36071.919999999998</v>
      </c>
      <c r="W33" s="26">
        <v>0</v>
      </c>
      <c r="X33" s="26">
        <v>0</v>
      </c>
      <c r="Y33" s="26">
        <v>36071.919999999998</v>
      </c>
      <c r="Z33" s="26">
        <v>36071.919999999998</v>
      </c>
      <c r="AA33" s="27" t="s">
        <v>99</v>
      </c>
      <c r="AB33" s="17" t="s">
        <v>129</v>
      </c>
      <c r="AC33" s="17" t="s">
        <v>134</v>
      </c>
      <c r="AD33" s="28"/>
      <c r="AE33" s="34"/>
      <c r="AF33" s="29"/>
      <c r="AG33" s="29"/>
      <c r="AH33" s="29"/>
      <c r="AI33" s="29" t="s">
        <v>159</v>
      </c>
      <c r="AJ33" s="29"/>
      <c r="AK33" s="29"/>
      <c r="AL33" s="29"/>
      <c r="AM33" s="29"/>
      <c r="AN33" s="29"/>
      <c r="AO33" s="29"/>
      <c r="AP33" s="29"/>
      <c r="AQ33" s="29"/>
      <c r="AR33" s="29"/>
      <c r="AS33" s="29"/>
      <c r="AT33" s="29"/>
      <c r="AU33" s="29" t="s">
        <v>159</v>
      </c>
      <c r="AV33" s="29"/>
      <c r="AW33" s="29"/>
      <c r="AX33" s="29" t="s">
        <v>159</v>
      </c>
      <c r="AY33" s="29"/>
      <c r="AZ33" s="29"/>
      <c r="BA33" s="29"/>
      <c r="BB33" s="29" t="s">
        <v>159</v>
      </c>
      <c r="BC33" s="29"/>
      <c r="BD33" s="30">
        <v>3</v>
      </c>
      <c r="BE33" s="31">
        <v>0</v>
      </c>
      <c r="BF33" s="31">
        <v>0</v>
      </c>
      <c r="BG33" s="31">
        <v>0</v>
      </c>
      <c r="BH33" s="31">
        <v>12023.973333333333</v>
      </c>
      <c r="BI33" s="31">
        <v>0</v>
      </c>
      <c r="BJ33" s="31">
        <v>0</v>
      </c>
      <c r="BK33" s="31">
        <v>12023.973333333333</v>
      </c>
      <c r="BL33" s="31">
        <v>0</v>
      </c>
      <c r="BM33" s="31">
        <v>0</v>
      </c>
      <c r="BN33" s="31">
        <v>0</v>
      </c>
      <c r="BO33" s="31">
        <v>12023.973333333333</v>
      </c>
      <c r="BP33" s="31">
        <v>0</v>
      </c>
      <c r="BQ33" s="31">
        <v>36071.919999999998</v>
      </c>
      <c r="BR33" s="31" t="b">
        <v>1</v>
      </c>
      <c r="BS33" s="31"/>
      <c r="BT33" s="32" t="s">
        <v>189</v>
      </c>
    </row>
    <row r="34" spans="1:72" ht="51" x14ac:dyDescent="0.2">
      <c r="A34" s="17">
        <v>33</v>
      </c>
      <c r="B34" s="18">
        <v>0</v>
      </c>
      <c r="C34" s="19" t="s">
        <v>85</v>
      </c>
      <c r="D34" s="19" t="s">
        <v>168</v>
      </c>
      <c r="E34" s="20" t="s">
        <v>87</v>
      </c>
      <c r="F34" s="20" t="s">
        <v>88</v>
      </c>
      <c r="G34" s="19" t="s">
        <v>89</v>
      </c>
      <c r="H34" s="19" t="s">
        <v>90</v>
      </c>
      <c r="I34" s="19" t="s">
        <v>91</v>
      </c>
      <c r="J34" s="19" t="s">
        <v>92</v>
      </c>
      <c r="K34" s="19" t="s">
        <v>93</v>
      </c>
      <c r="L34" s="19" t="s">
        <v>164</v>
      </c>
      <c r="M34" s="21" t="s">
        <v>190</v>
      </c>
      <c r="N34" s="22"/>
      <c r="O34" s="19" t="s">
        <v>96</v>
      </c>
      <c r="P34" s="19" t="s">
        <v>171</v>
      </c>
      <c r="Q34" s="23">
        <v>8175.74</v>
      </c>
      <c r="R34" s="24"/>
      <c r="S34" s="24">
        <v>1605.75</v>
      </c>
      <c r="T34" s="24"/>
      <c r="U34" s="25" t="s">
        <v>121</v>
      </c>
      <c r="V34" s="26">
        <f t="shared" si="0"/>
        <v>9781.49</v>
      </c>
      <c r="W34" s="26">
        <v>9781.49</v>
      </c>
      <c r="X34" s="26">
        <v>9781.49</v>
      </c>
      <c r="Y34" s="26">
        <v>0</v>
      </c>
      <c r="Z34" s="26">
        <v>0</v>
      </c>
      <c r="AA34" s="27" t="s">
        <v>99</v>
      </c>
      <c r="AB34" s="17" t="s">
        <v>100</v>
      </c>
      <c r="AC34" s="17" t="s">
        <v>101</v>
      </c>
      <c r="AD34" s="28"/>
      <c r="AE34" s="34"/>
      <c r="AF34" s="29"/>
      <c r="AG34" s="29" t="s">
        <v>102</v>
      </c>
      <c r="AH34" s="29"/>
      <c r="AI34" s="29"/>
      <c r="AJ34" s="29"/>
      <c r="AK34" s="29"/>
      <c r="AL34" s="29"/>
      <c r="AM34" s="29"/>
      <c r="AN34" s="29"/>
      <c r="AO34" s="29"/>
      <c r="AP34" s="29"/>
      <c r="AQ34" s="29"/>
      <c r="AR34" s="29"/>
      <c r="AS34" s="29" t="s">
        <v>102</v>
      </c>
      <c r="AT34" s="29"/>
      <c r="AU34" s="29"/>
      <c r="AV34" s="29"/>
      <c r="AW34" s="29"/>
      <c r="AX34" s="29"/>
      <c r="AY34" s="29"/>
      <c r="AZ34" s="29"/>
      <c r="BA34" s="29"/>
      <c r="BB34" s="29"/>
      <c r="BC34" s="29"/>
      <c r="BD34" s="30">
        <v>1</v>
      </c>
      <c r="BE34" s="31">
        <v>0</v>
      </c>
      <c r="BF34" s="31">
        <v>9781.49</v>
      </c>
      <c r="BG34" s="31">
        <v>0</v>
      </c>
      <c r="BH34" s="31">
        <v>0</v>
      </c>
      <c r="BI34" s="31">
        <v>0</v>
      </c>
      <c r="BJ34" s="31">
        <v>0</v>
      </c>
      <c r="BK34" s="31">
        <v>0</v>
      </c>
      <c r="BL34" s="31">
        <v>0</v>
      </c>
      <c r="BM34" s="31">
        <v>0</v>
      </c>
      <c r="BN34" s="31">
        <v>0</v>
      </c>
      <c r="BO34" s="31">
        <v>0</v>
      </c>
      <c r="BP34" s="31">
        <v>0</v>
      </c>
      <c r="BQ34" s="31">
        <v>9781.49</v>
      </c>
      <c r="BR34" s="31" t="b">
        <v>1</v>
      </c>
      <c r="BS34" s="31"/>
      <c r="BT34" s="32" t="s">
        <v>191</v>
      </c>
    </row>
    <row r="35" spans="1:72" ht="76.5" x14ac:dyDescent="0.2">
      <c r="A35" s="17">
        <v>34</v>
      </c>
      <c r="B35" s="18">
        <v>113</v>
      </c>
      <c r="C35" s="19" t="s">
        <v>85</v>
      </c>
      <c r="D35" s="19" t="s">
        <v>168</v>
      </c>
      <c r="E35" s="20" t="s">
        <v>87</v>
      </c>
      <c r="F35" s="20" t="s">
        <v>88</v>
      </c>
      <c r="G35" s="19" t="s">
        <v>89</v>
      </c>
      <c r="H35" s="19" t="s">
        <v>90</v>
      </c>
      <c r="I35" s="19" t="s">
        <v>91</v>
      </c>
      <c r="J35" s="19" t="s">
        <v>92</v>
      </c>
      <c r="K35" s="19" t="s">
        <v>93</v>
      </c>
      <c r="L35" s="19" t="s">
        <v>164</v>
      </c>
      <c r="M35" s="21" t="s">
        <v>192</v>
      </c>
      <c r="N35" s="22"/>
      <c r="O35" s="19" t="s">
        <v>108</v>
      </c>
      <c r="P35" s="19" t="s">
        <v>193</v>
      </c>
      <c r="Q35" s="23">
        <v>50102.400000000001</v>
      </c>
      <c r="R35" s="24"/>
      <c r="S35" s="24">
        <v>1424.92</v>
      </c>
      <c r="T35" s="24"/>
      <c r="U35" s="25" t="s">
        <v>194</v>
      </c>
      <c r="V35" s="26">
        <f t="shared" si="0"/>
        <v>51527.32</v>
      </c>
      <c r="W35" s="26">
        <v>51299.6</v>
      </c>
      <c r="X35" s="26">
        <v>51299.600000000006</v>
      </c>
      <c r="Y35" s="26">
        <v>227.72000000000116</v>
      </c>
      <c r="Z35" s="26">
        <v>227.71999999999389</v>
      </c>
      <c r="AA35" s="27" t="s">
        <v>99</v>
      </c>
      <c r="AB35" s="17" t="s">
        <v>195</v>
      </c>
      <c r="AC35" s="17" t="s">
        <v>101</v>
      </c>
      <c r="AD35" s="28"/>
      <c r="AE35" s="34"/>
      <c r="AF35" s="29" t="s">
        <v>102</v>
      </c>
      <c r="AG35" s="29"/>
      <c r="AH35" s="29"/>
      <c r="AI35" s="29"/>
      <c r="AJ35" s="29"/>
      <c r="AK35" s="29"/>
      <c r="AL35" s="29"/>
      <c r="AM35" s="29"/>
      <c r="AN35" s="29"/>
      <c r="AO35" s="29"/>
      <c r="AP35" s="29"/>
      <c r="AQ35" s="29"/>
      <c r="AR35" s="29" t="s">
        <v>102</v>
      </c>
      <c r="AS35" s="29" t="s">
        <v>102</v>
      </c>
      <c r="AT35" s="29" t="s">
        <v>102</v>
      </c>
      <c r="AU35" s="29" t="s">
        <v>102</v>
      </c>
      <c r="AV35" s="29" t="s">
        <v>102</v>
      </c>
      <c r="AW35" s="29"/>
      <c r="AX35" s="29"/>
      <c r="AY35" s="29"/>
      <c r="AZ35" s="29"/>
      <c r="BA35" s="29"/>
      <c r="BB35" s="29"/>
      <c r="BC35" s="29"/>
      <c r="BD35" s="30">
        <v>5</v>
      </c>
      <c r="BE35" s="31">
        <v>10305.464</v>
      </c>
      <c r="BF35" s="31">
        <v>10305.464</v>
      </c>
      <c r="BG35" s="31">
        <v>10305.464</v>
      </c>
      <c r="BH35" s="31">
        <v>10305.464</v>
      </c>
      <c r="BI35" s="31">
        <v>10305.464</v>
      </c>
      <c r="BJ35" s="31">
        <v>0</v>
      </c>
      <c r="BK35" s="31">
        <v>0</v>
      </c>
      <c r="BL35" s="31">
        <v>0</v>
      </c>
      <c r="BM35" s="31">
        <v>0</v>
      </c>
      <c r="BN35" s="31">
        <v>0</v>
      </c>
      <c r="BO35" s="31">
        <v>0</v>
      </c>
      <c r="BP35" s="31">
        <v>0</v>
      </c>
      <c r="BQ35" s="31">
        <v>51527.32</v>
      </c>
      <c r="BR35" s="31" t="b">
        <v>1</v>
      </c>
      <c r="BS35" s="31"/>
      <c r="BT35" s="33" t="s">
        <v>196</v>
      </c>
    </row>
    <row r="36" spans="1:72" ht="76.5" x14ac:dyDescent="0.2">
      <c r="A36" s="17">
        <v>35</v>
      </c>
      <c r="B36" s="18">
        <v>254</v>
      </c>
      <c r="C36" s="19" t="s">
        <v>85</v>
      </c>
      <c r="D36" s="19" t="s">
        <v>168</v>
      </c>
      <c r="E36" s="20" t="s">
        <v>87</v>
      </c>
      <c r="F36" s="20" t="s">
        <v>88</v>
      </c>
      <c r="G36" s="19" t="s">
        <v>89</v>
      </c>
      <c r="H36" s="19" t="s">
        <v>90</v>
      </c>
      <c r="I36" s="19" t="s">
        <v>91</v>
      </c>
      <c r="J36" s="19" t="s">
        <v>92</v>
      </c>
      <c r="K36" s="19" t="s">
        <v>93</v>
      </c>
      <c r="L36" s="19" t="s">
        <v>164</v>
      </c>
      <c r="M36" s="21" t="s">
        <v>197</v>
      </c>
      <c r="N36" s="22"/>
      <c r="O36" s="19" t="s">
        <v>108</v>
      </c>
      <c r="P36" s="19" t="s">
        <v>193</v>
      </c>
      <c r="Q36" s="23">
        <v>15000</v>
      </c>
      <c r="R36" s="24"/>
      <c r="S36" s="24">
        <v>2535.2800000000002</v>
      </c>
      <c r="T36" s="24"/>
      <c r="U36" s="25" t="s">
        <v>146</v>
      </c>
      <c r="V36" s="26">
        <f t="shared" si="0"/>
        <v>17535.28</v>
      </c>
      <c r="W36" s="26">
        <v>0</v>
      </c>
      <c r="X36" s="26">
        <v>0</v>
      </c>
      <c r="Y36" s="26">
        <v>17535.28</v>
      </c>
      <c r="Z36" s="26">
        <v>17535.28</v>
      </c>
      <c r="AA36" s="27" t="s">
        <v>99</v>
      </c>
      <c r="AB36" s="17" t="s">
        <v>129</v>
      </c>
      <c r="AC36" s="17" t="s">
        <v>134</v>
      </c>
      <c r="AD36" s="28"/>
      <c r="AE36" s="34"/>
      <c r="AF36" s="29"/>
      <c r="AG36" s="29"/>
      <c r="AH36" s="29"/>
      <c r="AI36" s="29"/>
      <c r="AJ36" s="29"/>
      <c r="AK36" s="29" t="s">
        <v>102</v>
      </c>
      <c r="AL36" s="29"/>
      <c r="AM36" s="29"/>
      <c r="AN36" s="29"/>
      <c r="AO36" s="29"/>
      <c r="AP36" s="29"/>
      <c r="AQ36" s="29"/>
      <c r="AR36" s="29"/>
      <c r="AS36" s="29"/>
      <c r="AT36" s="29"/>
      <c r="AU36" s="29"/>
      <c r="AV36" s="29"/>
      <c r="AW36" s="29"/>
      <c r="AX36" s="29"/>
      <c r="AY36" s="29" t="s">
        <v>102</v>
      </c>
      <c r="AZ36" s="29" t="s">
        <v>102</v>
      </c>
      <c r="BA36" s="29" t="s">
        <v>102</v>
      </c>
      <c r="BB36" s="29" t="s">
        <v>102</v>
      </c>
      <c r="BC36" s="29" t="s">
        <v>102</v>
      </c>
      <c r="BD36" s="30">
        <v>5</v>
      </c>
      <c r="BE36" s="31">
        <v>0</v>
      </c>
      <c r="BF36" s="31">
        <v>0</v>
      </c>
      <c r="BG36" s="31">
        <v>0</v>
      </c>
      <c r="BH36" s="31">
        <v>0</v>
      </c>
      <c r="BI36" s="31">
        <v>0</v>
      </c>
      <c r="BJ36" s="31">
        <v>0</v>
      </c>
      <c r="BK36" s="31">
        <v>0</v>
      </c>
      <c r="BL36" s="31">
        <v>3507.0559999999996</v>
      </c>
      <c r="BM36" s="31">
        <v>3507.0559999999996</v>
      </c>
      <c r="BN36" s="31">
        <v>3507.0559999999996</v>
      </c>
      <c r="BO36" s="31">
        <v>3507.0559999999996</v>
      </c>
      <c r="BP36" s="31">
        <v>3507.0559999999996</v>
      </c>
      <c r="BQ36" s="31">
        <v>17535.28</v>
      </c>
      <c r="BR36" s="31" t="b">
        <v>1</v>
      </c>
      <c r="BS36" s="31"/>
      <c r="BT36" s="33" t="s">
        <v>198</v>
      </c>
    </row>
    <row r="37" spans="1:72" ht="51" x14ac:dyDescent="0.2">
      <c r="A37" s="17">
        <v>36</v>
      </c>
      <c r="B37" s="18">
        <v>114</v>
      </c>
      <c r="C37" s="19" t="s">
        <v>85</v>
      </c>
      <c r="D37" s="19" t="s">
        <v>168</v>
      </c>
      <c r="E37" s="20" t="s">
        <v>87</v>
      </c>
      <c r="F37" s="20" t="s">
        <v>88</v>
      </c>
      <c r="G37" s="19" t="s">
        <v>89</v>
      </c>
      <c r="H37" s="19" t="s">
        <v>90</v>
      </c>
      <c r="I37" s="19" t="s">
        <v>91</v>
      </c>
      <c r="J37" s="19" t="s">
        <v>92</v>
      </c>
      <c r="K37" s="19" t="s">
        <v>93</v>
      </c>
      <c r="L37" s="19" t="s">
        <v>164</v>
      </c>
      <c r="M37" s="21" t="s">
        <v>199</v>
      </c>
      <c r="N37" s="22"/>
      <c r="O37" s="19" t="s">
        <v>108</v>
      </c>
      <c r="P37" s="19" t="s">
        <v>200</v>
      </c>
      <c r="Q37" s="23">
        <v>4492.32</v>
      </c>
      <c r="R37" s="24"/>
      <c r="S37" s="24"/>
      <c r="T37" s="24"/>
      <c r="U37" s="25" t="s">
        <v>98</v>
      </c>
      <c r="V37" s="26">
        <f t="shared" si="0"/>
        <v>4492.32</v>
      </c>
      <c r="W37" s="26">
        <v>4251.66</v>
      </c>
      <c r="X37" s="26">
        <v>2914.6600000000003</v>
      </c>
      <c r="Y37" s="26">
        <v>240.65999999999985</v>
      </c>
      <c r="Z37" s="26">
        <v>1577.6599999999994</v>
      </c>
      <c r="AA37" s="27" t="s">
        <v>99</v>
      </c>
      <c r="AB37" s="17" t="s">
        <v>129</v>
      </c>
      <c r="AC37" s="17" t="s">
        <v>134</v>
      </c>
      <c r="AD37" s="28"/>
      <c r="AE37" s="34"/>
      <c r="AF37" s="29" t="s">
        <v>102</v>
      </c>
      <c r="AG37" s="29"/>
      <c r="AH37" s="29"/>
      <c r="AI37" s="29"/>
      <c r="AJ37" s="29"/>
      <c r="AK37" s="29"/>
      <c r="AL37" s="29"/>
      <c r="AM37" s="29"/>
      <c r="AN37" s="29"/>
      <c r="AO37" s="29"/>
      <c r="AP37" s="29"/>
      <c r="AQ37" s="29"/>
      <c r="AR37" s="29" t="s">
        <v>102</v>
      </c>
      <c r="AS37" s="29" t="s">
        <v>102</v>
      </c>
      <c r="AT37" s="29" t="s">
        <v>102</v>
      </c>
      <c r="AU37" s="29" t="s">
        <v>102</v>
      </c>
      <c r="AV37" s="29" t="s">
        <v>102</v>
      </c>
      <c r="AW37" s="29" t="s">
        <v>102</v>
      </c>
      <c r="AX37" s="29" t="s">
        <v>102</v>
      </c>
      <c r="AY37" s="29" t="s">
        <v>102</v>
      </c>
      <c r="AZ37" s="29" t="s">
        <v>102</v>
      </c>
      <c r="BA37" s="29" t="s">
        <v>102</v>
      </c>
      <c r="BB37" s="29" t="s">
        <v>102</v>
      </c>
      <c r="BC37" s="29" t="s">
        <v>102</v>
      </c>
      <c r="BD37" s="30">
        <v>12</v>
      </c>
      <c r="BE37" s="31">
        <v>374.35999999999996</v>
      </c>
      <c r="BF37" s="31">
        <v>374.35999999999996</v>
      </c>
      <c r="BG37" s="31">
        <v>374.35999999999996</v>
      </c>
      <c r="BH37" s="31">
        <v>374.35999999999996</v>
      </c>
      <c r="BI37" s="31">
        <v>374.35999999999996</v>
      </c>
      <c r="BJ37" s="31">
        <v>374.35999999999996</v>
      </c>
      <c r="BK37" s="31">
        <v>374.35999999999996</v>
      </c>
      <c r="BL37" s="31">
        <v>374.35999999999996</v>
      </c>
      <c r="BM37" s="31">
        <v>374.35999999999996</v>
      </c>
      <c r="BN37" s="31">
        <v>374.35999999999996</v>
      </c>
      <c r="BO37" s="31">
        <v>374.35999999999996</v>
      </c>
      <c r="BP37" s="31">
        <v>374.35999999999996</v>
      </c>
      <c r="BQ37" s="31">
        <v>4492.32</v>
      </c>
      <c r="BR37" s="31" t="b">
        <v>1</v>
      </c>
      <c r="BS37" s="31"/>
      <c r="BT37" s="32"/>
    </row>
    <row r="38" spans="1:72" ht="51" x14ac:dyDescent="0.2">
      <c r="A38" s="17">
        <v>37</v>
      </c>
      <c r="B38" s="18">
        <v>0</v>
      </c>
      <c r="C38" s="19" t="s">
        <v>85</v>
      </c>
      <c r="D38" s="19" t="s">
        <v>168</v>
      </c>
      <c r="E38" s="20" t="s">
        <v>87</v>
      </c>
      <c r="F38" s="20" t="s">
        <v>88</v>
      </c>
      <c r="G38" s="19" t="s">
        <v>89</v>
      </c>
      <c r="H38" s="19" t="s">
        <v>90</v>
      </c>
      <c r="I38" s="19" t="s">
        <v>91</v>
      </c>
      <c r="J38" s="19" t="s">
        <v>92</v>
      </c>
      <c r="K38" s="19" t="s">
        <v>93</v>
      </c>
      <c r="L38" s="19" t="s">
        <v>164</v>
      </c>
      <c r="M38" s="21" t="s">
        <v>201</v>
      </c>
      <c r="N38" s="22"/>
      <c r="O38" s="19" t="s">
        <v>108</v>
      </c>
      <c r="P38" s="19" t="s">
        <v>202</v>
      </c>
      <c r="Q38" s="23">
        <v>62000</v>
      </c>
      <c r="R38" s="24">
        <v>-15832.150000000001</v>
      </c>
      <c r="S38" s="24"/>
      <c r="T38" s="24"/>
      <c r="U38" s="25" t="s">
        <v>98</v>
      </c>
      <c r="V38" s="26">
        <f t="shared" si="0"/>
        <v>46167.85</v>
      </c>
      <c r="W38" s="26">
        <v>46167.849999999991</v>
      </c>
      <c r="X38" s="26">
        <v>34080.549999999996</v>
      </c>
      <c r="Y38" s="26">
        <v>0</v>
      </c>
      <c r="Z38" s="26">
        <v>12087.300000000003</v>
      </c>
      <c r="AA38" s="27" t="s">
        <v>99</v>
      </c>
      <c r="AB38" s="17" t="s">
        <v>100</v>
      </c>
      <c r="AC38" s="17" t="s">
        <v>101</v>
      </c>
      <c r="AD38" s="28"/>
      <c r="AE38" s="34"/>
      <c r="AF38" s="29"/>
      <c r="AG38" s="29" t="s">
        <v>102</v>
      </c>
      <c r="AH38" s="29" t="s">
        <v>102</v>
      </c>
      <c r="AI38" s="29" t="s">
        <v>102</v>
      </c>
      <c r="AJ38" s="29" t="s">
        <v>102</v>
      </c>
      <c r="AK38" s="29" t="s">
        <v>102</v>
      </c>
      <c r="AL38" s="29" t="s">
        <v>102</v>
      </c>
      <c r="AM38" s="29" t="s">
        <v>102</v>
      </c>
      <c r="AN38" s="29" t="s">
        <v>102</v>
      </c>
      <c r="AO38" s="29" t="s">
        <v>102</v>
      </c>
      <c r="AP38" s="29" t="s">
        <v>102</v>
      </c>
      <c r="AQ38" s="29" t="s">
        <v>102</v>
      </c>
      <c r="AR38" s="29" t="s">
        <v>102</v>
      </c>
      <c r="AS38" s="29" t="s">
        <v>102</v>
      </c>
      <c r="AT38" s="29" t="s">
        <v>102</v>
      </c>
      <c r="AU38" s="29" t="s">
        <v>102</v>
      </c>
      <c r="AV38" s="29" t="s">
        <v>102</v>
      </c>
      <c r="AW38" s="29" t="s">
        <v>102</v>
      </c>
      <c r="AX38" s="29" t="s">
        <v>102</v>
      </c>
      <c r="AY38" s="29" t="s">
        <v>102</v>
      </c>
      <c r="AZ38" s="29" t="s">
        <v>102</v>
      </c>
      <c r="BA38" s="29" t="s">
        <v>102</v>
      </c>
      <c r="BB38" s="29" t="s">
        <v>102</v>
      </c>
      <c r="BC38" s="29" t="s">
        <v>102</v>
      </c>
      <c r="BD38" s="30">
        <v>12</v>
      </c>
      <c r="BE38" s="31">
        <v>3847.3208333333332</v>
      </c>
      <c r="BF38" s="31">
        <v>3847.3208333333332</v>
      </c>
      <c r="BG38" s="31">
        <v>3847.3208333333332</v>
      </c>
      <c r="BH38" s="31">
        <v>3847.3208333333332</v>
      </c>
      <c r="BI38" s="31">
        <v>3847.3208333333332</v>
      </c>
      <c r="BJ38" s="31">
        <v>3847.3208333333332</v>
      </c>
      <c r="BK38" s="31">
        <v>3847.3208333333332</v>
      </c>
      <c r="BL38" s="31">
        <v>3847.3208333333332</v>
      </c>
      <c r="BM38" s="31">
        <v>3847.3208333333332</v>
      </c>
      <c r="BN38" s="31">
        <v>3847.3208333333332</v>
      </c>
      <c r="BO38" s="31">
        <v>3847.3208333333332</v>
      </c>
      <c r="BP38" s="31">
        <v>3847.3208333333332</v>
      </c>
      <c r="BQ38" s="31">
        <v>46167.849999999984</v>
      </c>
      <c r="BR38" s="31" t="b">
        <v>1</v>
      </c>
      <c r="BS38" s="31"/>
      <c r="BT38" s="32" t="s">
        <v>144</v>
      </c>
    </row>
    <row r="39" spans="1:72" ht="51" x14ac:dyDescent="0.2">
      <c r="A39" s="17">
        <v>38</v>
      </c>
      <c r="B39" s="18">
        <v>0</v>
      </c>
      <c r="C39" s="19" t="s">
        <v>85</v>
      </c>
      <c r="D39" s="19" t="s">
        <v>168</v>
      </c>
      <c r="E39" s="20" t="s">
        <v>87</v>
      </c>
      <c r="F39" s="20" t="s">
        <v>88</v>
      </c>
      <c r="G39" s="19" t="s">
        <v>89</v>
      </c>
      <c r="H39" s="19" t="s">
        <v>90</v>
      </c>
      <c r="I39" s="19" t="s">
        <v>91</v>
      </c>
      <c r="J39" s="19" t="s">
        <v>92</v>
      </c>
      <c r="K39" s="19" t="s">
        <v>93</v>
      </c>
      <c r="L39" s="19" t="s">
        <v>164</v>
      </c>
      <c r="M39" s="21" t="s">
        <v>203</v>
      </c>
      <c r="N39" s="22"/>
      <c r="O39" s="19" t="s">
        <v>108</v>
      </c>
      <c r="P39" s="19" t="s">
        <v>200</v>
      </c>
      <c r="Q39" s="23">
        <v>9094.4</v>
      </c>
      <c r="R39" s="24"/>
      <c r="S39" s="24"/>
      <c r="T39" s="24"/>
      <c r="U39" s="25" t="s">
        <v>121</v>
      </c>
      <c r="V39" s="26">
        <f t="shared" si="0"/>
        <v>9094.4</v>
      </c>
      <c r="W39" s="26">
        <v>9094.4</v>
      </c>
      <c r="X39" s="26">
        <v>4172.13</v>
      </c>
      <c r="Y39" s="26">
        <v>0</v>
      </c>
      <c r="Z39" s="26">
        <v>4922.2699999999995</v>
      </c>
      <c r="AA39" s="27" t="s">
        <v>99</v>
      </c>
      <c r="AB39" s="17" t="s">
        <v>100</v>
      </c>
      <c r="AC39" s="17" t="s">
        <v>101</v>
      </c>
      <c r="AD39" s="28"/>
      <c r="AE39" s="34"/>
      <c r="AF39" s="29"/>
      <c r="AG39" s="29" t="s">
        <v>102</v>
      </c>
      <c r="AH39" s="29"/>
      <c r="AI39" s="29"/>
      <c r="AJ39" s="29"/>
      <c r="AK39" s="29"/>
      <c r="AL39" s="29"/>
      <c r="AM39" s="29"/>
      <c r="AN39" s="29"/>
      <c r="AO39" s="29"/>
      <c r="AP39" s="29"/>
      <c r="AQ39" s="29"/>
      <c r="AR39" s="29"/>
      <c r="AS39" s="29"/>
      <c r="AT39" s="29" t="s">
        <v>102</v>
      </c>
      <c r="AU39" s="29"/>
      <c r="AV39" s="29"/>
      <c r="AW39" s="29"/>
      <c r="AX39" s="29"/>
      <c r="AY39" s="29"/>
      <c r="AZ39" s="29"/>
      <c r="BA39" s="29"/>
      <c r="BB39" s="29"/>
      <c r="BC39" s="29"/>
      <c r="BD39" s="30">
        <v>1</v>
      </c>
      <c r="BE39" s="31">
        <v>0</v>
      </c>
      <c r="BF39" s="31">
        <v>0</v>
      </c>
      <c r="BG39" s="31">
        <v>9094.4</v>
      </c>
      <c r="BH39" s="31">
        <v>0</v>
      </c>
      <c r="BI39" s="31">
        <v>0</v>
      </c>
      <c r="BJ39" s="31">
        <v>0</v>
      </c>
      <c r="BK39" s="31">
        <v>0</v>
      </c>
      <c r="BL39" s="31">
        <v>0</v>
      </c>
      <c r="BM39" s="31">
        <v>0</v>
      </c>
      <c r="BN39" s="31">
        <v>0</v>
      </c>
      <c r="BO39" s="31">
        <v>0</v>
      </c>
      <c r="BP39" s="31">
        <v>0</v>
      </c>
      <c r="BQ39" s="31">
        <v>9094.4</v>
      </c>
      <c r="BR39" s="31" t="b">
        <v>1</v>
      </c>
      <c r="BS39" s="31"/>
      <c r="BT39" s="32"/>
    </row>
    <row r="40" spans="1:72" ht="51" x14ac:dyDescent="0.2">
      <c r="A40" s="17">
        <v>39</v>
      </c>
      <c r="B40" s="18">
        <v>95</v>
      </c>
      <c r="C40" s="19" t="s">
        <v>162</v>
      </c>
      <c r="D40" s="19" t="s">
        <v>163</v>
      </c>
      <c r="E40" s="20" t="s">
        <v>87</v>
      </c>
      <c r="F40" s="20" t="s">
        <v>88</v>
      </c>
      <c r="G40" s="19" t="s">
        <v>89</v>
      </c>
      <c r="H40" s="19" t="s">
        <v>204</v>
      </c>
      <c r="I40" s="19" t="s">
        <v>205</v>
      </c>
      <c r="J40" s="19" t="s">
        <v>206</v>
      </c>
      <c r="K40" s="19" t="s">
        <v>155</v>
      </c>
      <c r="L40" s="19" t="s">
        <v>156</v>
      </c>
      <c r="M40" s="21" t="s">
        <v>207</v>
      </c>
      <c r="N40" s="22"/>
      <c r="O40" s="19" t="s">
        <v>108</v>
      </c>
      <c r="P40" s="19" t="s">
        <v>208</v>
      </c>
      <c r="Q40" s="23">
        <v>56000</v>
      </c>
      <c r="R40" s="24"/>
      <c r="S40" s="24"/>
      <c r="T40" s="24"/>
      <c r="U40" s="25" t="s">
        <v>133</v>
      </c>
      <c r="V40" s="26">
        <f t="shared" si="0"/>
        <v>56000</v>
      </c>
      <c r="W40" s="26">
        <v>50000</v>
      </c>
      <c r="X40" s="26">
        <v>0</v>
      </c>
      <c r="Y40" s="26">
        <v>6000</v>
      </c>
      <c r="Z40" s="26">
        <v>56000</v>
      </c>
      <c r="AA40" s="27" t="s">
        <v>99</v>
      </c>
      <c r="AB40" s="17" t="s">
        <v>100</v>
      </c>
      <c r="AC40" s="17" t="s">
        <v>101</v>
      </c>
      <c r="AD40" s="28"/>
      <c r="AE40" s="34"/>
      <c r="AF40" s="29" t="s">
        <v>102</v>
      </c>
      <c r="AG40" s="29"/>
      <c r="AH40" s="29"/>
      <c r="AI40" s="29"/>
      <c r="AJ40" s="29"/>
      <c r="AK40" s="29"/>
      <c r="AL40" s="29"/>
      <c r="AM40" s="29"/>
      <c r="AN40" s="29"/>
      <c r="AO40" s="29"/>
      <c r="AP40" s="29"/>
      <c r="AQ40" s="29"/>
      <c r="AR40" s="29"/>
      <c r="AS40" s="29"/>
      <c r="AT40" s="29"/>
      <c r="AU40" s="29"/>
      <c r="AV40" s="29"/>
      <c r="AW40" s="29"/>
      <c r="AX40" s="29"/>
      <c r="AY40" s="29" t="s">
        <v>102</v>
      </c>
      <c r="AZ40" s="29"/>
      <c r="BA40" s="29"/>
      <c r="BB40" s="29"/>
      <c r="BC40" s="29"/>
      <c r="BD40" s="30">
        <v>1</v>
      </c>
      <c r="BE40" s="31">
        <v>0</v>
      </c>
      <c r="BF40" s="31">
        <v>0</v>
      </c>
      <c r="BG40" s="31">
        <v>0</v>
      </c>
      <c r="BH40" s="31">
        <v>0</v>
      </c>
      <c r="BI40" s="31">
        <v>0</v>
      </c>
      <c r="BJ40" s="31">
        <v>0</v>
      </c>
      <c r="BK40" s="31">
        <v>0</v>
      </c>
      <c r="BL40" s="31">
        <v>56000</v>
      </c>
      <c r="BM40" s="31">
        <v>0</v>
      </c>
      <c r="BN40" s="31">
        <v>0</v>
      </c>
      <c r="BO40" s="31">
        <v>0</v>
      </c>
      <c r="BP40" s="31">
        <v>0</v>
      </c>
      <c r="BQ40" s="31">
        <v>56000</v>
      </c>
      <c r="BR40" s="31" t="b">
        <v>1</v>
      </c>
      <c r="BS40" s="31"/>
      <c r="BT40" s="33"/>
    </row>
    <row r="41" spans="1:72" ht="51" x14ac:dyDescent="0.2">
      <c r="A41" s="17">
        <v>40</v>
      </c>
      <c r="B41" s="18">
        <v>0</v>
      </c>
      <c r="C41" s="19" t="s">
        <v>85</v>
      </c>
      <c r="D41" s="19" t="s">
        <v>168</v>
      </c>
      <c r="E41" s="20" t="s">
        <v>87</v>
      </c>
      <c r="F41" s="20" t="s">
        <v>88</v>
      </c>
      <c r="G41" s="19" t="s">
        <v>89</v>
      </c>
      <c r="H41" s="19" t="s">
        <v>90</v>
      </c>
      <c r="I41" s="19" t="s">
        <v>91</v>
      </c>
      <c r="J41" s="19" t="s">
        <v>92</v>
      </c>
      <c r="K41" s="19" t="s">
        <v>155</v>
      </c>
      <c r="L41" s="19" t="s">
        <v>156</v>
      </c>
      <c r="M41" s="21" t="s">
        <v>209</v>
      </c>
      <c r="N41" s="22"/>
      <c r="O41" s="19" t="s">
        <v>108</v>
      </c>
      <c r="P41" s="19" t="s">
        <v>182</v>
      </c>
      <c r="Q41" s="23">
        <v>201.6</v>
      </c>
      <c r="R41" s="24">
        <v>-201.6</v>
      </c>
      <c r="S41" s="24"/>
      <c r="T41" s="24"/>
      <c r="U41" s="25" t="s">
        <v>111</v>
      </c>
      <c r="V41" s="26">
        <f t="shared" si="0"/>
        <v>0</v>
      </c>
      <c r="W41" s="26">
        <v>0</v>
      </c>
      <c r="X41" s="26">
        <v>0</v>
      </c>
      <c r="Y41" s="26">
        <v>0</v>
      </c>
      <c r="Z41" s="26">
        <v>0</v>
      </c>
      <c r="AA41" s="27" t="s">
        <v>99</v>
      </c>
      <c r="AB41" s="17" t="s">
        <v>100</v>
      </c>
      <c r="AC41" s="17" t="s">
        <v>101</v>
      </c>
      <c r="AD41" s="28"/>
      <c r="AE41" s="34"/>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30">
        <v>0</v>
      </c>
      <c r="BE41" s="31">
        <v>0</v>
      </c>
      <c r="BF41" s="31">
        <v>0</v>
      </c>
      <c r="BG41" s="31">
        <v>0</v>
      </c>
      <c r="BH41" s="31">
        <v>0</v>
      </c>
      <c r="BI41" s="31">
        <v>0</v>
      </c>
      <c r="BJ41" s="31">
        <v>0</v>
      </c>
      <c r="BK41" s="31">
        <v>0</v>
      </c>
      <c r="BL41" s="31">
        <v>0</v>
      </c>
      <c r="BM41" s="31">
        <v>0</v>
      </c>
      <c r="BN41" s="31">
        <v>0</v>
      </c>
      <c r="BO41" s="31">
        <v>0</v>
      </c>
      <c r="BP41" s="31">
        <v>0</v>
      </c>
      <c r="BQ41" s="31">
        <v>0</v>
      </c>
      <c r="BR41" s="31" t="b">
        <v>1</v>
      </c>
      <c r="BS41" s="31"/>
      <c r="BT41" s="32" t="s">
        <v>191</v>
      </c>
    </row>
    <row r="42" spans="1:72" ht="76.5" x14ac:dyDescent="0.2">
      <c r="A42" s="17">
        <v>41</v>
      </c>
      <c r="B42" s="18">
        <v>219</v>
      </c>
      <c r="C42" s="19" t="s">
        <v>85</v>
      </c>
      <c r="D42" s="19" t="s">
        <v>168</v>
      </c>
      <c r="E42" s="20" t="s">
        <v>87</v>
      </c>
      <c r="F42" s="20" t="s">
        <v>88</v>
      </c>
      <c r="G42" s="19" t="s">
        <v>89</v>
      </c>
      <c r="H42" s="19" t="s">
        <v>90</v>
      </c>
      <c r="I42" s="19" t="s">
        <v>91</v>
      </c>
      <c r="J42" s="19" t="s">
        <v>92</v>
      </c>
      <c r="K42" s="19" t="s">
        <v>93</v>
      </c>
      <c r="L42" s="19" t="s">
        <v>164</v>
      </c>
      <c r="M42" s="21" t="s">
        <v>192</v>
      </c>
      <c r="N42" s="22"/>
      <c r="O42" s="19" t="s">
        <v>108</v>
      </c>
      <c r="P42" s="19" t="s">
        <v>193</v>
      </c>
      <c r="Q42" s="23">
        <v>9543.31</v>
      </c>
      <c r="R42" s="24"/>
      <c r="S42" s="24">
        <v>12923.24</v>
      </c>
      <c r="T42" s="24"/>
      <c r="U42" s="25" t="s">
        <v>194</v>
      </c>
      <c r="V42" s="26">
        <f t="shared" si="0"/>
        <v>22466.55</v>
      </c>
      <c r="W42" s="26">
        <v>22466.55</v>
      </c>
      <c r="X42" s="26">
        <v>22466.55</v>
      </c>
      <c r="Y42" s="26">
        <v>0</v>
      </c>
      <c r="Z42" s="26">
        <v>0</v>
      </c>
      <c r="AA42" s="27" t="s">
        <v>99</v>
      </c>
      <c r="AB42" s="17" t="s">
        <v>100</v>
      </c>
      <c r="AC42" s="17" t="s">
        <v>101</v>
      </c>
      <c r="AD42" s="28"/>
      <c r="AE42" s="34"/>
      <c r="AF42" s="29" t="s">
        <v>102</v>
      </c>
      <c r="AG42" s="29"/>
      <c r="AH42" s="29"/>
      <c r="AI42" s="29"/>
      <c r="AJ42" s="29"/>
      <c r="AK42" s="29"/>
      <c r="AL42" s="29"/>
      <c r="AM42" s="29"/>
      <c r="AN42" s="29"/>
      <c r="AO42" s="29"/>
      <c r="AP42" s="29"/>
      <c r="AQ42" s="29"/>
      <c r="AR42" s="29" t="s">
        <v>102</v>
      </c>
      <c r="AS42" s="29" t="s">
        <v>102</v>
      </c>
      <c r="AT42" s="29" t="s">
        <v>102</v>
      </c>
      <c r="AU42" s="29" t="s">
        <v>102</v>
      </c>
      <c r="AV42" s="29" t="s">
        <v>102</v>
      </c>
      <c r="AW42" s="29"/>
      <c r="AX42" s="29"/>
      <c r="AY42" s="29"/>
      <c r="AZ42" s="29"/>
      <c r="BA42" s="29"/>
      <c r="BB42" s="29"/>
      <c r="BC42" s="29"/>
      <c r="BD42" s="30">
        <v>5</v>
      </c>
      <c r="BE42" s="31">
        <v>4493.3099999999995</v>
      </c>
      <c r="BF42" s="31">
        <v>4493.3099999999995</v>
      </c>
      <c r="BG42" s="31">
        <v>4493.3099999999995</v>
      </c>
      <c r="BH42" s="31">
        <v>4493.3099999999995</v>
      </c>
      <c r="BI42" s="31">
        <v>4493.3099999999995</v>
      </c>
      <c r="BJ42" s="31">
        <v>0</v>
      </c>
      <c r="BK42" s="31">
        <v>0</v>
      </c>
      <c r="BL42" s="31">
        <v>0</v>
      </c>
      <c r="BM42" s="31">
        <v>0</v>
      </c>
      <c r="BN42" s="31">
        <v>0</v>
      </c>
      <c r="BO42" s="31">
        <v>0</v>
      </c>
      <c r="BP42" s="31">
        <v>0</v>
      </c>
      <c r="BQ42" s="31">
        <v>22466.549999999996</v>
      </c>
      <c r="BR42" s="31" t="b">
        <v>1</v>
      </c>
      <c r="BS42" s="31"/>
      <c r="BT42" s="33" t="s">
        <v>210</v>
      </c>
    </row>
    <row r="43" spans="1:72" ht="76.5" x14ac:dyDescent="0.2">
      <c r="A43" s="17">
        <v>42</v>
      </c>
      <c r="B43" s="18">
        <v>107</v>
      </c>
      <c r="C43" s="19" t="s">
        <v>85</v>
      </c>
      <c r="D43" s="19" t="s">
        <v>168</v>
      </c>
      <c r="E43" s="20" t="s">
        <v>87</v>
      </c>
      <c r="F43" s="20" t="s">
        <v>88</v>
      </c>
      <c r="G43" s="19" t="s">
        <v>89</v>
      </c>
      <c r="H43" s="19" t="s">
        <v>90</v>
      </c>
      <c r="I43" s="19" t="s">
        <v>91</v>
      </c>
      <c r="J43" s="19" t="s">
        <v>92</v>
      </c>
      <c r="K43" s="19" t="s">
        <v>93</v>
      </c>
      <c r="L43" s="19" t="s">
        <v>164</v>
      </c>
      <c r="M43" s="21" t="s">
        <v>211</v>
      </c>
      <c r="N43" s="22"/>
      <c r="O43" s="19" t="s">
        <v>108</v>
      </c>
      <c r="P43" s="19" t="s">
        <v>193</v>
      </c>
      <c r="Q43" s="23">
        <v>14565.15</v>
      </c>
      <c r="R43" s="24">
        <v>-1404.15</v>
      </c>
      <c r="S43" s="24">
        <v>1560.25</v>
      </c>
      <c r="T43" s="24"/>
      <c r="U43" s="25" t="s">
        <v>133</v>
      </c>
      <c r="V43" s="26">
        <f t="shared" si="0"/>
        <v>14721.25</v>
      </c>
      <c r="W43" s="26">
        <v>14253.04</v>
      </c>
      <c r="X43" s="26">
        <v>14253.04</v>
      </c>
      <c r="Y43" s="26">
        <v>468.20999999999913</v>
      </c>
      <c r="Z43" s="26">
        <v>468.20999999999913</v>
      </c>
      <c r="AA43" s="27" t="s">
        <v>99</v>
      </c>
      <c r="AB43" s="17" t="s">
        <v>100</v>
      </c>
      <c r="AC43" s="17" t="s">
        <v>101</v>
      </c>
      <c r="AD43" s="28"/>
      <c r="AE43" s="34"/>
      <c r="AF43" s="29" t="s">
        <v>102</v>
      </c>
      <c r="AG43" s="29"/>
      <c r="AH43" s="29"/>
      <c r="AI43" s="29"/>
      <c r="AJ43" s="29"/>
      <c r="AK43" s="29"/>
      <c r="AL43" s="29"/>
      <c r="AM43" s="29"/>
      <c r="AN43" s="29"/>
      <c r="AO43" s="29"/>
      <c r="AP43" s="29"/>
      <c r="AQ43" s="29"/>
      <c r="AR43" s="29"/>
      <c r="AS43" s="29"/>
      <c r="AT43" s="29"/>
      <c r="AU43" s="29"/>
      <c r="AV43" s="29"/>
      <c r="AW43" s="29"/>
      <c r="AX43" s="29"/>
      <c r="AY43" s="29" t="s">
        <v>102</v>
      </c>
      <c r="AZ43" s="29"/>
      <c r="BA43" s="29"/>
      <c r="BB43" s="29"/>
      <c r="BC43" s="29"/>
      <c r="BD43" s="30">
        <v>1</v>
      </c>
      <c r="BE43" s="31">
        <v>0</v>
      </c>
      <c r="BF43" s="31">
        <v>0</v>
      </c>
      <c r="BG43" s="31">
        <v>0</v>
      </c>
      <c r="BH43" s="31">
        <v>0</v>
      </c>
      <c r="BI43" s="31">
        <v>0</v>
      </c>
      <c r="BJ43" s="31">
        <v>0</v>
      </c>
      <c r="BK43" s="31">
        <v>0</v>
      </c>
      <c r="BL43" s="31">
        <v>14721.25</v>
      </c>
      <c r="BM43" s="31">
        <v>0</v>
      </c>
      <c r="BN43" s="31">
        <v>0</v>
      </c>
      <c r="BO43" s="31">
        <v>0</v>
      </c>
      <c r="BP43" s="31">
        <v>0</v>
      </c>
      <c r="BQ43" s="31">
        <v>14721.25</v>
      </c>
      <c r="BR43" s="31" t="b">
        <v>1</v>
      </c>
      <c r="BS43" s="31"/>
      <c r="BT43" s="33" t="s">
        <v>212</v>
      </c>
    </row>
    <row r="44" spans="1:72" ht="51" x14ac:dyDescent="0.2">
      <c r="A44" s="17">
        <v>43</v>
      </c>
      <c r="B44" s="18">
        <v>1</v>
      </c>
      <c r="C44" s="19" t="s">
        <v>85</v>
      </c>
      <c r="D44" s="19" t="s">
        <v>168</v>
      </c>
      <c r="E44" s="20" t="s">
        <v>87</v>
      </c>
      <c r="F44" s="20" t="s">
        <v>88</v>
      </c>
      <c r="G44" s="19" t="s">
        <v>89</v>
      </c>
      <c r="H44" s="19" t="s">
        <v>90</v>
      </c>
      <c r="I44" s="19" t="s">
        <v>91</v>
      </c>
      <c r="J44" s="19" t="s">
        <v>92</v>
      </c>
      <c r="K44" s="19" t="s">
        <v>155</v>
      </c>
      <c r="L44" s="19" t="s">
        <v>156</v>
      </c>
      <c r="M44" s="21" t="s">
        <v>213</v>
      </c>
      <c r="N44" s="22"/>
      <c r="O44" s="19" t="s">
        <v>108</v>
      </c>
      <c r="P44" s="19" t="s">
        <v>200</v>
      </c>
      <c r="Q44" s="23">
        <v>199.66</v>
      </c>
      <c r="R44" s="24"/>
      <c r="S44" s="24"/>
      <c r="T44" s="24"/>
      <c r="U44" s="25" t="s">
        <v>121</v>
      </c>
      <c r="V44" s="26">
        <f t="shared" si="0"/>
        <v>199.66</v>
      </c>
      <c r="W44" s="26">
        <v>137.27000000000001</v>
      </c>
      <c r="X44" s="26">
        <v>137.27000000000001</v>
      </c>
      <c r="Y44" s="26">
        <v>62.389999999999986</v>
      </c>
      <c r="Z44" s="26">
        <v>62.389999999999986</v>
      </c>
      <c r="AA44" s="27" t="s">
        <v>99</v>
      </c>
      <c r="AB44" s="17" t="s">
        <v>100</v>
      </c>
      <c r="AC44" s="17" t="s">
        <v>101</v>
      </c>
      <c r="AD44" s="28"/>
      <c r="AE44" s="34"/>
      <c r="AF44" s="29" t="s">
        <v>102</v>
      </c>
      <c r="AG44" s="29"/>
      <c r="AH44" s="29"/>
      <c r="AI44" s="29"/>
      <c r="AJ44" s="29"/>
      <c r="AK44" s="29"/>
      <c r="AL44" s="29"/>
      <c r="AM44" s="29"/>
      <c r="AN44" s="29"/>
      <c r="AO44" s="29"/>
      <c r="AP44" s="29"/>
      <c r="AQ44" s="29"/>
      <c r="AR44" s="29"/>
      <c r="AS44" s="29" t="s">
        <v>102</v>
      </c>
      <c r="AT44" s="29"/>
      <c r="AU44" s="29"/>
      <c r="AV44" s="29"/>
      <c r="AW44" s="29"/>
      <c r="AX44" s="29"/>
      <c r="AY44" s="29"/>
      <c r="AZ44" s="29"/>
      <c r="BA44" s="29"/>
      <c r="BB44" s="29"/>
      <c r="BC44" s="29"/>
      <c r="BD44" s="30">
        <v>1</v>
      </c>
      <c r="BE44" s="31">
        <v>0</v>
      </c>
      <c r="BF44" s="31">
        <v>199.66</v>
      </c>
      <c r="BG44" s="31">
        <v>0</v>
      </c>
      <c r="BH44" s="31">
        <v>0</v>
      </c>
      <c r="BI44" s="31">
        <v>0</v>
      </c>
      <c r="BJ44" s="31">
        <v>0</v>
      </c>
      <c r="BK44" s="31">
        <v>0</v>
      </c>
      <c r="BL44" s="31">
        <v>0</v>
      </c>
      <c r="BM44" s="31">
        <v>0</v>
      </c>
      <c r="BN44" s="31">
        <v>0</v>
      </c>
      <c r="BO44" s="31">
        <v>0</v>
      </c>
      <c r="BP44" s="31">
        <v>0</v>
      </c>
      <c r="BQ44" s="31">
        <v>199.66</v>
      </c>
      <c r="BR44" s="31" t="b">
        <v>1</v>
      </c>
      <c r="BS44" s="31"/>
      <c r="BT44" s="32"/>
    </row>
    <row r="45" spans="1:72" ht="51" x14ac:dyDescent="0.2">
      <c r="A45" s="17">
        <v>44</v>
      </c>
      <c r="B45" s="18">
        <v>0</v>
      </c>
      <c r="C45" s="19" t="s">
        <v>122</v>
      </c>
      <c r="D45" s="19" t="s">
        <v>123</v>
      </c>
      <c r="E45" s="20" t="s">
        <v>87</v>
      </c>
      <c r="F45" s="20" t="s">
        <v>88</v>
      </c>
      <c r="G45" s="19" t="s">
        <v>89</v>
      </c>
      <c r="H45" s="19" t="s">
        <v>90</v>
      </c>
      <c r="I45" s="19" t="s">
        <v>91</v>
      </c>
      <c r="J45" s="19" t="s">
        <v>92</v>
      </c>
      <c r="K45" s="19" t="s">
        <v>124</v>
      </c>
      <c r="L45" s="19" t="s">
        <v>125</v>
      </c>
      <c r="M45" s="21" t="s">
        <v>214</v>
      </c>
      <c r="N45" s="22"/>
      <c r="O45" s="19" t="s">
        <v>108</v>
      </c>
      <c r="P45" s="19" t="s">
        <v>158</v>
      </c>
      <c r="Q45" s="23">
        <v>110000</v>
      </c>
      <c r="R45" s="24">
        <v>-96849.35</v>
      </c>
      <c r="S45" s="24"/>
      <c r="T45" s="24"/>
      <c r="U45" s="25" t="s">
        <v>133</v>
      </c>
      <c r="V45" s="26">
        <f t="shared" si="0"/>
        <v>13150.649999999994</v>
      </c>
      <c r="W45" s="26">
        <v>0</v>
      </c>
      <c r="X45" s="26">
        <v>0</v>
      </c>
      <c r="Y45" s="26">
        <v>13150.649999999994</v>
      </c>
      <c r="Z45" s="26">
        <v>13150.649999999994</v>
      </c>
      <c r="AA45" s="27" t="s">
        <v>99</v>
      </c>
      <c r="AB45" s="17" t="s">
        <v>129</v>
      </c>
      <c r="AC45" s="17" t="s">
        <v>134</v>
      </c>
      <c r="AD45" s="28"/>
      <c r="AE45" s="34"/>
      <c r="AF45" s="29"/>
      <c r="AG45" s="29"/>
      <c r="AH45" s="29" t="s">
        <v>102</v>
      </c>
      <c r="AI45" s="29" t="s">
        <v>102</v>
      </c>
      <c r="AJ45" s="29" t="s">
        <v>102</v>
      </c>
      <c r="AK45" s="29" t="s">
        <v>102</v>
      </c>
      <c r="AL45" s="29" t="s">
        <v>102</v>
      </c>
      <c r="AM45" s="29" t="s">
        <v>102</v>
      </c>
      <c r="AN45" s="29" t="s">
        <v>102</v>
      </c>
      <c r="AO45" s="29" t="s">
        <v>102</v>
      </c>
      <c r="AP45" s="29" t="s">
        <v>102</v>
      </c>
      <c r="AQ45" s="29" t="s">
        <v>102</v>
      </c>
      <c r="AR45" s="29"/>
      <c r="AS45" s="29"/>
      <c r="AT45" s="29"/>
      <c r="AU45" s="29"/>
      <c r="AV45" s="29"/>
      <c r="AW45" s="29"/>
      <c r="AX45" s="29" t="s">
        <v>102</v>
      </c>
      <c r="AY45" s="29"/>
      <c r="AZ45" s="29"/>
      <c r="BA45" s="29"/>
      <c r="BB45" s="29"/>
      <c r="BC45" s="29"/>
      <c r="BD45" s="30">
        <v>1</v>
      </c>
      <c r="BE45" s="31">
        <v>0</v>
      </c>
      <c r="BF45" s="31">
        <v>0</v>
      </c>
      <c r="BG45" s="31">
        <v>0</v>
      </c>
      <c r="BH45" s="31">
        <v>0</v>
      </c>
      <c r="BI45" s="31">
        <v>0</v>
      </c>
      <c r="BJ45" s="31">
        <v>0</v>
      </c>
      <c r="BK45" s="31">
        <v>13150.649999999994</v>
      </c>
      <c r="BL45" s="31">
        <v>0</v>
      </c>
      <c r="BM45" s="31">
        <v>0</v>
      </c>
      <c r="BN45" s="31">
        <v>0</v>
      </c>
      <c r="BO45" s="31">
        <v>0</v>
      </c>
      <c r="BP45" s="31">
        <v>0</v>
      </c>
      <c r="BQ45" s="31">
        <v>13150.649999999994</v>
      </c>
      <c r="BR45" s="31" t="b">
        <v>1</v>
      </c>
      <c r="BS45" s="31"/>
      <c r="BT45" s="33" t="s">
        <v>215</v>
      </c>
    </row>
    <row r="46" spans="1:72" ht="60" x14ac:dyDescent="0.2">
      <c r="A46" s="17">
        <v>45</v>
      </c>
      <c r="B46" s="18">
        <v>119</v>
      </c>
      <c r="C46" s="19" t="s">
        <v>122</v>
      </c>
      <c r="D46" s="19" t="s">
        <v>123</v>
      </c>
      <c r="E46" s="20" t="s">
        <v>87</v>
      </c>
      <c r="F46" s="20" t="s">
        <v>88</v>
      </c>
      <c r="G46" s="19" t="s">
        <v>89</v>
      </c>
      <c r="H46" s="19" t="s">
        <v>90</v>
      </c>
      <c r="I46" s="19" t="s">
        <v>91</v>
      </c>
      <c r="J46" s="19" t="s">
        <v>92</v>
      </c>
      <c r="K46" s="19" t="s">
        <v>124</v>
      </c>
      <c r="L46" s="19" t="s">
        <v>125</v>
      </c>
      <c r="M46" s="21" t="s">
        <v>216</v>
      </c>
      <c r="N46" s="22"/>
      <c r="O46" s="19" t="s">
        <v>108</v>
      </c>
      <c r="P46" s="19" t="s">
        <v>200</v>
      </c>
      <c r="Q46" s="23">
        <v>6355.99</v>
      </c>
      <c r="R46" s="24"/>
      <c r="S46" s="24"/>
      <c r="T46" s="24"/>
      <c r="U46" s="25" t="s">
        <v>98</v>
      </c>
      <c r="V46" s="26">
        <f t="shared" si="0"/>
        <v>6355.99</v>
      </c>
      <c r="W46" s="26">
        <v>3520.1975000000016</v>
      </c>
      <c r="X46" s="26">
        <v>3503.42</v>
      </c>
      <c r="Y46" s="26">
        <v>2835.7924999999982</v>
      </c>
      <c r="Z46" s="26">
        <v>2852.5699999999997</v>
      </c>
      <c r="AA46" s="27" t="s">
        <v>99</v>
      </c>
      <c r="AB46" s="17" t="s">
        <v>129</v>
      </c>
      <c r="AC46" s="17" t="s">
        <v>134</v>
      </c>
      <c r="AD46" s="28"/>
      <c r="AE46" s="34"/>
      <c r="AF46" s="29"/>
      <c r="AG46" s="29" t="s">
        <v>102</v>
      </c>
      <c r="AH46" s="29" t="s">
        <v>159</v>
      </c>
      <c r="AI46" s="29" t="s">
        <v>159</v>
      </c>
      <c r="AJ46" s="29" t="s">
        <v>159</v>
      </c>
      <c r="AK46" s="29" t="s">
        <v>159</v>
      </c>
      <c r="AL46" s="29" t="s">
        <v>159</v>
      </c>
      <c r="AM46" s="29" t="s">
        <v>159</v>
      </c>
      <c r="AN46" s="29" t="s">
        <v>159</v>
      </c>
      <c r="AO46" s="29" t="s">
        <v>159</v>
      </c>
      <c r="AP46" s="29"/>
      <c r="AQ46" s="29"/>
      <c r="AR46" s="29"/>
      <c r="AS46" s="29" t="s">
        <v>159</v>
      </c>
      <c r="AT46" s="29" t="s">
        <v>102</v>
      </c>
      <c r="AU46" s="29" t="s">
        <v>159</v>
      </c>
      <c r="AV46" s="29" t="s">
        <v>159</v>
      </c>
      <c r="AW46" s="29" t="s">
        <v>159</v>
      </c>
      <c r="AX46" s="29" t="s">
        <v>159</v>
      </c>
      <c r="AY46" s="29" t="s">
        <v>159</v>
      </c>
      <c r="AZ46" s="29" t="s">
        <v>159</v>
      </c>
      <c r="BA46" s="29" t="s">
        <v>159</v>
      </c>
      <c r="BB46" s="29" t="s">
        <v>159</v>
      </c>
      <c r="BC46" s="29"/>
      <c r="BD46" s="30">
        <v>10</v>
      </c>
      <c r="BE46" s="31">
        <v>0</v>
      </c>
      <c r="BF46" s="31">
        <v>635.59899999999993</v>
      </c>
      <c r="BG46" s="31">
        <v>635.59899999999993</v>
      </c>
      <c r="BH46" s="31">
        <v>635.59899999999993</v>
      </c>
      <c r="BI46" s="31">
        <v>635.59899999999993</v>
      </c>
      <c r="BJ46" s="31">
        <v>635.59899999999993</v>
      </c>
      <c r="BK46" s="31">
        <v>635.59899999999993</v>
      </c>
      <c r="BL46" s="31">
        <v>635.59899999999993</v>
      </c>
      <c r="BM46" s="31">
        <v>635.59899999999993</v>
      </c>
      <c r="BN46" s="31">
        <v>635.59899999999993</v>
      </c>
      <c r="BO46" s="31">
        <v>635.59899999999993</v>
      </c>
      <c r="BP46" s="31">
        <v>0</v>
      </c>
      <c r="BQ46" s="31">
        <v>6355.9900000000007</v>
      </c>
      <c r="BR46" s="31" t="b">
        <v>1</v>
      </c>
      <c r="BS46" s="31"/>
      <c r="BT46" s="32"/>
    </row>
    <row r="47" spans="1:72" ht="51" x14ac:dyDescent="0.2">
      <c r="A47" s="17">
        <v>46</v>
      </c>
      <c r="B47" s="18">
        <v>80</v>
      </c>
      <c r="C47" s="19" t="s">
        <v>122</v>
      </c>
      <c r="D47" s="19" t="s">
        <v>123</v>
      </c>
      <c r="E47" s="20" t="s">
        <v>87</v>
      </c>
      <c r="F47" s="20" t="s">
        <v>88</v>
      </c>
      <c r="G47" s="19" t="s">
        <v>89</v>
      </c>
      <c r="H47" s="19" t="s">
        <v>90</v>
      </c>
      <c r="I47" s="19" t="s">
        <v>91</v>
      </c>
      <c r="J47" s="19" t="s">
        <v>92</v>
      </c>
      <c r="K47" s="19" t="s">
        <v>155</v>
      </c>
      <c r="L47" s="19" t="s">
        <v>156</v>
      </c>
      <c r="M47" s="21" t="s">
        <v>217</v>
      </c>
      <c r="N47" s="22"/>
      <c r="O47" s="19" t="s">
        <v>108</v>
      </c>
      <c r="P47" s="19" t="s">
        <v>127</v>
      </c>
      <c r="Q47" s="23">
        <v>3988.32</v>
      </c>
      <c r="R47" s="24"/>
      <c r="S47" s="24"/>
      <c r="T47" s="24"/>
      <c r="U47" s="25" t="s">
        <v>121</v>
      </c>
      <c r="V47" s="26">
        <f t="shared" si="0"/>
        <v>3988.32</v>
      </c>
      <c r="W47" s="26">
        <v>3178.11</v>
      </c>
      <c r="X47" s="26">
        <v>3178.11</v>
      </c>
      <c r="Y47" s="26">
        <v>810.21</v>
      </c>
      <c r="Z47" s="26">
        <v>810.21</v>
      </c>
      <c r="AA47" s="27" t="s">
        <v>99</v>
      </c>
      <c r="AB47" s="17" t="s">
        <v>100</v>
      </c>
      <c r="AC47" s="17" t="s">
        <v>101</v>
      </c>
      <c r="AD47" s="28"/>
      <c r="AE47" s="34"/>
      <c r="AF47" s="29"/>
      <c r="AG47" s="29"/>
      <c r="AH47" s="29" t="s">
        <v>159</v>
      </c>
      <c r="AI47" s="29"/>
      <c r="AJ47" s="29"/>
      <c r="AK47" s="29"/>
      <c r="AL47" s="29"/>
      <c r="AM47" s="29"/>
      <c r="AN47" s="29"/>
      <c r="AO47" s="29"/>
      <c r="AP47" s="29"/>
      <c r="AQ47" s="29"/>
      <c r="AR47" s="29"/>
      <c r="AS47" s="29"/>
      <c r="AT47" s="29" t="s">
        <v>159</v>
      </c>
      <c r="AU47" s="29"/>
      <c r="AV47" s="29"/>
      <c r="AW47" s="29"/>
      <c r="AX47" s="29"/>
      <c r="AY47" s="29"/>
      <c r="AZ47" s="29"/>
      <c r="BA47" s="29"/>
      <c r="BB47" s="29"/>
      <c r="BC47" s="29"/>
      <c r="BD47" s="30">
        <v>1</v>
      </c>
      <c r="BE47" s="31">
        <v>0</v>
      </c>
      <c r="BF47" s="31">
        <v>0</v>
      </c>
      <c r="BG47" s="31">
        <v>3988.32</v>
      </c>
      <c r="BH47" s="31">
        <v>0</v>
      </c>
      <c r="BI47" s="31">
        <v>0</v>
      </c>
      <c r="BJ47" s="31">
        <v>0</v>
      </c>
      <c r="BK47" s="31">
        <v>0</v>
      </c>
      <c r="BL47" s="31">
        <v>0</v>
      </c>
      <c r="BM47" s="31">
        <v>0</v>
      </c>
      <c r="BN47" s="31">
        <v>0</v>
      </c>
      <c r="BO47" s="31">
        <v>0</v>
      </c>
      <c r="BP47" s="31">
        <v>0</v>
      </c>
      <c r="BQ47" s="31">
        <v>3988.32</v>
      </c>
      <c r="BR47" s="31" t="b">
        <v>1</v>
      </c>
      <c r="BS47" s="31"/>
      <c r="BT47" s="32"/>
    </row>
    <row r="48" spans="1:72" ht="51" x14ac:dyDescent="0.2">
      <c r="A48" s="17">
        <v>47</v>
      </c>
      <c r="B48" s="18">
        <v>0</v>
      </c>
      <c r="C48" s="19" t="s">
        <v>122</v>
      </c>
      <c r="D48" s="19" t="s">
        <v>123</v>
      </c>
      <c r="E48" s="20" t="s">
        <v>87</v>
      </c>
      <c r="F48" s="20" t="s">
        <v>88</v>
      </c>
      <c r="G48" s="19" t="s">
        <v>89</v>
      </c>
      <c r="H48" s="19" t="s">
        <v>90</v>
      </c>
      <c r="I48" s="19" t="s">
        <v>91</v>
      </c>
      <c r="J48" s="19" t="s">
        <v>92</v>
      </c>
      <c r="K48" s="19" t="s">
        <v>124</v>
      </c>
      <c r="L48" s="19" t="s">
        <v>125</v>
      </c>
      <c r="M48" s="21" t="s">
        <v>218</v>
      </c>
      <c r="N48" s="22"/>
      <c r="O48" s="19" t="s">
        <v>108</v>
      </c>
      <c r="P48" s="19" t="s">
        <v>127</v>
      </c>
      <c r="Q48" s="23">
        <v>3988.32</v>
      </c>
      <c r="R48" s="24">
        <v>-3988.32</v>
      </c>
      <c r="S48" s="24"/>
      <c r="T48" s="24"/>
      <c r="U48" s="25" t="s">
        <v>111</v>
      </c>
      <c r="V48" s="26">
        <f t="shared" si="0"/>
        <v>0</v>
      </c>
      <c r="W48" s="26">
        <v>0</v>
      </c>
      <c r="X48" s="26">
        <v>0</v>
      </c>
      <c r="Y48" s="26">
        <v>0</v>
      </c>
      <c r="Z48" s="26">
        <v>0</v>
      </c>
      <c r="AA48" s="27" t="s">
        <v>99</v>
      </c>
      <c r="AB48" s="17" t="s">
        <v>129</v>
      </c>
      <c r="AC48" s="17" t="s">
        <v>219</v>
      </c>
      <c r="AD48" s="28"/>
      <c r="AE48" s="34"/>
      <c r="AF48" s="29"/>
      <c r="AG48" s="29"/>
      <c r="AH48" s="29"/>
      <c r="AI48" s="29"/>
      <c r="AJ48" s="29"/>
      <c r="AK48" s="29"/>
      <c r="AL48" s="29"/>
      <c r="AM48" s="29"/>
      <c r="AN48" s="29" t="s">
        <v>159</v>
      </c>
      <c r="AO48" s="29"/>
      <c r="AP48" s="29"/>
      <c r="AQ48" s="29"/>
      <c r="AR48" s="29"/>
      <c r="AS48" s="29"/>
      <c r="AT48" s="29"/>
      <c r="AU48" s="29"/>
      <c r="AV48" s="29"/>
      <c r="AW48" s="29"/>
      <c r="AX48" s="29"/>
      <c r="AY48" s="29"/>
      <c r="AZ48" s="29"/>
      <c r="BA48" s="29"/>
      <c r="BB48" s="29"/>
      <c r="BC48" s="29"/>
      <c r="BD48" s="30">
        <v>0</v>
      </c>
      <c r="BE48" s="31">
        <v>0</v>
      </c>
      <c r="BF48" s="31">
        <v>0</v>
      </c>
      <c r="BG48" s="31">
        <v>0</v>
      </c>
      <c r="BH48" s="31">
        <v>0</v>
      </c>
      <c r="BI48" s="31">
        <v>0</v>
      </c>
      <c r="BJ48" s="31">
        <v>0</v>
      </c>
      <c r="BK48" s="31">
        <v>0</v>
      </c>
      <c r="BL48" s="31">
        <v>0</v>
      </c>
      <c r="BM48" s="31">
        <v>0</v>
      </c>
      <c r="BN48" s="31">
        <v>0</v>
      </c>
      <c r="BO48" s="31">
        <v>0</v>
      </c>
      <c r="BP48" s="31">
        <v>0</v>
      </c>
      <c r="BQ48" s="31">
        <v>0</v>
      </c>
      <c r="BR48" s="31" t="b">
        <v>1</v>
      </c>
      <c r="BS48" s="31"/>
      <c r="BT48" s="32" t="s">
        <v>220</v>
      </c>
    </row>
    <row r="49" spans="1:72" ht="51" x14ac:dyDescent="0.2">
      <c r="A49" s="17">
        <v>48</v>
      </c>
      <c r="B49" s="18">
        <v>316</v>
      </c>
      <c r="C49" s="19" t="s">
        <v>122</v>
      </c>
      <c r="D49" s="19" t="s">
        <v>123</v>
      </c>
      <c r="E49" s="20" t="s">
        <v>87</v>
      </c>
      <c r="F49" s="20" t="s">
        <v>88</v>
      </c>
      <c r="G49" s="19" t="s">
        <v>89</v>
      </c>
      <c r="H49" s="19" t="s">
        <v>90</v>
      </c>
      <c r="I49" s="19" t="s">
        <v>91</v>
      </c>
      <c r="J49" s="19" t="s">
        <v>92</v>
      </c>
      <c r="K49" s="19" t="s">
        <v>124</v>
      </c>
      <c r="L49" s="19" t="s">
        <v>125</v>
      </c>
      <c r="M49" s="21" t="s">
        <v>221</v>
      </c>
      <c r="N49" s="22"/>
      <c r="O49" s="19" t="s">
        <v>108</v>
      </c>
      <c r="P49" s="19" t="s">
        <v>200</v>
      </c>
      <c r="Q49" s="23">
        <v>2240</v>
      </c>
      <c r="R49" s="24"/>
      <c r="S49" s="24"/>
      <c r="T49" s="24"/>
      <c r="U49" s="25" t="s">
        <v>128</v>
      </c>
      <c r="V49" s="26">
        <f t="shared" si="0"/>
        <v>2240</v>
      </c>
      <c r="W49" s="26">
        <v>1089.54</v>
      </c>
      <c r="X49" s="26">
        <v>0</v>
      </c>
      <c r="Y49" s="26">
        <v>1150.46</v>
      </c>
      <c r="Z49" s="26">
        <v>2240</v>
      </c>
      <c r="AA49" s="27" t="s">
        <v>99</v>
      </c>
      <c r="AB49" s="17" t="s">
        <v>129</v>
      </c>
      <c r="AC49" s="17" t="s">
        <v>219</v>
      </c>
      <c r="AD49" s="28"/>
      <c r="AE49" s="34"/>
      <c r="AF49" s="29"/>
      <c r="AG49" s="29"/>
      <c r="AH49" s="29"/>
      <c r="AI49" s="29"/>
      <c r="AJ49" s="29"/>
      <c r="AK49" s="29"/>
      <c r="AL49" s="29"/>
      <c r="AM49" s="29"/>
      <c r="AN49" s="29"/>
      <c r="AO49" s="29" t="s">
        <v>159</v>
      </c>
      <c r="AP49" s="29" t="s">
        <v>159</v>
      </c>
      <c r="AQ49" s="29" t="s">
        <v>159</v>
      </c>
      <c r="AR49" s="29"/>
      <c r="AS49" s="29"/>
      <c r="AT49" s="29"/>
      <c r="AU49" s="29"/>
      <c r="AV49" s="29"/>
      <c r="AW49" s="29"/>
      <c r="AX49" s="29"/>
      <c r="AY49" s="29"/>
      <c r="AZ49" s="29"/>
      <c r="BA49" s="29" t="s">
        <v>159</v>
      </c>
      <c r="BB49" s="29" t="s">
        <v>159</v>
      </c>
      <c r="BC49" s="29" t="s">
        <v>159</v>
      </c>
      <c r="BD49" s="30">
        <v>3</v>
      </c>
      <c r="BE49" s="31">
        <v>0</v>
      </c>
      <c r="BF49" s="31">
        <v>0</v>
      </c>
      <c r="BG49" s="31">
        <v>0</v>
      </c>
      <c r="BH49" s="31">
        <v>0</v>
      </c>
      <c r="BI49" s="31">
        <v>0</v>
      </c>
      <c r="BJ49" s="31">
        <v>0</v>
      </c>
      <c r="BK49" s="31">
        <v>0</v>
      </c>
      <c r="BL49" s="31">
        <v>0</v>
      </c>
      <c r="BM49" s="31">
        <v>0</v>
      </c>
      <c r="BN49" s="31">
        <v>746.66666666666663</v>
      </c>
      <c r="BO49" s="31">
        <v>746.66666666666663</v>
      </c>
      <c r="BP49" s="31">
        <v>746.66666666666663</v>
      </c>
      <c r="BQ49" s="31">
        <v>2240</v>
      </c>
      <c r="BR49" s="31" t="b">
        <v>1</v>
      </c>
      <c r="BS49" s="31"/>
      <c r="BT49" s="32" t="s">
        <v>222</v>
      </c>
    </row>
    <row r="50" spans="1:72" ht="51" x14ac:dyDescent="0.2">
      <c r="A50" s="17">
        <v>49</v>
      </c>
      <c r="B50" s="18">
        <v>0</v>
      </c>
      <c r="C50" s="19" t="s">
        <v>122</v>
      </c>
      <c r="D50" s="19" t="s">
        <v>123</v>
      </c>
      <c r="E50" s="20" t="s">
        <v>87</v>
      </c>
      <c r="F50" s="20" t="s">
        <v>88</v>
      </c>
      <c r="G50" s="19" t="s">
        <v>89</v>
      </c>
      <c r="H50" s="19" t="s">
        <v>90</v>
      </c>
      <c r="I50" s="19" t="s">
        <v>91</v>
      </c>
      <c r="J50" s="19" t="s">
        <v>92</v>
      </c>
      <c r="K50" s="19" t="s">
        <v>124</v>
      </c>
      <c r="L50" s="19" t="s">
        <v>125</v>
      </c>
      <c r="M50" s="21" t="s">
        <v>223</v>
      </c>
      <c r="N50" s="22"/>
      <c r="O50" s="19" t="s">
        <v>108</v>
      </c>
      <c r="P50" s="19" t="s">
        <v>151</v>
      </c>
      <c r="Q50" s="23">
        <v>627.20000000000005</v>
      </c>
      <c r="R50" s="24">
        <v>-627.19999999999993</v>
      </c>
      <c r="S50" s="24"/>
      <c r="T50" s="24"/>
      <c r="U50" s="25" t="s">
        <v>111</v>
      </c>
      <c r="V50" s="26">
        <f t="shared" si="0"/>
        <v>1.1368683772161603E-13</v>
      </c>
      <c r="W50" s="26">
        <v>0</v>
      </c>
      <c r="X50" s="26">
        <v>0</v>
      </c>
      <c r="Y50" s="26">
        <v>1.1368683772161603E-13</v>
      </c>
      <c r="Z50" s="26">
        <v>1.1368683772161603E-13</v>
      </c>
      <c r="AA50" s="27" t="s">
        <v>99</v>
      </c>
      <c r="AB50" s="17" t="s">
        <v>129</v>
      </c>
      <c r="AC50" s="17" t="s">
        <v>130</v>
      </c>
      <c r="AD50" s="28"/>
      <c r="AE50" s="34"/>
      <c r="AF50" s="29"/>
      <c r="AG50" s="29"/>
      <c r="AH50" s="29"/>
      <c r="AI50" s="29"/>
      <c r="AJ50" s="29"/>
      <c r="AK50" s="29"/>
      <c r="AL50" s="29"/>
      <c r="AM50" s="29" t="s">
        <v>102</v>
      </c>
      <c r="AN50" s="29"/>
      <c r="AO50" s="29"/>
      <c r="AP50" s="29"/>
      <c r="AQ50" s="29"/>
      <c r="AR50" s="29"/>
      <c r="AS50" s="29"/>
      <c r="AT50" s="29"/>
      <c r="AU50" s="29"/>
      <c r="AV50" s="29"/>
      <c r="AW50" s="29"/>
      <c r="AX50" s="29"/>
      <c r="AY50" s="29"/>
      <c r="AZ50" s="29"/>
      <c r="BA50" s="29"/>
      <c r="BB50" s="29"/>
      <c r="BC50" s="29"/>
      <c r="BD50" s="30">
        <v>0</v>
      </c>
      <c r="BE50" s="31">
        <v>0</v>
      </c>
      <c r="BF50" s="31">
        <v>0</v>
      </c>
      <c r="BG50" s="31">
        <v>0</v>
      </c>
      <c r="BH50" s="31">
        <v>0</v>
      </c>
      <c r="BI50" s="31">
        <v>0</v>
      </c>
      <c r="BJ50" s="31">
        <v>0</v>
      </c>
      <c r="BK50" s="31">
        <v>0</v>
      </c>
      <c r="BL50" s="31">
        <v>0</v>
      </c>
      <c r="BM50" s="31">
        <v>0</v>
      </c>
      <c r="BN50" s="31">
        <v>0</v>
      </c>
      <c r="BO50" s="31">
        <v>0</v>
      </c>
      <c r="BP50" s="31">
        <v>0</v>
      </c>
      <c r="BQ50" s="31">
        <v>1.1368683772161603E-13</v>
      </c>
      <c r="BR50" s="31" t="b">
        <v>1</v>
      </c>
      <c r="BS50" s="31"/>
      <c r="BT50" s="33" t="s">
        <v>154</v>
      </c>
    </row>
    <row r="51" spans="1:72" ht="60" x14ac:dyDescent="0.2">
      <c r="A51" s="17">
        <v>50</v>
      </c>
      <c r="B51" s="18">
        <v>81</v>
      </c>
      <c r="C51" s="19" t="s">
        <v>122</v>
      </c>
      <c r="D51" s="19" t="s">
        <v>123</v>
      </c>
      <c r="E51" s="20" t="s">
        <v>87</v>
      </c>
      <c r="F51" s="20" t="s">
        <v>88</v>
      </c>
      <c r="G51" s="19" t="s">
        <v>89</v>
      </c>
      <c r="H51" s="19" t="s">
        <v>90</v>
      </c>
      <c r="I51" s="19" t="s">
        <v>91</v>
      </c>
      <c r="J51" s="19" t="s">
        <v>92</v>
      </c>
      <c r="K51" s="19" t="s">
        <v>124</v>
      </c>
      <c r="L51" s="19" t="s">
        <v>125</v>
      </c>
      <c r="M51" s="21" t="s">
        <v>224</v>
      </c>
      <c r="N51" s="22"/>
      <c r="O51" s="19" t="s">
        <v>108</v>
      </c>
      <c r="P51" s="19" t="s">
        <v>138</v>
      </c>
      <c r="Q51" s="23">
        <v>560</v>
      </c>
      <c r="R51" s="24">
        <v>-0.52</v>
      </c>
      <c r="S51" s="24"/>
      <c r="T51" s="24"/>
      <c r="U51" s="25" t="s">
        <v>133</v>
      </c>
      <c r="V51" s="26">
        <f t="shared" si="0"/>
        <v>559.48</v>
      </c>
      <c r="W51" s="26">
        <v>559.48480000000006</v>
      </c>
      <c r="X51" s="26">
        <v>559.48480000000006</v>
      </c>
      <c r="Y51" s="26">
        <v>-4.8000000000456566E-3</v>
      </c>
      <c r="Z51" s="26">
        <v>-4.8000000000456566E-3</v>
      </c>
      <c r="AA51" s="27" t="s">
        <v>99</v>
      </c>
      <c r="AB51" s="17" t="s">
        <v>100</v>
      </c>
      <c r="AC51" s="17" t="s">
        <v>101</v>
      </c>
      <c r="AD51" s="28"/>
      <c r="AE51" s="34"/>
      <c r="AF51" s="29"/>
      <c r="AG51" s="29"/>
      <c r="AH51" s="29"/>
      <c r="AI51" s="29"/>
      <c r="AJ51" s="29"/>
      <c r="AK51" s="29"/>
      <c r="AL51" s="29" t="s">
        <v>102</v>
      </c>
      <c r="AM51" s="29"/>
      <c r="AN51" s="29"/>
      <c r="AO51" s="29"/>
      <c r="AP51" s="29"/>
      <c r="AQ51" s="29"/>
      <c r="AR51" s="29"/>
      <c r="AS51" s="29"/>
      <c r="AT51" s="29"/>
      <c r="AU51" s="29"/>
      <c r="AV51" s="29"/>
      <c r="AW51" s="29"/>
      <c r="AX51" s="29"/>
      <c r="AY51" s="29" t="s">
        <v>159</v>
      </c>
      <c r="AZ51" s="29"/>
      <c r="BA51" s="29"/>
      <c r="BB51" s="29"/>
      <c r="BC51" s="29"/>
      <c r="BD51" s="30">
        <v>1</v>
      </c>
      <c r="BE51" s="31">
        <v>0</v>
      </c>
      <c r="BF51" s="31">
        <v>0</v>
      </c>
      <c r="BG51" s="31">
        <v>0</v>
      </c>
      <c r="BH51" s="31">
        <v>0</v>
      </c>
      <c r="BI51" s="31">
        <v>0</v>
      </c>
      <c r="BJ51" s="31">
        <v>0</v>
      </c>
      <c r="BK51" s="31">
        <v>0</v>
      </c>
      <c r="BL51" s="31">
        <v>559.48</v>
      </c>
      <c r="BM51" s="31">
        <v>0</v>
      </c>
      <c r="BN51" s="31">
        <v>0</v>
      </c>
      <c r="BO51" s="31">
        <v>0</v>
      </c>
      <c r="BP51" s="31">
        <v>0</v>
      </c>
      <c r="BQ51" s="31">
        <v>559.48</v>
      </c>
      <c r="BR51" s="31" t="b">
        <v>1</v>
      </c>
      <c r="BS51" s="31"/>
      <c r="BT51" s="33" t="s">
        <v>225</v>
      </c>
    </row>
    <row r="52" spans="1:72" ht="51" x14ac:dyDescent="0.2">
      <c r="A52" s="17">
        <v>51</v>
      </c>
      <c r="B52" s="18">
        <v>0</v>
      </c>
      <c r="C52" s="19" t="s">
        <v>85</v>
      </c>
      <c r="D52" s="19" t="s">
        <v>226</v>
      </c>
      <c r="E52" s="20" t="s">
        <v>87</v>
      </c>
      <c r="F52" s="20" t="s">
        <v>88</v>
      </c>
      <c r="G52" s="19" t="s">
        <v>89</v>
      </c>
      <c r="H52" s="19" t="s">
        <v>204</v>
      </c>
      <c r="I52" s="19" t="s">
        <v>205</v>
      </c>
      <c r="J52" s="19" t="s">
        <v>206</v>
      </c>
      <c r="K52" s="19" t="s">
        <v>227</v>
      </c>
      <c r="L52" s="19" t="s">
        <v>228</v>
      </c>
      <c r="M52" s="21" t="s">
        <v>229</v>
      </c>
      <c r="N52" s="22"/>
      <c r="O52" s="19" t="s">
        <v>108</v>
      </c>
      <c r="P52" s="19" t="s">
        <v>230</v>
      </c>
      <c r="Q52" s="23">
        <v>5000</v>
      </c>
      <c r="R52" s="24"/>
      <c r="S52" s="24"/>
      <c r="T52" s="24"/>
      <c r="U52" s="25" t="s">
        <v>121</v>
      </c>
      <c r="V52" s="26">
        <f t="shared" si="0"/>
        <v>5000</v>
      </c>
      <c r="W52" s="26">
        <v>0</v>
      </c>
      <c r="X52" s="26">
        <v>0</v>
      </c>
      <c r="Y52" s="26">
        <v>5000</v>
      </c>
      <c r="Z52" s="26">
        <v>5000</v>
      </c>
      <c r="AA52" s="27" t="s">
        <v>99</v>
      </c>
      <c r="AB52" s="17" t="s">
        <v>129</v>
      </c>
      <c r="AC52" s="17" t="s">
        <v>134</v>
      </c>
      <c r="AD52" s="28"/>
      <c r="AE52" s="34"/>
      <c r="AF52" s="29"/>
      <c r="AG52" s="29"/>
      <c r="AH52" s="29" t="s">
        <v>159</v>
      </c>
      <c r="AI52" s="29"/>
      <c r="AJ52" s="29"/>
      <c r="AK52" s="29"/>
      <c r="AL52" s="29"/>
      <c r="AM52" s="29"/>
      <c r="AN52" s="29"/>
      <c r="AO52" s="29"/>
      <c r="AP52" s="29"/>
      <c r="AQ52" s="29"/>
      <c r="AR52" s="29"/>
      <c r="AS52" s="29"/>
      <c r="AT52" s="29" t="s">
        <v>159</v>
      </c>
      <c r="AU52" s="29"/>
      <c r="AV52" s="29"/>
      <c r="AW52" s="29"/>
      <c r="AX52" s="29"/>
      <c r="AY52" s="29"/>
      <c r="AZ52" s="29"/>
      <c r="BA52" s="29"/>
      <c r="BB52" s="29"/>
      <c r="BC52" s="29"/>
      <c r="BD52" s="30">
        <v>1</v>
      </c>
      <c r="BE52" s="31">
        <v>0</v>
      </c>
      <c r="BF52" s="31">
        <v>0</v>
      </c>
      <c r="BG52" s="31">
        <v>5000</v>
      </c>
      <c r="BH52" s="31">
        <v>0</v>
      </c>
      <c r="BI52" s="31">
        <v>0</v>
      </c>
      <c r="BJ52" s="31">
        <v>0</v>
      </c>
      <c r="BK52" s="31">
        <v>0</v>
      </c>
      <c r="BL52" s="31">
        <v>0</v>
      </c>
      <c r="BM52" s="31">
        <v>0</v>
      </c>
      <c r="BN52" s="31">
        <v>0</v>
      </c>
      <c r="BO52" s="31">
        <v>0</v>
      </c>
      <c r="BP52" s="31">
        <v>0</v>
      </c>
      <c r="BQ52" s="31">
        <v>5000</v>
      </c>
      <c r="BR52" s="31" t="b">
        <v>1</v>
      </c>
      <c r="BS52" s="31"/>
      <c r="BT52" s="32"/>
    </row>
    <row r="53" spans="1:72" ht="51" x14ac:dyDescent="0.2">
      <c r="A53" s="17">
        <v>52</v>
      </c>
      <c r="B53" s="18">
        <v>0</v>
      </c>
      <c r="C53" s="19" t="s">
        <v>85</v>
      </c>
      <c r="D53" s="19" t="s">
        <v>226</v>
      </c>
      <c r="E53" s="20" t="s">
        <v>87</v>
      </c>
      <c r="F53" s="20" t="s">
        <v>88</v>
      </c>
      <c r="G53" s="19" t="s">
        <v>89</v>
      </c>
      <c r="H53" s="19" t="s">
        <v>204</v>
      </c>
      <c r="I53" s="19" t="s">
        <v>205</v>
      </c>
      <c r="J53" s="19" t="s">
        <v>206</v>
      </c>
      <c r="K53" s="19" t="s">
        <v>227</v>
      </c>
      <c r="L53" s="19" t="s">
        <v>228</v>
      </c>
      <c r="M53" s="21" t="s">
        <v>231</v>
      </c>
      <c r="N53" s="22"/>
      <c r="O53" s="19" t="s">
        <v>108</v>
      </c>
      <c r="P53" s="19" t="s">
        <v>232</v>
      </c>
      <c r="Q53" s="23">
        <v>5000</v>
      </c>
      <c r="R53" s="24"/>
      <c r="S53" s="24"/>
      <c r="T53" s="24"/>
      <c r="U53" s="25" t="s">
        <v>133</v>
      </c>
      <c r="V53" s="26">
        <f t="shared" si="0"/>
        <v>5000</v>
      </c>
      <c r="W53" s="26">
        <v>0</v>
      </c>
      <c r="X53" s="26">
        <v>0</v>
      </c>
      <c r="Y53" s="26">
        <v>5000</v>
      </c>
      <c r="Z53" s="26">
        <v>5000</v>
      </c>
      <c r="AA53" s="27" t="s">
        <v>99</v>
      </c>
      <c r="AB53" s="17" t="s">
        <v>129</v>
      </c>
      <c r="AC53" s="17" t="s">
        <v>134</v>
      </c>
      <c r="AD53" s="28"/>
      <c r="AE53" s="34"/>
      <c r="AF53" s="29"/>
      <c r="AG53" s="29" t="s">
        <v>159</v>
      </c>
      <c r="AH53" s="29"/>
      <c r="AI53" s="29"/>
      <c r="AJ53" s="29"/>
      <c r="AK53" s="29"/>
      <c r="AL53" s="29"/>
      <c r="AM53" s="29"/>
      <c r="AN53" s="29"/>
      <c r="AO53" s="29"/>
      <c r="AP53" s="29"/>
      <c r="AQ53" s="29"/>
      <c r="AR53" s="29"/>
      <c r="AS53" s="29"/>
      <c r="AT53" s="29"/>
      <c r="AU53" s="29"/>
      <c r="AV53" s="29" t="s">
        <v>159</v>
      </c>
      <c r="AW53" s="29"/>
      <c r="AX53" s="29"/>
      <c r="AY53" s="29"/>
      <c r="AZ53" s="29"/>
      <c r="BA53" s="29"/>
      <c r="BB53" s="29"/>
      <c r="BC53" s="29"/>
      <c r="BD53" s="30">
        <v>1</v>
      </c>
      <c r="BE53" s="31">
        <v>0</v>
      </c>
      <c r="BF53" s="31">
        <v>0</v>
      </c>
      <c r="BG53" s="31">
        <v>0</v>
      </c>
      <c r="BH53" s="31">
        <v>0</v>
      </c>
      <c r="BI53" s="31">
        <v>5000</v>
      </c>
      <c r="BJ53" s="31">
        <v>0</v>
      </c>
      <c r="BK53" s="31">
        <v>0</v>
      </c>
      <c r="BL53" s="31">
        <v>0</v>
      </c>
      <c r="BM53" s="31">
        <v>0</v>
      </c>
      <c r="BN53" s="31">
        <v>0</v>
      </c>
      <c r="BO53" s="31">
        <v>0</v>
      </c>
      <c r="BP53" s="31">
        <v>0</v>
      </c>
      <c r="BQ53" s="31">
        <v>5000</v>
      </c>
      <c r="BR53" s="31" t="b">
        <v>1</v>
      </c>
      <c r="BS53" s="31"/>
      <c r="BT53" s="32"/>
    </row>
    <row r="54" spans="1:72" ht="51" x14ac:dyDescent="0.2">
      <c r="A54" s="17">
        <v>53</v>
      </c>
      <c r="B54" s="18">
        <v>313</v>
      </c>
      <c r="C54" s="19" t="s">
        <v>85</v>
      </c>
      <c r="D54" s="19" t="s">
        <v>226</v>
      </c>
      <c r="E54" s="20" t="s">
        <v>87</v>
      </c>
      <c r="F54" s="20" t="s">
        <v>88</v>
      </c>
      <c r="G54" s="19" t="s">
        <v>89</v>
      </c>
      <c r="H54" s="19" t="s">
        <v>204</v>
      </c>
      <c r="I54" s="19" t="s">
        <v>205</v>
      </c>
      <c r="J54" s="19" t="s">
        <v>206</v>
      </c>
      <c r="K54" s="19" t="s">
        <v>227</v>
      </c>
      <c r="L54" s="19" t="s">
        <v>228</v>
      </c>
      <c r="M54" s="21" t="s">
        <v>233</v>
      </c>
      <c r="N54" s="22"/>
      <c r="O54" s="19" t="s">
        <v>108</v>
      </c>
      <c r="P54" s="19" t="s">
        <v>232</v>
      </c>
      <c r="Q54" s="23">
        <v>95200</v>
      </c>
      <c r="R54" s="24">
        <v>-39314</v>
      </c>
      <c r="S54" s="24"/>
      <c r="T54" s="24"/>
      <c r="U54" s="25" t="s">
        <v>194</v>
      </c>
      <c r="V54" s="26">
        <f t="shared" si="0"/>
        <v>55886</v>
      </c>
      <c r="W54" s="26">
        <v>13200</v>
      </c>
      <c r="X54" s="26">
        <v>0</v>
      </c>
      <c r="Y54" s="26">
        <v>42686</v>
      </c>
      <c r="Z54" s="26">
        <v>55886</v>
      </c>
      <c r="AA54" s="27" t="s">
        <v>99</v>
      </c>
      <c r="AB54" s="17" t="s">
        <v>129</v>
      </c>
      <c r="AC54" s="17" t="s">
        <v>134</v>
      </c>
      <c r="AD54" s="28"/>
      <c r="AE54" s="34"/>
      <c r="AF54" s="29"/>
      <c r="AG54" s="29" t="s">
        <v>159</v>
      </c>
      <c r="AH54" s="29"/>
      <c r="AI54" s="29"/>
      <c r="AJ54" s="29"/>
      <c r="AK54" s="29"/>
      <c r="AL54" s="29" t="s">
        <v>159</v>
      </c>
      <c r="AM54" s="29"/>
      <c r="AN54" s="29"/>
      <c r="AO54" s="29"/>
      <c r="AP54" s="29"/>
      <c r="AQ54" s="29"/>
      <c r="AR54" s="29"/>
      <c r="AS54" s="29" t="s">
        <v>102</v>
      </c>
      <c r="AT54" s="29"/>
      <c r="AU54" s="29"/>
      <c r="AV54" s="29"/>
      <c r="AW54" s="29"/>
      <c r="AX54" s="29" t="s">
        <v>102</v>
      </c>
      <c r="AY54" s="29"/>
      <c r="AZ54" s="29"/>
      <c r="BA54" s="29"/>
      <c r="BB54" s="29"/>
      <c r="BC54" s="29"/>
      <c r="BD54" s="30">
        <v>2</v>
      </c>
      <c r="BE54" s="31">
        <v>0</v>
      </c>
      <c r="BF54" s="31">
        <v>27943</v>
      </c>
      <c r="BG54" s="31">
        <v>0</v>
      </c>
      <c r="BH54" s="31">
        <v>0</v>
      </c>
      <c r="BI54" s="31">
        <v>0</v>
      </c>
      <c r="BJ54" s="31">
        <v>0</v>
      </c>
      <c r="BK54" s="31">
        <v>27943</v>
      </c>
      <c r="BL54" s="31">
        <v>0</v>
      </c>
      <c r="BM54" s="31">
        <v>0</v>
      </c>
      <c r="BN54" s="31">
        <v>0</v>
      </c>
      <c r="BO54" s="31">
        <v>0</v>
      </c>
      <c r="BP54" s="31">
        <v>0</v>
      </c>
      <c r="BQ54" s="31">
        <v>55886</v>
      </c>
      <c r="BR54" s="31" t="b">
        <v>1</v>
      </c>
      <c r="BS54" s="31"/>
      <c r="BT54" s="33" t="s">
        <v>234</v>
      </c>
    </row>
    <row r="55" spans="1:72" ht="51" x14ac:dyDescent="0.2">
      <c r="A55" s="17">
        <v>54</v>
      </c>
      <c r="B55" s="18">
        <v>0</v>
      </c>
      <c r="C55" s="19" t="s">
        <v>85</v>
      </c>
      <c r="D55" s="19" t="s">
        <v>226</v>
      </c>
      <c r="E55" s="20" t="s">
        <v>87</v>
      </c>
      <c r="F55" s="20" t="s">
        <v>88</v>
      </c>
      <c r="G55" s="19" t="s">
        <v>89</v>
      </c>
      <c r="H55" s="19" t="s">
        <v>204</v>
      </c>
      <c r="I55" s="19" t="s">
        <v>205</v>
      </c>
      <c r="J55" s="19" t="s">
        <v>206</v>
      </c>
      <c r="K55" s="19" t="s">
        <v>227</v>
      </c>
      <c r="L55" s="19" t="s">
        <v>228</v>
      </c>
      <c r="M55" s="21" t="s">
        <v>235</v>
      </c>
      <c r="N55" s="22"/>
      <c r="O55" s="19" t="s">
        <v>108</v>
      </c>
      <c r="P55" s="35" t="s">
        <v>236</v>
      </c>
      <c r="Q55" s="23">
        <v>37800</v>
      </c>
      <c r="R55" s="24"/>
      <c r="S55" s="24"/>
      <c r="T55" s="24"/>
      <c r="U55" s="25" t="s">
        <v>121</v>
      </c>
      <c r="V55" s="26">
        <f t="shared" si="0"/>
        <v>37800</v>
      </c>
      <c r="W55" s="26">
        <v>0</v>
      </c>
      <c r="X55" s="26">
        <v>0</v>
      </c>
      <c r="Y55" s="26">
        <v>37800</v>
      </c>
      <c r="Z55" s="26">
        <v>37800</v>
      </c>
      <c r="AA55" s="27" t="s">
        <v>99</v>
      </c>
      <c r="AB55" s="17" t="s">
        <v>129</v>
      </c>
      <c r="AC55" s="17" t="s">
        <v>130</v>
      </c>
      <c r="AD55" s="28"/>
      <c r="AE55" s="34"/>
      <c r="AF55" s="29"/>
      <c r="AG55" s="29"/>
      <c r="AH55" s="29"/>
      <c r="AI55" s="29"/>
      <c r="AJ55" s="29"/>
      <c r="AK55" s="29"/>
      <c r="AL55" s="29" t="s">
        <v>159</v>
      </c>
      <c r="AM55" s="29"/>
      <c r="AN55" s="29"/>
      <c r="AO55" s="29"/>
      <c r="AP55" s="29"/>
      <c r="AQ55" s="29"/>
      <c r="AR55" s="29"/>
      <c r="AS55" s="29"/>
      <c r="AT55" s="29"/>
      <c r="AU55" s="29" t="s">
        <v>159</v>
      </c>
      <c r="AV55" s="29"/>
      <c r="AW55" s="29"/>
      <c r="AX55" s="29"/>
      <c r="AY55" s="29"/>
      <c r="AZ55" s="29"/>
      <c r="BA55" s="29"/>
      <c r="BB55" s="29"/>
      <c r="BC55" s="29"/>
      <c r="BD55" s="30">
        <v>1</v>
      </c>
      <c r="BE55" s="31">
        <v>0</v>
      </c>
      <c r="BF55" s="31">
        <v>0</v>
      </c>
      <c r="BG55" s="31">
        <v>0</v>
      </c>
      <c r="BH55" s="31">
        <v>37800</v>
      </c>
      <c r="BI55" s="31">
        <v>0</v>
      </c>
      <c r="BJ55" s="31">
        <v>0</v>
      </c>
      <c r="BK55" s="31">
        <v>0</v>
      </c>
      <c r="BL55" s="31">
        <v>0</v>
      </c>
      <c r="BM55" s="31">
        <v>0</v>
      </c>
      <c r="BN55" s="31">
        <v>0</v>
      </c>
      <c r="BO55" s="31">
        <v>0</v>
      </c>
      <c r="BP55" s="31">
        <v>0</v>
      </c>
      <c r="BQ55" s="31">
        <v>37800</v>
      </c>
      <c r="BR55" s="31" t="b">
        <v>1</v>
      </c>
      <c r="BS55" s="31"/>
      <c r="BT55" s="33" t="s">
        <v>144</v>
      </c>
    </row>
    <row r="56" spans="1:72" ht="76.5" x14ac:dyDescent="0.2">
      <c r="A56" s="17">
        <v>55</v>
      </c>
      <c r="B56" s="18">
        <v>319</v>
      </c>
      <c r="C56" s="19" t="s">
        <v>85</v>
      </c>
      <c r="D56" s="19" t="s">
        <v>226</v>
      </c>
      <c r="E56" s="20" t="s">
        <v>87</v>
      </c>
      <c r="F56" s="20" t="s">
        <v>88</v>
      </c>
      <c r="G56" s="19" t="s">
        <v>89</v>
      </c>
      <c r="H56" s="19" t="s">
        <v>204</v>
      </c>
      <c r="I56" s="19" t="s">
        <v>205</v>
      </c>
      <c r="J56" s="19" t="s">
        <v>206</v>
      </c>
      <c r="K56" s="19" t="s">
        <v>227</v>
      </c>
      <c r="L56" s="19" t="s">
        <v>228</v>
      </c>
      <c r="M56" s="21" t="s">
        <v>237</v>
      </c>
      <c r="N56" s="22"/>
      <c r="O56" s="19" t="s">
        <v>108</v>
      </c>
      <c r="P56" s="19" t="s">
        <v>193</v>
      </c>
      <c r="Q56" s="23">
        <v>1680</v>
      </c>
      <c r="R56" s="24"/>
      <c r="S56" s="24"/>
      <c r="T56" s="24"/>
      <c r="U56" s="25" t="s">
        <v>98</v>
      </c>
      <c r="V56" s="26">
        <f t="shared" si="0"/>
        <v>1680</v>
      </c>
      <c r="W56" s="26">
        <v>152</v>
      </c>
      <c r="X56" s="26">
        <v>0</v>
      </c>
      <c r="Y56" s="26">
        <v>1528</v>
      </c>
      <c r="Z56" s="26">
        <v>1680</v>
      </c>
      <c r="AA56" s="27" t="s">
        <v>99</v>
      </c>
      <c r="AB56" s="17" t="s">
        <v>129</v>
      </c>
      <c r="AC56" s="17" t="s">
        <v>134</v>
      </c>
      <c r="AD56" s="28"/>
      <c r="AE56" s="34"/>
      <c r="AF56" s="29" t="s">
        <v>159</v>
      </c>
      <c r="AG56" s="29"/>
      <c r="AH56" s="29"/>
      <c r="AI56" s="29"/>
      <c r="AJ56" s="29"/>
      <c r="AK56" s="29"/>
      <c r="AL56" s="29"/>
      <c r="AM56" s="29"/>
      <c r="AN56" s="29"/>
      <c r="AO56" s="29"/>
      <c r="AP56" s="29"/>
      <c r="AQ56" s="29"/>
      <c r="AR56" s="29"/>
      <c r="AS56" s="29" t="s">
        <v>159</v>
      </c>
      <c r="AT56" s="29" t="s">
        <v>159</v>
      </c>
      <c r="AU56" s="29" t="s">
        <v>159</v>
      </c>
      <c r="AV56" s="29" t="s">
        <v>159</v>
      </c>
      <c r="AW56" s="29" t="s">
        <v>159</v>
      </c>
      <c r="AX56" s="29" t="s">
        <v>159</v>
      </c>
      <c r="AY56" s="29" t="s">
        <v>159</v>
      </c>
      <c r="AZ56" s="29" t="s">
        <v>159</v>
      </c>
      <c r="BA56" s="29" t="s">
        <v>159</v>
      </c>
      <c r="BB56" s="29" t="s">
        <v>159</v>
      </c>
      <c r="BC56" s="29" t="s">
        <v>159</v>
      </c>
      <c r="BD56" s="30">
        <v>11</v>
      </c>
      <c r="BE56" s="31">
        <v>0</v>
      </c>
      <c r="BF56" s="31">
        <v>152.72727272727272</v>
      </c>
      <c r="BG56" s="31">
        <v>152.72727272727272</v>
      </c>
      <c r="BH56" s="31">
        <v>152.72727272727272</v>
      </c>
      <c r="BI56" s="31">
        <v>152.72727272727272</v>
      </c>
      <c r="BJ56" s="31">
        <v>152.72727272727272</v>
      </c>
      <c r="BK56" s="31">
        <v>152.72727272727272</v>
      </c>
      <c r="BL56" s="31">
        <v>152.72727272727272</v>
      </c>
      <c r="BM56" s="31">
        <v>152.72727272727272</v>
      </c>
      <c r="BN56" s="31">
        <v>152.72727272727272</v>
      </c>
      <c r="BO56" s="31">
        <v>152.72727272727272</v>
      </c>
      <c r="BP56" s="31">
        <v>152.72727272727272</v>
      </c>
      <c r="BQ56" s="31">
        <v>1680</v>
      </c>
      <c r="BR56" s="31" t="b">
        <v>1</v>
      </c>
      <c r="BS56" s="31"/>
      <c r="BT56" s="32" t="s">
        <v>144</v>
      </c>
    </row>
    <row r="57" spans="1:72" ht="51" x14ac:dyDescent="0.2">
      <c r="A57" s="17">
        <v>56</v>
      </c>
      <c r="B57" s="18">
        <v>0</v>
      </c>
      <c r="C57" s="19" t="s">
        <v>85</v>
      </c>
      <c r="D57" s="19" t="s">
        <v>226</v>
      </c>
      <c r="E57" s="20" t="s">
        <v>87</v>
      </c>
      <c r="F57" s="20" t="s">
        <v>88</v>
      </c>
      <c r="G57" s="19" t="s">
        <v>89</v>
      </c>
      <c r="H57" s="19" t="s">
        <v>204</v>
      </c>
      <c r="I57" s="19" t="s">
        <v>205</v>
      </c>
      <c r="J57" s="19" t="s">
        <v>206</v>
      </c>
      <c r="K57" s="19" t="s">
        <v>227</v>
      </c>
      <c r="L57" s="19" t="s">
        <v>238</v>
      </c>
      <c r="M57" s="21" t="s">
        <v>239</v>
      </c>
      <c r="N57" s="22"/>
      <c r="O57" s="19" t="s">
        <v>240</v>
      </c>
      <c r="P57" s="19" t="s">
        <v>241</v>
      </c>
      <c r="Q57" s="23">
        <v>10000</v>
      </c>
      <c r="R57" s="24"/>
      <c r="S57" s="24"/>
      <c r="T57" s="24"/>
      <c r="U57" s="25" t="s">
        <v>98</v>
      </c>
      <c r="V57" s="26">
        <f t="shared" si="0"/>
        <v>10000</v>
      </c>
      <c r="W57" s="26">
        <v>10000</v>
      </c>
      <c r="X57" s="26">
        <v>9970.5400000000009</v>
      </c>
      <c r="Y57" s="26">
        <v>0</v>
      </c>
      <c r="Z57" s="26">
        <v>29.459999999999127</v>
      </c>
      <c r="AA57" s="27" t="s">
        <v>99</v>
      </c>
      <c r="AB57" s="17" t="s">
        <v>100</v>
      </c>
      <c r="AC57" s="17" t="s">
        <v>101</v>
      </c>
      <c r="AD57" s="28"/>
      <c r="AE57" s="34"/>
      <c r="AF57" s="29" t="s">
        <v>159</v>
      </c>
      <c r="AG57" s="29" t="s">
        <v>159</v>
      </c>
      <c r="AH57" s="29" t="s">
        <v>159</v>
      </c>
      <c r="AI57" s="29" t="s">
        <v>159</v>
      </c>
      <c r="AJ57" s="29" t="s">
        <v>159</v>
      </c>
      <c r="AK57" s="29" t="s">
        <v>159</v>
      </c>
      <c r="AL57" s="29" t="s">
        <v>159</v>
      </c>
      <c r="AM57" s="29" t="s">
        <v>159</v>
      </c>
      <c r="AN57" s="29" t="s">
        <v>159</v>
      </c>
      <c r="AO57" s="29" t="s">
        <v>159</v>
      </c>
      <c r="AP57" s="29" t="s">
        <v>159</v>
      </c>
      <c r="AQ57" s="29" t="s">
        <v>159</v>
      </c>
      <c r="AR57" s="29" t="s">
        <v>159</v>
      </c>
      <c r="AS57" s="29" t="s">
        <v>159</v>
      </c>
      <c r="AT57" s="29" t="s">
        <v>159</v>
      </c>
      <c r="AU57" s="29" t="s">
        <v>159</v>
      </c>
      <c r="AV57" s="29" t="s">
        <v>159</v>
      </c>
      <c r="AW57" s="29" t="s">
        <v>159</v>
      </c>
      <c r="AX57" s="29" t="s">
        <v>159</v>
      </c>
      <c r="AY57" s="29" t="s">
        <v>159</v>
      </c>
      <c r="AZ57" s="29" t="s">
        <v>159</v>
      </c>
      <c r="BA57" s="29" t="s">
        <v>159</v>
      </c>
      <c r="BB57" s="29" t="s">
        <v>159</v>
      </c>
      <c r="BC57" s="29" t="s">
        <v>159</v>
      </c>
      <c r="BD57" s="30">
        <v>12</v>
      </c>
      <c r="BE57" s="31">
        <v>833.33333333333337</v>
      </c>
      <c r="BF57" s="31">
        <v>833.33333333333337</v>
      </c>
      <c r="BG57" s="31">
        <v>833.33333333333337</v>
      </c>
      <c r="BH57" s="31">
        <v>833.33333333333337</v>
      </c>
      <c r="BI57" s="31">
        <v>833.33333333333337</v>
      </c>
      <c r="BJ57" s="31">
        <v>833.33333333333337</v>
      </c>
      <c r="BK57" s="31">
        <v>833.33333333333337</v>
      </c>
      <c r="BL57" s="31">
        <v>833.33333333333337</v>
      </c>
      <c r="BM57" s="31">
        <v>833.33333333333337</v>
      </c>
      <c r="BN57" s="31">
        <v>833.33333333333337</v>
      </c>
      <c r="BO57" s="31">
        <v>833.33333333333337</v>
      </c>
      <c r="BP57" s="31">
        <v>833.33333333333337</v>
      </c>
      <c r="BQ57" s="31">
        <v>10000</v>
      </c>
      <c r="BR57" s="31" t="b">
        <v>1</v>
      </c>
      <c r="BS57" s="31"/>
      <c r="BT57" s="33"/>
    </row>
    <row r="58" spans="1:72" ht="51" x14ac:dyDescent="0.2">
      <c r="A58" s="17">
        <v>57</v>
      </c>
      <c r="B58" s="18">
        <v>0</v>
      </c>
      <c r="C58" s="19" t="s">
        <v>85</v>
      </c>
      <c r="D58" s="19" t="s">
        <v>226</v>
      </c>
      <c r="E58" s="20" t="s">
        <v>87</v>
      </c>
      <c r="F58" s="20" t="s">
        <v>88</v>
      </c>
      <c r="G58" s="19" t="s">
        <v>89</v>
      </c>
      <c r="H58" s="19" t="s">
        <v>204</v>
      </c>
      <c r="I58" s="19" t="s">
        <v>205</v>
      </c>
      <c r="J58" s="19" t="s">
        <v>206</v>
      </c>
      <c r="K58" s="19" t="s">
        <v>227</v>
      </c>
      <c r="L58" s="19" t="s">
        <v>238</v>
      </c>
      <c r="M58" s="21" t="s">
        <v>242</v>
      </c>
      <c r="N58" s="22"/>
      <c r="O58" s="19" t="s">
        <v>240</v>
      </c>
      <c r="P58" s="19" t="s">
        <v>241</v>
      </c>
      <c r="Q58" s="23">
        <v>33333.33</v>
      </c>
      <c r="R58" s="24"/>
      <c r="S58" s="24">
        <v>71388.45</v>
      </c>
      <c r="T58" s="24"/>
      <c r="U58" s="25" t="s">
        <v>98</v>
      </c>
      <c r="V58" s="26">
        <f t="shared" si="0"/>
        <v>104721.78</v>
      </c>
      <c r="W58" s="26">
        <v>104721.78</v>
      </c>
      <c r="X58" s="26">
        <v>99724.859999999957</v>
      </c>
      <c r="Y58" s="26">
        <v>0</v>
      </c>
      <c r="Z58" s="26">
        <v>4996.9200000000419</v>
      </c>
      <c r="AA58" s="27" t="s">
        <v>99</v>
      </c>
      <c r="AB58" s="17" t="s">
        <v>100</v>
      </c>
      <c r="AC58" s="17" t="s">
        <v>101</v>
      </c>
      <c r="AD58" s="28"/>
      <c r="AE58" s="34"/>
      <c r="AF58" s="29" t="s">
        <v>159</v>
      </c>
      <c r="AG58" s="29" t="s">
        <v>159</v>
      </c>
      <c r="AH58" s="29" t="s">
        <v>159</v>
      </c>
      <c r="AI58" s="29" t="s">
        <v>159</v>
      </c>
      <c r="AJ58" s="29" t="s">
        <v>159</v>
      </c>
      <c r="AK58" s="29" t="s">
        <v>159</v>
      </c>
      <c r="AL58" s="29" t="s">
        <v>159</v>
      </c>
      <c r="AM58" s="29" t="s">
        <v>159</v>
      </c>
      <c r="AN58" s="29" t="s">
        <v>159</v>
      </c>
      <c r="AO58" s="29" t="s">
        <v>159</v>
      </c>
      <c r="AP58" s="29" t="s">
        <v>159</v>
      </c>
      <c r="AQ58" s="29" t="s">
        <v>159</v>
      </c>
      <c r="AR58" s="29" t="s">
        <v>159</v>
      </c>
      <c r="AS58" s="29" t="s">
        <v>159</v>
      </c>
      <c r="AT58" s="29" t="s">
        <v>159</v>
      </c>
      <c r="AU58" s="29" t="s">
        <v>159</v>
      </c>
      <c r="AV58" s="29" t="s">
        <v>159</v>
      </c>
      <c r="AW58" s="29" t="s">
        <v>159</v>
      </c>
      <c r="AX58" s="29" t="s">
        <v>159</v>
      </c>
      <c r="AY58" s="29" t="s">
        <v>159</v>
      </c>
      <c r="AZ58" s="29" t="s">
        <v>159</v>
      </c>
      <c r="BA58" s="29" t="s">
        <v>159</v>
      </c>
      <c r="BB58" s="29" t="s">
        <v>159</v>
      </c>
      <c r="BC58" s="29" t="s">
        <v>159</v>
      </c>
      <c r="BD58" s="30">
        <v>12</v>
      </c>
      <c r="BE58" s="31">
        <v>8726.8150000000005</v>
      </c>
      <c r="BF58" s="31">
        <v>8726.8150000000005</v>
      </c>
      <c r="BG58" s="31">
        <v>8726.8150000000005</v>
      </c>
      <c r="BH58" s="31">
        <v>8726.8150000000005</v>
      </c>
      <c r="BI58" s="31">
        <v>8726.8150000000005</v>
      </c>
      <c r="BJ58" s="31">
        <v>8726.8150000000005</v>
      </c>
      <c r="BK58" s="31">
        <v>8726.8150000000005</v>
      </c>
      <c r="BL58" s="31">
        <v>8726.8150000000005</v>
      </c>
      <c r="BM58" s="31">
        <v>8726.8150000000005</v>
      </c>
      <c r="BN58" s="31">
        <v>8726.8150000000005</v>
      </c>
      <c r="BO58" s="31">
        <v>8726.8150000000005</v>
      </c>
      <c r="BP58" s="31">
        <v>8726.8150000000005</v>
      </c>
      <c r="BQ58" s="31">
        <v>104721.78000000001</v>
      </c>
      <c r="BR58" s="31" t="b">
        <v>1</v>
      </c>
      <c r="BS58" s="31"/>
      <c r="BT58" s="33" t="s">
        <v>243</v>
      </c>
    </row>
    <row r="59" spans="1:72" ht="51" x14ac:dyDescent="0.2">
      <c r="A59" s="17">
        <v>58</v>
      </c>
      <c r="B59" s="18">
        <v>0</v>
      </c>
      <c r="C59" s="19" t="s">
        <v>85</v>
      </c>
      <c r="D59" s="19" t="s">
        <v>226</v>
      </c>
      <c r="E59" s="20" t="s">
        <v>87</v>
      </c>
      <c r="F59" s="20" t="s">
        <v>88</v>
      </c>
      <c r="G59" s="19" t="s">
        <v>89</v>
      </c>
      <c r="H59" s="19" t="s">
        <v>204</v>
      </c>
      <c r="I59" s="19" t="s">
        <v>205</v>
      </c>
      <c r="J59" s="19" t="s">
        <v>206</v>
      </c>
      <c r="K59" s="19" t="s">
        <v>227</v>
      </c>
      <c r="L59" s="19" t="s">
        <v>244</v>
      </c>
      <c r="M59" s="21" t="s">
        <v>245</v>
      </c>
      <c r="N59" s="22"/>
      <c r="O59" s="19" t="s">
        <v>240</v>
      </c>
      <c r="P59" s="19" t="s">
        <v>246</v>
      </c>
      <c r="Q59" s="23">
        <v>236100.64</v>
      </c>
      <c r="R59" s="24">
        <v>-110000</v>
      </c>
      <c r="S59" s="24">
        <v>88795.909999999974</v>
      </c>
      <c r="T59" s="24"/>
      <c r="U59" s="25" t="s">
        <v>98</v>
      </c>
      <c r="V59" s="26">
        <f t="shared" si="0"/>
        <v>214896.55</v>
      </c>
      <c r="W59" s="26">
        <v>212719.89</v>
      </c>
      <c r="X59" s="26">
        <v>154725.21000000002</v>
      </c>
      <c r="Y59" s="26">
        <v>2176.6599999999744</v>
      </c>
      <c r="Z59" s="26">
        <v>60171.339999999967</v>
      </c>
      <c r="AA59" s="27" t="s">
        <v>99</v>
      </c>
      <c r="AB59" s="17" t="s">
        <v>100</v>
      </c>
      <c r="AC59" s="17" t="s">
        <v>101</v>
      </c>
      <c r="AD59" s="28"/>
      <c r="AE59" s="34"/>
      <c r="AF59" s="29" t="s">
        <v>159</v>
      </c>
      <c r="AG59" s="29" t="s">
        <v>159</v>
      </c>
      <c r="AH59" s="29" t="s">
        <v>159</v>
      </c>
      <c r="AI59" s="29" t="s">
        <v>159</v>
      </c>
      <c r="AJ59" s="29" t="s">
        <v>159</v>
      </c>
      <c r="AK59" s="29" t="s">
        <v>159</v>
      </c>
      <c r="AL59" s="29" t="s">
        <v>159</v>
      </c>
      <c r="AM59" s="29" t="s">
        <v>159</v>
      </c>
      <c r="AN59" s="29" t="s">
        <v>159</v>
      </c>
      <c r="AO59" s="29" t="s">
        <v>159</v>
      </c>
      <c r="AP59" s="29" t="s">
        <v>159</v>
      </c>
      <c r="AQ59" s="29" t="s">
        <v>159</v>
      </c>
      <c r="AR59" s="29" t="s">
        <v>159</v>
      </c>
      <c r="AS59" s="29" t="s">
        <v>159</v>
      </c>
      <c r="AT59" s="29" t="s">
        <v>159</v>
      </c>
      <c r="AU59" s="29" t="s">
        <v>159</v>
      </c>
      <c r="AV59" s="29" t="s">
        <v>159</v>
      </c>
      <c r="AW59" s="29" t="s">
        <v>159</v>
      </c>
      <c r="AX59" s="29" t="s">
        <v>159</v>
      </c>
      <c r="AY59" s="29" t="s">
        <v>159</v>
      </c>
      <c r="AZ59" s="29" t="s">
        <v>159</v>
      </c>
      <c r="BA59" s="29" t="s">
        <v>159</v>
      </c>
      <c r="BB59" s="29" t="s">
        <v>159</v>
      </c>
      <c r="BC59" s="29" t="s">
        <v>159</v>
      </c>
      <c r="BD59" s="30">
        <v>12</v>
      </c>
      <c r="BE59" s="31">
        <v>17908.045833333334</v>
      </c>
      <c r="BF59" s="31">
        <v>17908.045833333334</v>
      </c>
      <c r="BG59" s="31">
        <v>17908.045833333334</v>
      </c>
      <c r="BH59" s="31">
        <v>17908.045833333334</v>
      </c>
      <c r="BI59" s="31">
        <v>17908.045833333334</v>
      </c>
      <c r="BJ59" s="31">
        <v>17908.045833333334</v>
      </c>
      <c r="BK59" s="31">
        <v>17908.045833333334</v>
      </c>
      <c r="BL59" s="31">
        <v>17908.045833333334</v>
      </c>
      <c r="BM59" s="31">
        <v>17908.045833333334</v>
      </c>
      <c r="BN59" s="31">
        <v>17908.045833333334</v>
      </c>
      <c r="BO59" s="31">
        <v>17908.045833333334</v>
      </c>
      <c r="BP59" s="31">
        <v>17908.045833333334</v>
      </c>
      <c r="BQ59" s="31">
        <v>214896.55000000002</v>
      </c>
      <c r="BR59" s="31" t="b">
        <v>1</v>
      </c>
      <c r="BS59" s="31"/>
      <c r="BT59" s="33" t="s">
        <v>243</v>
      </c>
    </row>
    <row r="60" spans="1:72" ht="51" x14ac:dyDescent="0.2">
      <c r="A60" s="17">
        <v>59</v>
      </c>
      <c r="B60" s="18">
        <v>0</v>
      </c>
      <c r="C60" s="19" t="s">
        <v>85</v>
      </c>
      <c r="D60" s="19" t="s">
        <v>226</v>
      </c>
      <c r="E60" s="20" t="s">
        <v>87</v>
      </c>
      <c r="F60" s="20" t="s">
        <v>88</v>
      </c>
      <c r="G60" s="19" t="s">
        <v>89</v>
      </c>
      <c r="H60" s="19" t="s">
        <v>204</v>
      </c>
      <c r="I60" s="19" t="s">
        <v>205</v>
      </c>
      <c r="J60" s="19" t="s">
        <v>206</v>
      </c>
      <c r="K60" s="19" t="s">
        <v>227</v>
      </c>
      <c r="L60" s="19" t="s">
        <v>244</v>
      </c>
      <c r="M60" s="21" t="s">
        <v>247</v>
      </c>
      <c r="N60" s="22"/>
      <c r="O60" s="19" t="s">
        <v>240</v>
      </c>
      <c r="P60" s="19" t="s">
        <v>248</v>
      </c>
      <c r="Q60" s="23">
        <v>74704</v>
      </c>
      <c r="R60" s="24">
        <v>-35000</v>
      </c>
      <c r="S60" s="24">
        <v>26658.33</v>
      </c>
      <c r="T60" s="24"/>
      <c r="U60" s="25" t="s">
        <v>98</v>
      </c>
      <c r="V60" s="26">
        <f t="shared" si="0"/>
        <v>66362.33</v>
      </c>
      <c r="W60" s="26">
        <v>66195.66</v>
      </c>
      <c r="X60" s="26">
        <v>48329.969999999987</v>
      </c>
      <c r="Y60" s="26">
        <v>166.66999999999825</v>
      </c>
      <c r="Z60" s="26">
        <v>18032.360000000015</v>
      </c>
      <c r="AA60" s="27" t="s">
        <v>99</v>
      </c>
      <c r="AB60" s="17" t="s">
        <v>100</v>
      </c>
      <c r="AC60" s="17" t="s">
        <v>101</v>
      </c>
      <c r="AD60" s="28"/>
      <c r="AE60" s="34"/>
      <c r="AF60" s="29" t="s">
        <v>159</v>
      </c>
      <c r="AG60" s="29" t="s">
        <v>159</v>
      </c>
      <c r="AH60" s="29" t="s">
        <v>159</v>
      </c>
      <c r="AI60" s="29" t="s">
        <v>159</v>
      </c>
      <c r="AJ60" s="29" t="s">
        <v>159</v>
      </c>
      <c r="AK60" s="29" t="s">
        <v>159</v>
      </c>
      <c r="AL60" s="29" t="s">
        <v>159</v>
      </c>
      <c r="AM60" s="29" t="s">
        <v>159</v>
      </c>
      <c r="AN60" s="29" t="s">
        <v>159</v>
      </c>
      <c r="AO60" s="29" t="s">
        <v>159</v>
      </c>
      <c r="AP60" s="29" t="s">
        <v>159</v>
      </c>
      <c r="AQ60" s="29" t="s">
        <v>159</v>
      </c>
      <c r="AR60" s="29" t="s">
        <v>159</v>
      </c>
      <c r="AS60" s="29" t="s">
        <v>159</v>
      </c>
      <c r="AT60" s="29" t="s">
        <v>159</v>
      </c>
      <c r="AU60" s="29" t="s">
        <v>159</v>
      </c>
      <c r="AV60" s="29" t="s">
        <v>159</v>
      </c>
      <c r="AW60" s="29" t="s">
        <v>159</v>
      </c>
      <c r="AX60" s="29" t="s">
        <v>159</v>
      </c>
      <c r="AY60" s="29" t="s">
        <v>159</v>
      </c>
      <c r="AZ60" s="29" t="s">
        <v>159</v>
      </c>
      <c r="BA60" s="29" t="s">
        <v>159</v>
      </c>
      <c r="BB60" s="29" t="s">
        <v>159</v>
      </c>
      <c r="BC60" s="29" t="s">
        <v>159</v>
      </c>
      <c r="BD60" s="30">
        <v>12</v>
      </c>
      <c r="BE60" s="31">
        <v>5530.1941666666671</v>
      </c>
      <c r="BF60" s="31">
        <v>5530.1941666666671</v>
      </c>
      <c r="BG60" s="31">
        <v>5530.1941666666671</v>
      </c>
      <c r="BH60" s="31">
        <v>5530.1941666666671</v>
      </c>
      <c r="BI60" s="31">
        <v>5530.1941666666671</v>
      </c>
      <c r="BJ60" s="31">
        <v>5530.1941666666671</v>
      </c>
      <c r="BK60" s="31">
        <v>5530.1941666666671</v>
      </c>
      <c r="BL60" s="31">
        <v>5530.1941666666671</v>
      </c>
      <c r="BM60" s="31">
        <v>5530.1941666666671</v>
      </c>
      <c r="BN60" s="31">
        <v>5530.1941666666671</v>
      </c>
      <c r="BO60" s="31">
        <v>5530.1941666666671</v>
      </c>
      <c r="BP60" s="31">
        <v>5530.1941666666671</v>
      </c>
      <c r="BQ60" s="31">
        <v>66362.33</v>
      </c>
      <c r="BR60" s="31" t="b">
        <v>1</v>
      </c>
      <c r="BS60" s="31"/>
      <c r="BT60" s="33" t="s">
        <v>243</v>
      </c>
    </row>
    <row r="61" spans="1:72" ht="51" x14ac:dyDescent="0.2">
      <c r="A61" s="17">
        <v>60</v>
      </c>
      <c r="B61" s="18">
        <v>0</v>
      </c>
      <c r="C61" s="19" t="s">
        <v>85</v>
      </c>
      <c r="D61" s="19" t="s">
        <v>226</v>
      </c>
      <c r="E61" s="20" t="s">
        <v>87</v>
      </c>
      <c r="F61" s="20" t="s">
        <v>88</v>
      </c>
      <c r="G61" s="19" t="s">
        <v>89</v>
      </c>
      <c r="H61" s="19" t="s">
        <v>204</v>
      </c>
      <c r="I61" s="19" t="s">
        <v>205</v>
      </c>
      <c r="J61" s="19" t="s">
        <v>206</v>
      </c>
      <c r="K61" s="19" t="s">
        <v>227</v>
      </c>
      <c r="L61" s="19" t="s">
        <v>244</v>
      </c>
      <c r="M61" s="21" t="s">
        <v>249</v>
      </c>
      <c r="N61" s="22"/>
      <c r="O61" s="19" t="s">
        <v>240</v>
      </c>
      <c r="P61" s="19" t="s">
        <v>250</v>
      </c>
      <c r="Q61" s="23">
        <v>18960</v>
      </c>
      <c r="R61" s="24">
        <v>-8000</v>
      </c>
      <c r="S61" s="24">
        <v>2190.5</v>
      </c>
      <c r="T61" s="24"/>
      <c r="U61" s="25" t="s">
        <v>98</v>
      </c>
      <c r="V61" s="26">
        <f t="shared" si="0"/>
        <v>13150.5</v>
      </c>
      <c r="W61" s="26">
        <v>13100.5</v>
      </c>
      <c r="X61" s="26">
        <v>7810.5</v>
      </c>
      <c r="Y61" s="26">
        <v>50</v>
      </c>
      <c r="Z61" s="26">
        <v>5340</v>
      </c>
      <c r="AA61" s="27" t="s">
        <v>99</v>
      </c>
      <c r="AB61" s="17" t="s">
        <v>100</v>
      </c>
      <c r="AC61" s="17" t="s">
        <v>101</v>
      </c>
      <c r="AD61" s="28"/>
      <c r="AE61" s="34"/>
      <c r="AF61" s="29" t="s">
        <v>159</v>
      </c>
      <c r="AG61" s="29" t="s">
        <v>159</v>
      </c>
      <c r="AH61" s="29" t="s">
        <v>159</v>
      </c>
      <c r="AI61" s="29" t="s">
        <v>159</v>
      </c>
      <c r="AJ61" s="29" t="s">
        <v>159</v>
      </c>
      <c r="AK61" s="29" t="s">
        <v>159</v>
      </c>
      <c r="AL61" s="29" t="s">
        <v>159</v>
      </c>
      <c r="AM61" s="29" t="s">
        <v>159</v>
      </c>
      <c r="AN61" s="29" t="s">
        <v>159</v>
      </c>
      <c r="AO61" s="29" t="s">
        <v>159</v>
      </c>
      <c r="AP61" s="29" t="s">
        <v>159</v>
      </c>
      <c r="AQ61" s="29" t="s">
        <v>159</v>
      </c>
      <c r="AR61" s="29" t="s">
        <v>159</v>
      </c>
      <c r="AS61" s="29" t="s">
        <v>159</v>
      </c>
      <c r="AT61" s="29" t="s">
        <v>159</v>
      </c>
      <c r="AU61" s="29" t="s">
        <v>159</v>
      </c>
      <c r="AV61" s="29" t="s">
        <v>159</v>
      </c>
      <c r="AW61" s="29" t="s">
        <v>159</v>
      </c>
      <c r="AX61" s="29" t="s">
        <v>159</v>
      </c>
      <c r="AY61" s="29" t="s">
        <v>159</v>
      </c>
      <c r="AZ61" s="29" t="s">
        <v>159</v>
      </c>
      <c r="BA61" s="29" t="s">
        <v>159</v>
      </c>
      <c r="BB61" s="29" t="s">
        <v>159</v>
      </c>
      <c r="BC61" s="29" t="s">
        <v>159</v>
      </c>
      <c r="BD61" s="30">
        <v>12</v>
      </c>
      <c r="BE61" s="31">
        <v>1095.875</v>
      </c>
      <c r="BF61" s="31">
        <v>1095.875</v>
      </c>
      <c r="BG61" s="31">
        <v>1095.875</v>
      </c>
      <c r="BH61" s="31">
        <v>1095.875</v>
      </c>
      <c r="BI61" s="31">
        <v>1095.875</v>
      </c>
      <c r="BJ61" s="31">
        <v>1095.875</v>
      </c>
      <c r="BK61" s="31">
        <v>1095.875</v>
      </c>
      <c r="BL61" s="31">
        <v>1095.875</v>
      </c>
      <c r="BM61" s="31">
        <v>1095.875</v>
      </c>
      <c r="BN61" s="31">
        <v>1095.875</v>
      </c>
      <c r="BO61" s="31">
        <v>1095.875</v>
      </c>
      <c r="BP61" s="31">
        <v>1095.875</v>
      </c>
      <c r="BQ61" s="31">
        <v>13150.5</v>
      </c>
      <c r="BR61" s="31" t="b">
        <v>1</v>
      </c>
      <c r="BS61" s="31"/>
      <c r="BT61" s="33" t="s">
        <v>243</v>
      </c>
    </row>
    <row r="62" spans="1:72" ht="51" x14ac:dyDescent="0.2">
      <c r="A62" s="17">
        <v>61</v>
      </c>
      <c r="B62" s="18">
        <v>0</v>
      </c>
      <c r="C62" s="19" t="s">
        <v>85</v>
      </c>
      <c r="D62" s="19" t="s">
        <v>226</v>
      </c>
      <c r="E62" s="20" t="s">
        <v>87</v>
      </c>
      <c r="F62" s="20" t="s">
        <v>88</v>
      </c>
      <c r="G62" s="19" t="s">
        <v>89</v>
      </c>
      <c r="H62" s="19" t="s">
        <v>204</v>
      </c>
      <c r="I62" s="19" t="s">
        <v>205</v>
      </c>
      <c r="J62" s="19" t="s">
        <v>206</v>
      </c>
      <c r="K62" s="19" t="s">
        <v>227</v>
      </c>
      <c r="L62" s="19" t="s">
        <v>244</v>
      </c>
      <c r="M62" s="21" t="s">
        <v>251</v>
      </c>
      <c r="N62" s="22"/>
      <c r="O62" s="19" t="s">
        <v>240</v>
      </c>
      <c r="P62" s="19" t="s">
        <v>252</v>
      </c>
      <c r="Q62" s="23">
        <v>14182.36</v>
      </c>
      <c r="R62" s="24">
        <v>-15698.23</v>
      </c>
      <c r="S62" s="24">
        <v>5000</v>
      </c>
      <c r="T62" s="24"/>
      <c r="U62" s="25" t="s">
        <v>98</v>
      </c>
      <c r="V62" s="26">
        <f t="shared" si="0"/>
        <v>3484.130000000001</v>
      </c>
      <c r="W62" s="26">
        <v>3484.1299999999987</v>
      </c>
      <c r="X62" s="26">
        <v>1736.62</v>
      </c>
      <c r="Y62" s="26">
        <v>0</v>
      </c>
      <c r="Z62" s="26">
        <v>1747.5100000000011</v>
      </c>
      <c r="AA62" s="27" t="s">
        <v>99</v>
      </c>
      <c r="AB62" s="17" t="s">
        <v>100</v>
      </c>
      <c r="AC62" s="17" t="s">
        <v>101</v>
      </c>
      <c r="AD62" s="28"/>
      <c r="AE62" s="34"/>
      <c r="AF62" s="29" t="s">
        <v>159</v>
      </c>
      <c r="AG62" s="29" t="s">
        <v>159</v>
      </c>
      <c r="AH62" s="29" t="s">
        <v>159</v>
      </c>
      <c r="AI62" s="29" t="s">
        <v>159</v>
      </c>
      <c r="AJ62" s="29" t="s">
        <v>159</v>
      </c>
      <c r="AK62" s="29" t="s">
        <v>159</v>
      </c>
      <c r="AL62" s="29" t="s">
        <v>159</v>
      </c>
      <c r="AM62" s="29" t="s">
        <v>159</v>
      </c>
      <c r="AN62" s="29" t="s">
        <v>159</v>
      </c>
      <c r="AO62" s="29" t="s">
        <v>159</v>
      </c>
      <c r="AP62" s="29" t="s">
        <v>159</v>
      </c>
      <c r="AQ62" s="29" t="s">
        <v>159</v>
      </c>
      <c r="AR62" s="29" t="s">
        <v>159</v>
      </c>
      <c r="AS62" s="29" t="s">
        <v>159</v>
      </c>
      <c r="AT62" s="29" t="s">
        <v>159</v>
      </c>
      <c r="AU62" s="29" t="s">
        <v>159</v>
      </c>
      <c r="AV62" s="29" t="s">
        <v>159</v>
      </c>
      <c r="AW62" s="29" t="s">
        <v>159</v>
      </c>
      <c r="AX62" s="29" t="s">
        <v>159</v>
      </c>
      <c r="AY62" s="29" t="s">
        <v>159</v>
      </c>
      <c r="AZ62" s="29" t="s">
        <v>159</v>
      </c>
      <c r="BA62" s="29" t="s">
        <v>159</v>
      </c>
      <c r="BB62" s="29" t="s">
        <v>159</v>
      </c>
      <c r="BC62" s="29" t="s">
        <v>159</v>
      </c>
      <c r="BD62" s="30">
        <v>12</v>
      </c>
      <c r="BE62" s="31">
        <v>290.34416666666675</v>
      </c>
      <c r="BF62" s="31">
        <v>290.34416666666675</v>
      </c>
      <c r="BG62" s="31">
        <v>290.34416666666675</v>
      </c>
      <c r="BH62" s="31">
        <v>290.34416666666675</v>
      </c>
      <c r="BI62" s="31">
        <v>290.34416666666675</v>
      </c>
      <c r="BJ62" s="31">
        <v>290.34416666666675</v>
      </c>
      <c r="BK62" s="31">
        <v>290.34416666666675</v>
      </c>
      <c r="BL62" s="31">
        <v>290.34416666666675</v>
      </c>
      <c r="BM62" s="31">
        <v>290.34416666666675</v>
      </c>
      <c r="BN62" s="31">
        <v>290.34416666666675</v>
      </c>
      <c r="BO62" s="31">
        <v>290.34416666666675</v>
      </c>
      <c r="BP62" s="31">
        <v>290.34416666666675</v>
      </c>
      <c r="BQ62" s="31">
        <v>3484.130000000001</v>
      </c>
      <c r="BR62" s="31" t="b">
        <v>1</v>
      </c>
      <c r="BS62" s="31"/>
      <c r="BT62" s="33" t="s">
        <v>243</v>
      </c>
    </row>
    <row r="63" spans="1:72" ht="51" x14ac:dyDescent="0.2">
      <c r="A63" s="17">
        <v>62</v>
      </c>
      <c r="B63" s="18">
        <v>0</v>
      </c>
      <c r="C63" s="19" t="s">
        <v>85</v>
      </c>
      <c r="D63" s="19" t="s">
        <v>226</v>
      </c>
      <c r="E63" s="20" t="s">
        <v>87</v>
      </c>
      <c r="F63" s="20" t="s">
        <v>88</v>
      </c>
      <c r="G63" s="19" t="s">
        <v>89</v>
      </c>
      <c r="H63" s="19" t="s">
        <v>204</v>
      </c>
      <c r="I63" s="19" t="s">
        <v>205</v>
      </c>
      <c r="J63" s="19" t="s">
        <v>206</v>
      </c>
      <c r="K63" s="19" t="s">
        <v>227</v>
      </c>
      <c r="L63" s="19" t="s">
        <v>244</v>
      </c>
      <c r="M63" s="21" t="s">
        <v>253</v>
      </c>
      <c r="N63" s="22"/>
      <c r="O63" s="19" t="s">
        <v>240</v>
      </c>
      <c r="P63" s="19" t="s">
        <v>254</v>
      </c>
      <c r="Q63" s="23">
        <v>13333.33</v>
      </c>
      <c r="R63" s="24"/>
      <c r="S63" s="24">
        <v>117.6</v>
      </c>
      <c r="T63" s="24"/>
      <c r="U63" s="25" t="s">
        <v>98</v>
      </c>
      <c r="V63" s="26">
        <f t="shared" si="0"/>
        <v>13450.93</v>
      </c>
      <c r="W63" s="26">
        <v>11950.929999999998</v>
      </c>
      <c r="X63" s="26">
        <v>8313.0899999999983</v>
      </c>
      <c r="Y63" s="26">
        <v>1500.0000000000018</v>
      </c>
      <c r="Z63" s="26">
        <v>5137.840000000002</v>
      </c>
      <c r="AA63" s="27" t="s">
        <v>99</v>
      </c>
      <c r="AB63" s="17" t="s">
        <v>100</v>
      </c>
      <c r="AC63" s="17" t="s">
        <v>101</v>
      </c>
      <c r="AD63" s="28"/>
      <c r="AE63" s="34"/>
      <c r="AF63" s="29" t="s">
        <v>159</v>
      </c>
      <c r="AG63" s="29" t="s">
        <v>159</v>
      </c>
      <c r="AH63" s="29" t="s">
        <v>159</v>
      </c>
      <c r="AI63" s="29" t="s">
        <v>159</v>
      </c>
      <c r="AJ63" s="29" t="s">
        <v>159</v>
      </c>
      <c r="AK63" s="29" t="s">
        <v>159</v>
      </c>
      <c r="AL63" s="29" t="s">
        <v>159</v>
      </c>
      <c r="AM63" s="29" t="s">
        <v>159</v>
      </c>
      <c r="AN63" s="29" t="s">
        <v>159</v>
      </c>
      <c r="AO63" s="29" t="s">
        <v>159</v>
      </c>
      <c r="AP63" s="29" t="s">
        <v>159</v>
      </c>
      <c r="AQ63" s="29" t="s">
        <v>159</v>
      </c>
      <c r="AR63" s="29" t="s">
        <v>159</v>
      </c>
      <c r="AS63" s="29" t="s">
        <v>159</v>
      </c>
      <c r="AT63" s="29" t="s">
        <v>159</v>
      </c>
      <c r="AU63" s="29" t="s">
        <v>159</v>
      </c>
      <c r="AV63" s="29" t="s">
        <v>159</v>
      </c>
      <c r="AW63" s="29" t="s">
        <v>159</v>
      </c>
      <c r="AX63" s="29" t="s">
        <v>159</v>
      </c>
      <c r="AY63" s="29" t="s">
        <v>159</v>
      </c>
      <c r="AZ63" s="29" t="s">
        <v>159</v>
      </c>
      <c r="BA63" s="29" t="s">
        <v>159</v>
      </c>
      <c r="BB63" s="29" t="s">
        <v>159</v>
      </c>
      <c r="BC63" s="29" t="s">
        <v>159</v>
      </c>
      <c r="BD63" s="30">
        <v>12</v>
      </c>
      <c r="BE63" s="31">
        <v>1120.9108333333334</v>
      </c>
      <c r="BF63" s="31">
        <v>1120.9108333333334</v>
      </c>
      <c r="BG63" s="31">
        <v>1120.9108333333334</v>
      </c>
      <c r="BH63" s="31">
        <v>1120.9108333333334</v>
      </c>
      <c r="BI63" s="31">
        <v>1120.9108333333334</v>
      </c>
      <c r="BJ63" s="31">
        <v>1120.9108333333334</v>
      </c>
      <c r="BK63" s="31">
        <v>1120.9108333333334</v>
      </c>
      <c r="BL63" s="31">
        <v>1120.9108333333334</v>
      </c>
      <c r="BM63" s="31">
        <v>1120.9108333333334</v>
      </c>
      <c r="BN63" s="31">
        <v>1120.9108333333334</v>
      </c>
      <c r="BO63" s="31">
        <v>1120.9108333333334</v>
      </c>
      <c r="BP63" s="31">
        <v>1120.9108333333334</v>
      </c>
      <c r="BQ63" s="31">
        <v>13450.93</v>
      </c>
      <c r="BR63" s="31" t="b">
        <v>1</v>
      </c>
      <c r="BS63" s="31"/>
      <c r="BT63" s="32"/>
    </row>
    <row r="64" spans="1:72" ht="51" x14ac:dyDescent="0.2">
      <c r="A64" s="17">
        <v>63</v>
      </c>
      <c r="B64" s="18">
        <v>0</v>
      </c>
      <c r="C64" s="19" t="s">
        <v>85</v>
      </c>
      <c r="D64" s="19" t="s">
        <v>226</v>
      </c>
      <c r="E64" s="20" t="s">
        <v>87</v>
      </c>
      <c r="F64" s="20" t="s">
        <v>88</v>
      </c>
      <c r="G64" s="19" t="s">
        <v>89</v>
      </c>
      <c r="H64" s="19" t="s">
        <v>204</v>
      </c>
      <c r="I64" s="19" t="s">
        <v>205</v>
      </c>
      <c r="J64" s="19" t="s">
        <v>206</v>
      </c>
      <c r="K64" s="19" t="s">
        <v>227</v>
      </c>
      <c r="L64" s="19" t="s">
        <v>244</v>
      </c>
      <c r="M64" s="21" t="s">
        <v>255</v>
      </c>
      <c r="N64" s="22"/>
      <c r="O64" s="19" t="s">
        <v>240</v>
      </c>
      <c r="P64" s="19" t="s">
        <v>256</v>
      </c>
      <c r="Q64" s="23">
        <v>43333.33</v>
      </c>
      <c r="R64" s="24"/>
      <c r="S64" s="24">
        <v>38455.780000000021</v>
      </c>
      <c r="T64" s="24"/>
      <c r="U64" s="25" t="s">
        <v>98</v>
      </c>
      <c r="V64" s="26">
        <f t="shared" si="0"/>
        <v>81789.110000000015</v>
      </c>
      <c r="W64" s="26">
        <v>74289.109999999986</v>
      </c>
      <c r="X64" s="26">
        <v>63547.37</v>
      </c>
      <c r="Y64" s="26">
        <v>7500.0000000000291</v>
      </c>
      <c r="Z64" s="26">
        <v>18241.740000000013</v>
      </c>
      <c r="AA64" s="27" t="s">
        <v>99</v>
      </c>
      <c r="AB64" s="17" t="s">
        <v>100</v>
      </c>
      <c r="AC64" s="17" t="s">
        <v>101</v>
      </c>
      <c r="AD64" s="28"/>
      <c r="AE64" s="34"/>
      <c r="AF64" s="29" t="s">
        <v>159</v>
      </c>
      <c r="AG64" s="29" t="s">
        <v>159</v>
      </c>
      <c r="AH64" s="29" t="s">
        <v>159</v>
      </c>
      <c r="AI64" s="29" t="s">
        <v>159</v>
      </c>
      <c r="AJ64" s="29" t="s">
        <v>159</v>
      </c>
      <c r="AK64" s="29" t="s">
        <v>159</v>
      </c>
      <c r="AL64" s="29" t="s">
        <v>159</v>
      </c>
      <c r="AM64" s="29" t="s">
        <v>159</v>
      </c>
      <c r="AN64" s="29" t="s">
        <v>159</v>
      </c>
      <c r="AO64" s="29" t="s">
        <v>159</v>
      </c>
      <c r="AP64" s="29" t="s">
        <v>159</v>
      </c>
      <c r="AQ64" s="29" t="s">
        <v>159</v>
      </c>
      <c r="AR64" s="29" t="s">
        <v>159</v>
      </c>
      <c r="AS64" s="29" t="s">
        <v>159</v>
      </c>
      <c r="AT64" s="29" t="s">
        <v>159</v>
      </c>
      <c r="AU64" s="29" t="s">
        <v>159</v>
      </c>
      <c r="AV64" s="29" t="s">
        <v>159</v>
      </c>
      <c r="AW64" s="29" t="s">
        <v>159</v>
      </c>
      <c r="AX64" s="29" t="s">
        <v>159</v>
      </c>
      <c r="AY64" s="29" t="s">
        <v>159</v>
      </c>
      <c r="AZ64" s="29" t="s">
        <v>159</v>
      </c>
      <c r="BA64" s="29" t="s">
        <v>159</v>
      </c>
      <c r="BB64" s="29" t="s">
        <v>159</v>
      </c>
      <c r="BC64" s="29" t="s">
        <v>159</v>
      </c>
      <c r="BD64" s="30">
        <v>12</v>
      </c>
      <c r="BE64" s="31">
        <v>6815.7591666666676</v>
      </c>
      <c r="BF64" s="31">
        <v>6815.7591666666676</v>
      </c>
      <c r="BG64" s="31">
        <v>6815.7591666666676</v>
      </c>
      <c r="BH64" s="31">
        <v>6815.7591666666676</v>
      </c>
      <c r="BI64" s="31">
        <v>6815.7591666666676</v>
      </c>
      <c r="BJ64" s="31">
        <v>6815.7591666666676</v>
      </c>
      <c r="BK64" s="31">
        <v>6815.7591666666676</v>
      </c>
      <c r="BL64" s="31">
        <v>6815.7591666666676</v>
      </c>
      <c r="BM64" s="31">
        <v>6815.7591666666676</v>
      </c>
      <c r="BN64" s="31">
        <v>6815.7591666666676</v>
      </c>
      <c r="BO64" s="31">
        <v>6815.7591666666676</v>
      </c>
      <c r="BP64" s="31">
        <v>6815.7591666666676</v>
      </c>
      <c r="BQ64" s="31">
        <v>81789.11000000003</v>
      </c>
      <c r="BR64" s="31" t="b">
        <v>1</v>
      </c>
      <c r="BS64" s="31"/>
      <c r="BT64" s="32" t="s">
        <v>189</v>
      </c>
    </row>
    <row r="65" spans="1:72" ht="51" x14ac:dyDescent="0.2">
      <c r="A65" s="17">
        <v>64</v>
      </c>
      <c r="B65" s="18">
        <v>0</v>
      </c>
      <c r="C65" s="19" t="s">
        <v>85</v>
      </c>
      <c r="D65" s="19" t="s">
        <v>226</v>
      </c>
      <c r="E65" s="20" t="s">
        <v>87</v>
      </c>
      <c r="F65" s="20" t="s">
        <v>88</v>
      </c>
      <c r="G65" s="19" t="s">
        <v>89</v>
      </c>
      <c r="H65" s="19" t="s">
        <v>204</v>
      </c>
      <c r="I65" s="19" t="s">
        <v>205</v>
      </c>
      <c r="J65" s="19" t="s">
        <v>206</v>
      </c>
      <c r="K65" s="19" t="s">
        <v>227</v>
      </c>
      <c r="L65" s="19" t="s">
        <v>244</v>
      </c>
      <c r="M65" s="21" t="s">
        <v>257</v>
      </c>
      <c r="N65" s="22"/>
      <c r="O65" s="19" t="s">
        <v>240</v>
      </c>
      <c r="P65" s="19" t="s">
        <v>258</v>
      </c>
      <c r="Q65" s="23">
        <v>277638.43</v>
      </c>
      <c r="R65" s="24">
        <v>-62000</v>
      </c>
      <c r="S65" s="24">
        <v>36056.540000000037</v>
      </c>
      <c r="T65" s="24"/>
      <c r="U65" s="25" t="s">
        <v>98</v>
      </c>
      <c r="V65" s="26">
        <f t="shared" si="0"/>
        <v>251694.97000000003</v>
      </c>
      <c r="W65" s="26">
        <v>249217.58</v>
      </c>
      <c r="X65" s="26">
        <v>180177.83000000002</v>
      </c>
      <c r="Y65" s="26">
        <v>2477.3900000000431</v>
      </c>
      <c r="Z65" s="26">
        <v>71517.140000000014</v>
      </c>
      <c r="AA65" s="27" t="s">
        <v>99</v>
      </c>
      <c r="AB65" s="17" t="s">
        <v>100</v>
      </c>
      <c r="AC65" s="17" t="s">
        <v>101</v>
      </c>
      <c r="AD65" s="28"/>
      <c r="AE65" s="34"/>
      <c r="AF65" s="29" t="s">
        <v>159</v>
      </c>
      <c r="AG65" s="29" t="s">
        <v>159</v>
      </c>
      <c r="AH65" s="29" t="s">
        <v>159</v>
      </c>
      <c r="AI65" s="29" t="s">
        <v>159</v>
      </c>
      <c r="AJ65" s="29" t="s">
        <v>159</v>
      </c>
      <c r="AK65" s="29" t="s">
        <v>159</v>
      </c>
      <c r="AL65" s="29" t="s">
        <v>159</v>
      </c>
      <c r="AM65" s="29" t="s">
        <v>159</v>
      </c>
      <c r="AN65" s="29" t="s">
        <v>159</v>
      </c>
      <c r="AO65" s="29" t="s">
        <v>159</v>
      </c>
      <c r="AP65" s="29" t="s">
        <v>159</v>
      </c>
      <c r="AQ65" s="29" t="s">
        <v>159</v>
      </c>
      <c r="AR65" s="29" t="s">
        <v>159</v>
      </c>
      <c r="AS65" s="29" t="s">
        <v>159</v>
      </c>
      <c r="AT65" s="29" t="s">
        <v>159</v>
      </c>
      <c r="AU65" s="29" t="s">
        <v>159</v>
      </c>
      <c r="AV65" s="29" t="s">
        <v>159</v>
      </c>
      <c r="AW65" s="29" t="s">
        <v>159</v>
      </c>
      <c r="AX65" s="29" t="s">
        <v>159</v>
      </c>
      <c r="AY65" s="29" t="s">
        <v>159</v>
      </c>
      <c r="AZ65" s="29" t="s">
        <v>159</v>
      </c>
      <c r="BA65" s="29" t="s">
        <v>159</v>
      </c>
      <c r="BB65" s="29" t="s">
        <v>159</v>
      </c>
      <c r="BC65" s="29" t="s">
        <v>159</v>
      </c>
      <c r="BD65" s="30">
        <v>12</v>
      </c>
      <c r="BE65" s="31">
        <v>20974.580833333337</v>
      </c>
      <c r="BF65" s="31">
        <v>20974.580833333337</v>
      </c>
      <c r="BG65" s="31">
        <v>20974.580833333337</v>
      </c>
      <c r="BH65" s="31">
        <v>20974.580833333337</v>
      </c>
      <c r="BI65" s="31">
        <v>20974.580833333337</v>
      </c>
      <c r="BJ65" s="31">
        <v>20974.580833333337</v>
      </c>
      <c r="BK65" s="31">
        <v>20974.580833333337</v>
      </c>
      <c r="BL65" s="31">
        <v>20974.580833333337</v>
      </c>
      <c r="BM65" s="31">
        <v>20974.580833333337</v>
      </c>
      <c r="BN65" s="31">
        <v>20974.580833333337</v>
      </c>
      <c r="BO65" s="31">
        <v>20974.580833333337</v>
      </c>
      <c r="BP65" s="31">
        <v>20974.580833333337</v>
      </c>
      <c r="BQ65" s="31">
        <v>251694.97000000006</v>
      </c>
      <c r="BR65" s="31" t="b">
        <v>1</v>
      </c>
      <c r="BS65" s="31"/>
      <c r="BT65" s="33" t="s">
        <v>243</v>
      </c>
    </row>
    <row r="66" spans="1:72" ht="51" x14ac:dyDescent="0.2">
      <c r="A66" s="17">
        <v>65</v>
      </c>
      <c r="B66" s="18">
        <v>0</v>
      </c>
      <c r="C66" s="19" t="s">
        <v>85</v>
      </c>
      <c r="D66" s="19" t="s">
        <v>226</v>
      </c>
      <c r="E66" s="20" t="s">
        <v>87</v>
      </c>
      <c r="F66" s="20" t="s">
        <v>88</v>
      </c>
      <c r="G66" s="19" t="s">
        <v>89</v>
      </c>
      <c r="H66" s="19" t="s">
        <v>204</v>
      </c>
      <c r="I66" s="19" t="s">
        <v>205</v>
      </c>
      <c r="J66" s="19" t="s">
        <v>206</v>
      </c>
      <c r="K66" s="19" t="s">
        <v>227</v>
      </c>
      <c r="L66" s="19" t="s">
        <v>244</v>
      </c>
      <c r="M66" s="21" t="s">
        <v>259</v>
      </c>
      <c r="N66" s="22"/>
      <c r="O66" s="19" t="s">
        <v>240</v>
      </c>
      <c r="P66" s="19" t="s">
        <v>260</v>
      </c>
      <c r="Q66" s="23">
        <v>236006.2</v>
      </c>
      <c r="R66" s="24">
        <v>-57000</v>
      </c>
      <c r="S66" s="24">
        <v>16052.129999999946</v>
      </c>
      <c r="T66" s="24"/>
      <c r="U66" s="25" t="s">
        <v>98</v>
      </c>
      <c r="V66" s="26">
        <f t="shared" ref="V66:V129" si="1">(Q66+R66+S66+T66)</f>
        <v>195058.32999999996</v>
      </c>
      <c r="W66" s="26">
        <v>192882.52999999997</v>
      </c>
      <c r="X66" s="26">
        <v>128161.60999999997</v>
      </c>
      <c r="Y66" s="26">
        <v>2175.7999999999884</v>
      </c>
      <c r="Z66" s="26">
        <v>66896.719999999987</v>
      </c>
      <c r="AA66" s="27" t="s">
        <v>99</v>
      </c>
      <c r="AB66" s="17" t="s">
        <v>100</v>
      </c>
      <c r="AC66" s="17" t="s">
        <v>101</v>
      </c>
      <c r="AD66" s="28"/>
      <c r="AE66" s="34"/>
      <c r="AF66" s="29" t="s">
        <v>159</v>
      </c>
      <c r="AG66" s="29" t="s">
        <v>159</v>
      </c>
      <c r="AH66" s="29" t="s">
        <v>159</v>
      </c>
      <c r="AI66" s="29" t="s">
        <v>159</v>
      </c>
      <c r="AJ66" s="29" t="s">
        <v>159</v>
      </c>
      <c r="AK66" s="29" t="s">
        <v>159</v>
      </c>
      <c r="AL66" s="29" t="s">
        <v>159</v>
      </c>
      <c r="AM66" s="29" t="s">
        <v>159</v>
      </c>
      <c r="AN66" s="29" t="s">
        <v>159</v>
      </c>
      <c r="AO66" s="29" t="s">
        <v>159</v>
      </c>
      <c r="AP66" s="29" t="s">
        <v>159</v>
      </c>
      <c r="AQ66" s="29" t="s">
        <v>159</v>
      </c>
      <c r="AR66" s="29" t="s">
        <v>159</v>
      </c>
      <c r="AS66" s="29" t="s">
        <v>159</v>
      </c>
      <c r="AT66" s="29" t="s">
        <v>159</v>
      </c>
      <c r="AU66" s="29" t="s">
        <v>159</v>
      </c>
      <c r="AV66" s="29" t="s">
        <v>159</v>
      </c>
      <c r="AW66" s="29" t="s">
        <v>159</v>
      </c>
      <c r="AX66" s="29" t="s">
        <v>159</v>
      </c>
      <c r="AY66" s="29" t="s">
        <v>159</v>
      </c>
      <c r="AZ66" s="29" t="s">
        <v>159</v>
      </c>
      <c r="BA66" s="29" t="s">
        <v>159</v>
      </c>
      <c r="BB66" s="29" t="s">
        <v>159</v>
      </c>
      <c r="BC66" s="29" t="s">
        <v>159</v>
      </c>
      <c r="BD66" s="30">
        <v>12</v>
      </c>
      <c r="BE66" s="31">
        <v>16254.86083333333</v>
      </c>
      <c r="BF66" s="31">
        <v>16254.86083333333</v>
      </c>
      <c r="BG66" s="31">
        <v>16254.86083333333</v>
      </c>
      <c r="BH66" s="31">
        <v>16254.86083333333</v>
      </c>
      <c r="BI66" s="31">
        <v>16254.86083333333</v>
      </c>
      <c r="BJ66" s="31">
        <v>16254.86083333333</v>
      </c>
      <c r="BK66" s="31">
        <v>16254.86083333333</v>
      </c>
      <c r="BL66" s="31">
        <v>16254.86083333333</v>
      </c>
      <c r="BM66" s="31">
        <v>16254.86083333333</v>
      </c>
      <c r="BN66" s="31">
        <v>16254.86083333333</v>
      </c>
      <c r="BO66" s="31">
        <v>16254.86083333333</v>
      </c>
      <c r="BP66" s="31">
        <v>16254.86083333333</v>
      </c>
      <c r="BQ66" s="31">
        <v>195058.33</v>
      </c>
      <c r="BR66" s="31" t="b">
        <v>1</v>
      </c>
      <c r="BS66" s="31"/>
      <c r="BT66" s="33" t="s">
        <v>243</v>
      </c>
    </row>
    <row r="67" spans="1:72" ht="51" x14ac:dyDescent="0.2">
      <c r="A67" s="17">
        <v>66</v>
      </c>
      <c r="B67" s="18">
        <v>0</v>
      </c>
      <c r="C67" s="19" t="s">
        <v>85</v>
      </c>
      <c r="D67" s="19" t="s">
        <v>226</v>
      </c>
      <c r="E67" s="20" t="s">
        <v>87</v>
      </c>
      <c r="F67" s="20" t="s">
        <v>88</v>
      </c>
      <c r="G67" s="19" t="s">
        <v>261</v>
      </c>
      <c r="H67" s="19" t="s">
        <v>262</v>
      </c>
      <c r="I67" s="19" t="s">
        <v>263</v>
      </c>
      <c r="J67" s="19" t="s">
        <v>264</v>
      </c>
      <c r="K67" s="19" t="s">
        <v>265</v>
      </c>
      <c r="L67" s="19" t="s">
        <v>266</v>
      </c>
      <c r="M67" s="21" t="s">
        <v>267</v>
      </c>
      <c r="N67" s="22"/>
      <c r="O67" s="19" t="s">
        <v>268</v>
      </c>
      <c r="P67" s="19" t="s">
        <v>269</v>
      </c>
      <c r="Q67" s="23">
        <v>651045.46</v>
      </c>
      <c r="R67" s="24"/>
      <c r="S67" s="24">
        <v>27343.759999999998</v>
      </c>
      <c r="T67" s="24"/>
      <c r="U67" s="25" t="s">
        <v>98</v>
      </c>
      <c r="V67" s="26">
        <f t="shared" si="1"/>
        <v>678389.22</v>
      </c>
      <c r="W67" s="26">
        <v>678389.22000000009</v>
      </c>
      <c r="X67" s="26">
        <v>612204.53</v>
      </c>
      <c r="Y67" s="26">
        <v>0</v>
      </c>
      <c r="Z67" s="26">
        <v>66184.689999999944</v>
      </c>
      <c r="AA67" s="27" t="s">
        <v>12</v>
      </c>
      <c r="AB67" s="17" t="s">
        <v>100</v>
      </c>
      <c r="AC67" s="17" t="s">
        <v>101</v>
      </c>
      <c r="AD67" s="28"/>
      <c r="AE67" s="34"/>
      <c r="AF67" s="29" t="s">
        <v>159</v>
      </c>
      <c r="AG67" s="29" t="s">
        <v>159</v>
      </c>
      <c r="AH67" s="29" t="s">
        <v>159</v>
      </c>
      <c r="AI67" s="29" t="s">
        <v>159</v>
      </c>
      <c r="AJ67" s="29" t="s">
        <v>159</v>
      </c>
      <c r="AK67" s="29" t="s">
        <v>159</v>
      </c>
      <c r="AL67" s="29" t="s">
        <v>159</v>
      </c>
      <c r="AM67" s="29" t="s">
        <v>159</v>
      </c>
      <c r="AN67" s="29" t="s">
        <v>159</v>
      </c>
      <c r="AO67" s="29" t="s">
        <v>159</v>
      </c>
      <c r="AP67" s="29" t="s">
        <v>159</v>
      </c>
      <c r="AQ67" s="29" t="s">
        <v>159</v>
      </c>
      <c r="AR67" s="29" t="s">
        <v>159</v>
      </c>
      <c r="AS67" s="29" t="s">
        <v>159</v>
      </c>
      <c r="AT67" s="29" t="s">
        <v>159</v>
      </c>
      <c r="AU67" s="29" t="s">
        <v>159</v>
      </c>
      <c r="AV67" s="29" t="s">
        <v>159</v>
      </c>
      <c r="AW67" s="29" t="s">
        <v>159</v>
      </c>
      <c r="AX67" s="29" t="s">
        <v>159</v>
      </c>
      <c r="AY67" s="29" t="s">
        <v>159</v>
      </c>
      <c r="AZ67" s="29" t="s">
        <v>159</v>
      </c>
      <c r="BA67" s="29" t="s">
        <v>159</v>
      </c>
      <c r="BB67" s="29" t="s">
        <v>159</v>
      </c>
      <c r="BC67" s="29" t="s">
        <v>159</v>
      </c>
      <c r="BD67" s="30">
        <v>12</v>
      </c>
      <c r="BE67" s="31">
        <v>56532.434999999998</v>
      </c>
      <c r="BF67" s="31">
        <v>56532.434999999998</v>
      </c>
      <c r="BG67" s="31">
        <v>56532.434999999998</v>
      </c>
      <c r="BH67" s="31">
        <v>56532.434999999998</v>
      </c>
      <c r="BI67" s="31">
        <v>56532.434999999998</v>
      </c>
      <c r="BJ67" s="31">
        <v>56532.434999999998</v>
      </c>
      <c r="BK67" s="31">
        <v>56532.434999999998</v>
      </c>
      <c r="BL67" s="31">
        <v>56532.434999999998</v>
      </c>
      <c r="BM67" s="31">
        <v>56532.434999999998</v>
      </c>
      <c r="BN67" s="31">
        <v>56532.434999999998</v>
      </c>
      <c r="BO67" s="31">
        <v>56532.434999999998</v>
      </c>
      <c r="BP67" s="31">
        <v>56532.434999999998</v>
      </c>
      <c r="BQ67" s="31">
        <v>678389.22</v>
      </c>
      <c r="BR67" s="31" t="b">
        <v>1</v>
      </c>
      <c r="BS67" s="31"/>
      <c r="BT67" s="32" t="s">
        <v>270</v>
      </c>
    </row>
    <row r="68" spans="1:72" ht="51" x14ac:dyDescent="0.2">
      <c r="A68" s="17">
        <v>67</v>
      </c>
      <c r="B68" s="18">
        <v>0</v>
      </c>
      <c r="C68" s="19" t="s">
        <v>85</v>
      </c>
      <c r="D68" s="19" t="s">
        <v>226</v>
      </c>
      <c r="E68" s="20" t="s">
        <v>87</v>
      </c>
      <c r="F68" s="20" t="s">
        <v>88</v>
      </c>
      <c r="G68" s="19" t="s">
        <v>261</v>
      </c>
      <c r="H68" s="19" t="s">
        <v>262</v>
      </c>
      <c r="I68" s="19" t="s">
        <v>263</v>
      </c>
      <c r="J68" s="19" t="s">
        <v>264</v>
      </c>
      <c r="K68" s="19" t="s">
        <v>265</v>
      </c>
      <c r="L68" s="19" t="s">
        <v>266</v>
      </c>
      <c r="M68" s="21" t="s">
        <v>271</v>
      </c>
      <c r="N68" s="22"/>
      <c r="O68" s="19" t="s">
        <v>268</v>
      </c>
      <c r="P68" s="19" t="s">
        <v>272</v>
      </c>
      <c r="Q68" s="23">
        <v>647164</v>
      </c>
      <c r="R68" s="24"/>
      <c r="S68" s="24">
        <v>16089.300000000047</v>
      </c>
      <c r="T68" s="24"/>
      <c r="U68" s="25" t="s">
        <v>98</v>
      </c>
      <c r="V68" s="26">
        <f t="shared" si="1"/>
        <v>663253.30000000005</v>
      </c>
      <c r="W68" s="26">
        <v>663253.30000000226</v>
      </c>
      <c r="X68" s="26">
        <v>497644.94000000373</v>
      </c>
      <c r="Y68" s="26">
        <v>-2.2118911147117615E-9</v>
      </c>
      <c r="Z68" s="26">
        <v>165608.35999999632</v>
      </c>
      <c r="AA68" s="27" t="s">
        <v>99</v>
      </c>
      <c r="AB68" s="17" t="s">
        <v>100</v>
      </c>
      <c r="AC68" s="17" t="s">
        <v>101</v>
      </c>
      <c r="AD68" s="28"/>
      <c r="AE68" s="34"/>
      <c r="AF68" s="29" t="s">
        <v>159</v>
      </c>
      <c r="AG68" s="29" t="s">
        <v>159</v>
      </c>
      <c r="AH68" s="29" t="s">
        <v>159</v>
      </c>
      <c r="AI68" s="29" t="s">
        <v>159</v>
      </c>
      <c r="AJ68" s="29" t="s">
        <v>159</v>
      </c>
      <c r="AK68" s="29" t="s">
        <v>159</v>
      </c>
      <c r="AL68" s="29" t="s">
        <v>159</v>
      </c>
      <c r="AM68" s="29" t="s">
        <v>159</v>
      </c>
      <c r="AN68" s="29" t="s">
        <v>159</v>
      </c>
      <c r="AO68" s="29" t="s">
        <v>159</v>
      </c>
      <c r="AP68" s="29" t="s">
        <v>159</v>
      </c>
      <c r="AQ68" s="29" t="s">
        <v>159</v>
      </c>
      <c r="AR68" s="29" t="s">
        <v>159</v>
      </c>
      <c r="AS68" s="29" t="s">
        <v>159</v>
      </c>
      <c r="AT68" s="29" t="s">
        <v>159</v>
      </c>
      <c r="AU68" s="29" t="s">
        <v>159</v>
      </c>
      <c r="AV68" s="29" t="s">
        <v>159</v>
      </c>
      <c r="AW68" s="29" t="s">
        <v>159</v>
      </c>
      <c r="AX68" s="29" t="s">
        <v>159</v>
      </c>
      <c r="AY68" s="29" t="s">
        <v>159</v>
      </c>
      <c r="AZ68" s="29" t="s">
        <v>159</v>
      </c>
      <c r="BA68" s="29" t="s">
        <v>159</v>
      </c>
      <c r="BB68" s="29" t="s">
        <v>159</v>
      </c>
      <c r="BC68" s="29" t="s">
        <v>159</v>
      </c>
      <c r="BD68" s="30">
        <v>12</v>
      </c>
      <c r="BE68" s="31">
        <v>55271.108333333337</v>
      </c>
      <c r="BF68" s="31">
        <v>55271.108333333337</v>
      </c>
      <c r="BG68" s="31">
        <v>55271.108333333337</v>
      </c>
      <c r="BH68" s="31">
        <v>55271.108333333337</v>
      </c>
      <c r="BI68" s="31">
        <v>55271.108333333337</v>
      </c>
      <c r="BJ68" s="31">
        <v>55271.108333333337</v>
      </c>
      <c r="BK68" s="31">
        <v>55271.108333333337</v>
      </c>
      <c r="BL68" s="31">
        <v>55271.108333333337</v>
      </c>
      <c r="BM68" s="31">
        <v>55271.108333333337</v>
      </c>
      <c r="BN68" s="31">
        <v>55271.108333333337</v>
      </c>
      <c r="BO68" s="31">
        <v>55271.108333333337</v>
      </c>
      <c r="BP68" s="31">
        <v>55271.108333333337</v>
      </c>
      <c r="BQ68" s="31">
        <v>663253.30000000005</v>
      </c>
      <c r="BR68" s="31" t="b">
        <v>1</v>
      </c>
      <c r="BS68" s="31"/>
      <c r="BT68" s="32" t="s">
        <v>189</v>
      </c>
    </row>
    <row r="69" spans="1:72" ht="51" x14ac:dyDescent="0.2">
      <c r="A69" s="17">
        <v>68</v>
      </c>
      <c r="B69" s="18">
        <v>0</v>
      </c>
      <c r="C69" s="19" t="s">
        <v>85</v>
      </c>
      <c r="D69" s="19" t="s">
        <v>226</v>
      </c>
      <c r="E69" s="20" t="s">
        <v>87</v>
      </c>
      <c r="F69" s="20" t="s">
        <v>88</v>
      </c>
      <c r="G69" s="19" t="s">
        <v>261</v>
      </c>
      <c r="H69" s="19" t="s">
        <v>262</v>
      </c>
      <c r="I69" s="19" t="s">
        <v>263</v>
      </c>
      <c r="J69" s="19" t="s">
        <v>264</v>
      </c>
      <c r="K69" s="19" t="s">
        <v>265</v>
      </c>
      <c r="L69" s="19" t="s">
        <v>266</v>
      </c>
      <c r="M69" s="21" t="s">
        <v>273</v>
      </c>
      <c r="N69" s="22"/>
      <c r="O69" s="19" t="s">
        <v>268</v>
      </c>
      <c r="P69" s="19" t="s">
        <v>274</v>
      </c>
      <c r="Q69" s="23">
        <v>94980</v>
      </c>
      <c r="R69" s="24"/>
      <c r="S69" s="24">
        <v>38898.370000000003</v>
      </c>
      <c r="T69" s="24">
        <v>106888.75</v>
      </c>
      <c r="U69" s="25" t="s">
        <v>98</v>
      </c>
      <c r="V69" s="26">
        <f t="shared" si="1"/>
        <v>240767.12</v>
      </c>
      <c r="W69" s="26">
        <v>133878.37</v>
      </c>
      <c r="X69" s="26">
        <v>105743.88</v>
      </c>
      <c r="Y69" s="26">
        <v>0</v>
      </c>
      <c r="Z69" s="26">
        <v>28134.489999999991</v>
      </c>
      <c r="AA69" s="27" t="s">
        <v>12</v>
      </c>
      <c r="AB69" s="17" t="s">
        <v>100</v>
      </c>
      <c r="AC69" s="17" t="s">
        <v>101</v>
      </c>
      <c r="AD69" s="28"/>
      <c r="AE69" s="34"/>
      <c r="AF69" s="29" t="s">
        <v>159</v>
      </c>
      <c r="AG69" s="29" t="s">
        <v>159</v>
      </c>
      <c r="AH69" s="29" t="s">
        <v>159</v>
      </c>
      <c r="AI69" s="29" t="s">
        <v>159</v>
      </c>
      <c r="AJ69" s="29" t="s">
        <v>159</v>
      </c>
      <c r="AK69" s="29" t="s">
        <v>159</v>
      </c>
      <c r="AL69" s="29" t="s">
        <v>159</v>
      </c>
      <c r="AM69" s="29" t="s">
        <v>159</v>
      </c>
      <c r="AN69" s="29" t="s">
        <v>159</v>
      </c>
      <c r="AO69" s="29" t="s">
        <v>159</v>
      </c>
      <c r="AP69" s="29" t="s">
        <v>159</v>
      </c>
      <c r="AQ69" s="29" t="s">
        <v>159</v>
      </c>
      <c r="AR69" s="29" t="s">
        <v>159</v>
      </c>
      <c r="AS69" s="29" t="s">
        <v>159</v>
      </c>
      <c r="AT69" s="29" t="s">
        <v>159</v>
      </c>
      <c r="AU69" s="29" t="s">
        <v>159</v>
      </c>
      <c r="AV69" s="29" t="s">
        <v>159</v>
      </c>
      <c r="AW69" s="29" t="s">
        <v>159</v>
      </c>
      <c r="AX69" s="29" t="s">
        <v>159</v>
      </c>
      <c r="AY69" s="29" t="s">
        <v>159</v>
      </c>
      <c r="AZ69" s="29" t="s">
        <v>159</v>
      </c>
      <c r="BA69" s="29" t="s">
        <v>159</v>
      </c>
      <c r="BB69" s="29" t="s">
        <v>159</v>
      </c>
      <c r="BC69" s="29" t="s">
        <v>159</v>
      </c>
      <c r="BD69" s="30">
        <v>12</v>
      </c>
      <c r="BE69" s="31">
        <v>11156.530833333332</v>
      </c>
      <c r="BF69" s="31">
        <v>11156.530833333332</v>
      </c>
      <c r="BG69" s="31">
        <v>11156.530833333332</v>
      </c>
      <c r="BH69" s="31">
        <v>11156.530833333332</v>
      </c>
      <c r="BI69" s="31">
        <v>11156.530833333332</v>
      </c>
      <c r="BJ69" s="31">
        <v>11156.530833333332</v>
      </c>
      <c r="BK69" s="31">
        <v>11156.530833333332</v>
      </c>
      <c r="BL69" s="31">
        <v>11156.530833333332</v>
      </c>
      <c r="BM69" s="31">
        <v>11156.530833333332</v>
      </c>
      <c r="BN69" s="31">
        <v>11156.530833333332</v>
      </c>
      <c r="BO69" s="31">
        <v>11156.530833333332</v>
      </c>
      <c r="BP69" s="31">
        <v>11156.530833333332</v>
      </c>
      <c r="BQ69" s="31">
        <v>133878.37000000002</v>
      </c>
      <c r="BR69" s="31" t="b">
        <v>1</v>
      </c>
      <c r="BS69" s="31"/>
      <c r="BT69" s="33" t="s">
        <v>275</v>
      </c>
    </row>
    <row r="70" spans="1:72" ht="51" x14ac:dyDescent="0.2">
      <c r="A70" s="17">
        <v>69</v>
      </c>
      <c r="B70" s="18">
        <v>0</v>
      </c>
      <c r="C70" s="19" t="s">
        <v>85</v>
      </c>
      <c r="D70" s="19" t="s">
        <v>226</v>
      </c>
      <c r="E70" s="20" t="s">
        <v>87</v>
      </c>
      <c r="F70" s="20" t="s">
        <v>88</v>
      </c>
      <c r="G70" s="19" t="s">
        <v>261</v>
      </c>
      <c r="H70" s="19" t="s">
        <v>262</v>
      </c>
      <c r="I70" s="19" t="s">
        <v>263</v>
      </c>
      <c r="J70" s="19" t="s">
        <v>264</v>
      </c>
      <c r="K70" s="19" t="s">
        <v>265</v>
      </c>
      <c r="L70" s="19" t="s">
        <v>266</v>
      </c>
      <c r="M70" s="21" t="s">
        <v>276</v>
      </c>
      <c r="N70" s="22"/>
      <c r="O70" s="19" t="s">
        <v>268</v>
      </c>
      <c r="P70" s="19" t="s">
        <v>277</v>
      </c>
      <c r="Q70" s="23">
        <v>720000</v>
      </c>
      <c r="R70" s="24"/>
      <c r="S70" s="24">
        <v>23384</v>
      </c>
      <c r="T70" s="24">
        <v>790696</v>
      </c>
      <c r="U70" s="25" t="s">
        <v>98</v>
      </c>
      <c r="V70" s="26">
        <f t="shared" si="1"/>
        <v>1534080</v>
      </c>
      <c r="W70" s="26">
        <v>743384</v>
      </c>
      <c r="X70" s="26">
        <v>530322</v>
      </c>
      <c r="Y70" s="26">
        <v>0</v>
      </c>
      <c r="Z70" s="26">
        <v>213062</v>
      </c>
      <c r="AA70" s="27" t="s">
        <v>12</v>
      </c>
      <c r="AB70" s="17" t="s">
        <v>100</v>
      </c>
      <c r="AC70" s="17" t="s">
        <v>101</v>
      </c>
      <c r="AD70" s="28"/>
      <c r="AE70" s="34"/>
      <c r="AF70" s="29" t="s">
        <v>159</v>
      </c>
      <c r="AG70" s="29" t="s">
        <v>159</v>
      </c>
      <c r="AH70" s="29" t="s">
        <v>159</v>
      </c>
      <c r="AI70" s="29" t="s">
        <v>159</v>
      </c>
      <c r="AJ70" s="29" t="s">
        <v>159</v>
      </c>
      <c r="AK70" s="29" t="s">
        <v>159</v>
      </c>
      <c r="AL70" s="29" t="s">
        <v>159</v>
      </c>
      <c r="AM70" s="29" t="s">
        <v>159</v>
      </c>
      <c r="AN70" s="29" t="s">
        <v>159</v>
      </c>
      <c r="AO70" s="29" t="s">
        <v>159</v>
      </c>
      <c r="AP70" s="29" t="s">
        <v>159</v>
      </c>
      <c r="AQ70" s="29" t="s">
        <v>159</v>
      </c>
      <c r="AR70" s="29" t="s">
        <v>159</v>
      </c>
      <c r="AS70" s="29" t="s">
        <v>159</v>
      </c>
      <c r="AT70" s="29" t="s">
        <v>159</v>
      </c>
      <c r="AU70" s="29" t="s">
        <v>159</v>
      </c>
      <c r="AV70" s="29" t="s">
        <v>159</v>
      </c>
      <c r="AW70" s="29" t="s">
        <v>159</v>
      </c>
      <c r="AX70" s="29" t="s">
        <v>159</v>
      </c>
      <c r="AY70" s="29" t="s">
        <v>159</v>
      </c>
      <c r="AZ70" s="29" t="s">
        <v>159</v>
      </c>
      <c r="BA70" s="29" t="s">
        <v>159</v>
      </c>
      <c r="BB70" s="29" t="s">
        <v>159</v>
      </c>
      <c r="BC70" s="29" t="s">
        <v>159</v>
      </c>
      <c r="BD70" s="30">
        <v>12</v>
      </c>
      <c r="BE70" s="31">
        <v>61948.666666666664</v>
      </c>
      <c r="BF70" s="31">
        <v>61948.666666666664</v>
      </c>
      <c r="BG70" s="31">
        <v>61948.666666666664</v>
      </c>
      <c r="BH70" s="31">
        <v>61948.666666666664</v>
      </c>
      <c r="BI70" s="31">
        <v>61948.666666666664</v>
      </c>
      <c r="BJ70" s="31">
        <v>61948.666666666664</v>
      </c>
      <c r="BK70" s="31">
        <v>61948.666666666664</v>
      </c>
      <c r="BL70" s="31">
        <v>61948.666666666664</v>
      </c>
      <c r="BM70" s="31">
        <v>61948.666666666664</v>
      </c>
      <c r="BN70" s="31">
        <v>61948.666666666664</v>
      </c>
      <c r="BO70" s="31">
        <v>61948.666666666664</v>
      </c>
      <c r="BP70" s="31">
        <v>61948.666666666664</v>
      </c>
      <c r="BQ70" s="31">
        <v>743383.99999999988</v>
      </c>
      <c r="BR70" s="31" t="b">
        <v>1</v>
      </c>
      <c r="BS70" s="31"/>
      <c r="BT70" s="32" t="s">
        <v>270</v>
      </c>
    </row>
    <row r="71" spans="1:72" ht="51" x14ac:dyDescent="0.2">
      <c r="A71" s="17">
        <v>70</v>
      </c>
      <c r="B71" s="18">
        <v>0</v>
      </c>
      <c r="C71" s="19" t="s">
        <v>85</v>
      </c>
      <c r="D71" s="19" t="s">
        <v>226</v>
      </c>
      <c r="E71" s="20" t="s">
        <v>87</v>
      </c>
      <c r="F71" s="20" t="s">
        <v>88</v>
      </c>
      <c r="G71" s="19" t="s">
        <v>261</v>
      </c>
      <c r="H71" s="19" t="s">
        <v>262</v>
      </c>
      <c r="I71" s="19" t="s">
        <v>263</v>
      </c>
      <c r="J71" s="19" t="s">
        <v>264</v>
      </c>
      <c r="K71" s="19" t="s">
        <v>265</v>
      </c>
      <c r="L71" s="19" t="s">
        <v>266</v>
      </c>
      <c r="M71" s="21" t="s">
        <v>278</v>
      </c>
      <c r="N71" s="22"/>
      <c r="O71" s="19" t="s">
        <v>268</v>
      </c>
      <c r="P71" s="19" t="s">
        <v>279</v>
      </c>
      <c r="Q71" s="23">
        <v>17880.240000000002</v>
      </c>
      <c r="R71" s="24"/>
      <c r="S71" s="24"/>
      <c r="T71" s="24">
        <v>14031.36</v>
      </c>
      <c r="U71" s="25" t="s">
        <v>98</v>
      </c>
      <c r="V71" s="26">
        <f t="shared" si="1"/>
        <v>31911.600000000002</v>
      </c>
      <c r="W71" s="26">
        <v>17880.239999999998</v>
      </c>
      <c r="X71" s="26">
        <v>17880.240000000002</v>
      </c>
      <c r="Y71" s="26">
        <v>0</v>
      </c>
      <c r="Z71" s="26">
        <v>0</v>
      </c>
      <c r="AA71" s="27" t="s">
        <v>12</v>
      </c>
      <c r="AB71" s="17" t="s">
        <v>100</v>
      </c>
      <c r="AC71" s="17" t="s">
        <v>101</v>
      </c>
      <c r="AD71" s="28"/>
      <c r="AE71" s="34"/>
      <c r="AF71" s="29" t="s">
        <v>159</v>
      </c>
      <c r="AG71" s="29" t="s">
        <v>159</v>
      </c>
      <c r="AH71" s="29" t="s">
        <v>159</v>
      </c>
      <c r="AI71" s="29" t="s">
        <v>159</v>
      </c>
      <c r="AJ71" s="29" t="s">
        <v>159</v>
      </c>
      <c r="AK71" s="29" t="s">
        <v>159</v>
      </c>
      <c r="AL71" s="29" t="s">
        <v>159</v>
      </c>
      <c r="AM71" s="29" t="s">
        <v>159</v>
      </c>
      <c r="AN71" s="29" t="s">
        <v>159</v>
      </c>
      <c r="AO71" s="29" t="s">
        <v>159</v>
      </c>
      <c r="AP71" s="29" t="s">
        <v>159</v>
      </c>
      <c r="AQ71" s="29" t="s">
        <v>159</v>
      </c>
      <c r="AR71" s="29" t="s">
        <v>159</v>
      </c>
      <c r="AS71" s="29" t="s">
        <v>159</v>
      </c>
      <c r="AT71" s="29" t="s">
        <v>159</v>
      </c>
      <c r="AU71" s="29" t="s">
        <v>159</v>
      </c>
      <c r="AV71" s="29" t="s">
        <v>159</v>
      </c>
      <c r="AW71" s="29" t="s">
        <v>159</v>
      </c>
      <c r="AX71" s="29" t="s">
        <v>159</v>
      </c>
      <c r="AY71" s="29" t="s">
        <v>159</v>
      </c>
      <c r="AZ71" s="29" t="s">
        <v>159</v>
      </c>
      <c r="BA71" s="29" t="s">
        <v>159</v>
      </c>
      <c r="BB71" s="29" t="s">
        <v>159</v>
      </c>
      <c r="BC71" s="29" t="s">
        <v>159</v>
      </c>
      <c r="BD71" s="30">
        <v>12</v>
      </c>
      <c r="BE71" s="31">
        <v>1490.0200000000002</v>
      </c>
      <c r="BF71" s="31">
        <v>1490.0200000000002</v>
      </c>
      <c r="BG71" s="31">
        <v>1490.0200000000002</v>
      </c>
      <c r="BH71" s="31">
        <v>1490.0200000000002</v>
      </c>
      <c r="BI71" s="31">
        <v>1490.0200000000002</v>
      </c>
      <c r="BJ71" s="31">
        <v>1490.0200000000002</v>
      </c>
      <c r="BK71" s="31">
        <v>1490.0200000000002</v>
      </c>
      <c r="BL71" s="31">
        <v>1490.0200000000002</v>
      </c>
      <c r="BM71" s="31">
        <v>1490.0200000000002</v>
      </c>
      <c r="BN71" s="31">
        <v>1490.0200000000002</v>
      </c>
      <c r="BO71" s="31">
        <v>1490.0200000000002</v>
      </c>
      <c r="BP71" s="31">
        <v>1490.0200000000002</v>
      </c>
      <c r="BQ71" s="31">
        <v>17880.240000000002</v>
      </c>
      <c r="BR71" s="31" t="b">
        <v>1</v>
      </c>
      <c r="BS71" s="31"/>
      <c r="BT71" s="32"/>
    </row>
    <row r="72" spans="1:72" ht="51" x14ac:dyDescent="0.2">
      <c r="A72" s="17">
        <v>71</v>
      </c>
      <c r="B72" s="18">
        <v>0</v>
      </c>
      <c r="C72" s="19" t="s">
        <v>85</v>
      </c>
      <c r="D72" s="19" t="s">
        <v>226</v>
      </c>
      <c r="E72" s="20" t="s">
        <v>87</v>
      </c>
      <c r="F72" s="20" t="s">
        <v>88</v>
      </c>
      <c r="G72" s="19" t="s">
        <v>261</v>
      </c>
      <c r="H72" s="19" t="s">
        <v>262</v>
      </c>
      <c r="I72" s="19" t="s">
        <v>263</v>
      </c>
      <c r="J72" s="19" t="s">
        <v>264</v>
      </c>
      <c r="K72" s="19" t="s">
        <v>265</v>
      </c>
      <c r="L72" s="19" t="s">
        <v>266</v>
      </c>
      <c r="M72" s="21" t="s">
        <v>280</v>
      </c>
      <c r="N72" s="22"/>
      <c r="O72" s="19" t="s">
        <v>268</v>
      </c>
      <c r="P72" s="19" t="s">
        <v>281</v>
      </c>
      <c r="Q72" s="23">
        <v>142335.26</v>
      </c>
      <c r="R72" s="24"/>
      <c r="S72" s="24">
        <v>7328.68</v>
      </c>
      <c r="T72" s="24">
        <v>149865.81</v>
      </c>
      <c r="U72" s="25" t="s">
        <v>98</v>
      </c>
      <c r="V72" s="26">
        <f t="shared" si="1"/>
        <v>299529.75</v>
      </c>
      <c r="W72" s="26">
        <v>149663.93999999992</v>
      </c>
      <c r="X72" s="26">
        <v>129207.5</v>
      </c>
      <c r="Y72" s="26">
        <v>0</v>
      </c>
      <c r="Z72" s="26">
        <v>20456.440000000002</v>
      </c>
      <c r="AA72" s="27" t="s">
        <v>12</v>
      </c>
      <c r="AB72" s="17" t="s">
        <v>100</v>
      </c>
      <c r="AC72" s="17" t="s">
        <v>101</v>
      </c>
      <c r="AD72" s="28"/>
      <c r="AE72" s="34"/>
      <c r="AF72" s="29" t="s">
        <v>159</v>
      </c>
      <c r="AG72" s="29" t="s">
        <v>159</v>
      </c>
      <c r="AH72" s="29" t="s">
        <v>159</v>
      </c>
      <c r="AI72" s="29" t="s">
        <v>159</v>
      </c>
      <c r="AJ72" s="29" t="s">
        <v>159</v>
      </c>
      <c r="AK72" s="29" t="s">
        <v>159</v>
      </c>
      <c r="AL72" s="29" t="s">
        <v>159</v>
      </c>
      <c r="AM72" s="29" t="s">
        <v>159</v>
      </c>
      <c r="AN72" s="29" t="s">
        <v>159</v>
      </c>
      <c r="AO72" s="29" t="s">
        <v>159</v>
      </c>
      <c r="AP72" s="29" t="s">
        <v>159</v>
      </c>
      <c r="AQ72" s="29" t="s">
        <v>159</v>
      </c>
      <c r="AR72" s="29" t="s">
        <v>159</v>
      </c>
      <c r="AS72" s="29" t="s">
        <v>159</v>
      </c>
      <c r="AT72" s="29" t="s">
        <v>159</v>
      </c>
      <c r="AU72" s="29" t="s">
        <v>159</v>
      </c>
      <c r="AV72" s="29" t="s">
        <v>159</v>
      </c>
      <c r="AW72" s="29" t="s">
        <v>159</v>
      </c>
      <c r="AX72" s="29" t="s">
        <v>159</v>
      </c>
      <c r="AY72" s="29" t="s">
        <v>159</v>
      </c>
      <c r="AZ72" s="29" t="s">
        <v>159</v>
      </c>
      <c r="BA72" s="29" t="s">
        <v>159</v>
      </c>
      <c r="BB72" s="29" t="s">
        <v>159</v>
      </c>
      <c r="BC72" s="29" t="s">
        <v>159</v>
      </c>
      <c r="BD72" s="30">
        <v>12</v>
      </c>
      <c r="BE72" s="31">
        <v>12471.995000000001</v>
      </c>
      <c r="BF72" s="31">
        <v>12471.995000000001</v>
      </c>
      <c r="BG72" s="31">
        <v>12471.995000000001</v>
      </c>
      <c r="BH72" s="31">
        <v>12471.995000000001</v>
      </c>
      <c r="BI72" s="31">
        <v>12471.995000000001</v>
      </c>
      <c r="BJ72" s="31">
        <v>12471.995000000001</v>
      </c>
      <c r="BK72" s="31">
        <v>12471.995000000001</v>
      </c>
      <c r="BL72" s="31">
        <v>12471.995000000001</v>
      </c>
      <c r="BM72" s="31">
        <v>12471.995000000001</v>
      </c>
      <c r="BN72" s="31">
        <v>12471.995000000001</v>
      </c>
      <c r="BO72" s="31">
        <v>12471.995000000001</v>
      </c>
      <c r="BP72" s="31">
        <v>12471.995000000001</v>
      </c>
      <c r="BQ72" s="31">
        <v>149663.93999999997</v>
      </c>
      <c r="BR72" s="31" t="b">
        <v>1</v>
      </c>
      <c r="BS72" s="31"/>
      <c r="BT72" s="32" t="s">
        <v>270</v>
      </c>
    </row>
    <row r="73" spans="1:72" ht="51" x14ac:dyDescent="0.2">
      <c r="A73" s="17">
        <v>72</v>
      </c>
      <c r="B73" s="18">
        <v>0</v>
      </c>
      <c r="C73" s="19" t="s">
        <v>85</v>
      </c>
      <c r="D73" s="19" t="s">
        <v>226</v>
      </c>
      <c r="E73" s="20" t="s">
        <v>87</v>
      </c>
      <c r="F73" s="20" t="s">
        <v>88</v>
      </c>
      <c r="G73" s="19" t="s">
        <v>261</v>
      </c>
      <c r="H73" s="19" t="s">
        <v>262</v>
      </c>
      <c r="I73" s="19" t="s">
        <v>263</v>
      </c>
      <c r="J73" s="19" t="s">
        <v>264</v>
      </c>
      <c r="K73" s="19" t="s">
        <v>265</v>
      </c>
      <c r="L73" s="19" t="s">
        <v>266</v>
      </c>
      <c r="M73" s="21" t="s">
        <v>282</v>
      </c>
      <c r="N73" s="22"/>
      <c r="O73" s="19" t="s">
        <v>268</v>
      </c>
      <c r="P73" s="19" t="s">
        <v>283</v>
      </c>
      <c r="Q73" s="23">
        <v>866957.25</v>
      </c>
      <c r="R73" s="24">
        <v>-498023.47000000003</v>
      </c>
      <c r="S73" s="24"/>
      <c r="T73" s="24">
        <v>671007.72</v>
      </c>
      <c r="U73" s="25" t="s">
        <v>98</v>
      </c>
      <c r="V73" s="26">
        <f t="shared" si="1"/>
        <v>1039941.5</v>
      </c>
      <c r="W73" s="26">
        <v>368933.78000000009</v>
      </c>
      <c r="X73" s="26">
        <v>289084.42000000004</v>
      </c>
      <c r="Y73" s="26">
        <v>0</v>
      </c>
      <c r="Z73" s="26">
        <v>79849.359999999928</v>
      </c>
      <c r="AA73" s="27" t="s">
        <v>12</v>
      </c>
      <c r="AB73" s="17" t="s">
        <v>100</v>
      </c>
      <c r="AC73" s="17" t="s">
        <v>101</v>
      </c>
      <c r="AD73" s="28"/>
      <c r="AE73" s="34"/>
      <c r="AF73" s="29" t="s">
        <v>159</v>
      </c>
      <c r="AG73" s="29" t="s">
        <v>159</v>
      </c>
      <c r="AH73" s="29" t="s">
        <v>159</v>
      </c>
      <c r="AI73" s="29" t="s">
        <v>159</v>
      </c>
      <c r="AJ73" s="29" t="s">
        <v>159</v>
      </c>
      <c r="AK73" s="29" t="s">
        <v>159</v>
      </c>
      <c r="AL73" s="29" t="s">
        <v>159</v>
      </c>
      <c r="AM73" s="29" t="s">
        <v>159</v>
      </c>
      <c r="AN73" s="29" t="s">
        <v>159</v>
      </c>
      <c r="AO73" s="29" t="s">
        <v>159</v>
      </c>
      <c r="AP73" s="29" t="s">
        <v>159</v>
      </c>
      <c r="AQ73" s="29" t="s">
        <v>159</v>
      </c>
      <c r="AR73" s="29" t="s">
        <v>159</v>
      </c>
      <c r="AS73" s="29" t="s">
        <v>159</v>
      </c>
      <c r="AT73" s="29" t="s">
        <v>159</v>
      </c>
      <c r="AU73" s="29" t="s">
        <v>159</v>
      </c>
      <c r="AV73" s="29" t="s">
        <v>159</v>
      </c>
      <c r="AW73" s="29" t="s">
        <v>159</v>
      </c>
      <c r="AX73" s="29" t="s">
        <v>159</v>
      </c>
      <c r="AY73" s="29" t="s">
        <v>159</v>
      </c>
      <c r="AZ73" s="29" t="s">
        <v>159</v>
      </c>
      <c r="BA73" s="29" t="s">
        <v>159</v>
      </c>
      <c r="BB73" s="29" t="s">
        <v>159</v>
      </c>
      <c r="BC73" s="29" t="s">
        <v>159</v>
      </c>
      <c r="BD73" s="30">
        <v>12</v>
      </c>
      <c r="BE73" s="31">
        <v>30744.481666666663</v>
      </c>
      <c r="BF73" s="31">
        <v>30744.481666666663</v>
      </c>
      <c r="BG73" s="31">
        <v>30744.481666666663</v>
      </c>
      <c r="BH73" s="31">
        <v>30744.481666666663</v>
      </c>
      <c r="BI73" s="31">
        <v>30744.481666666663</v>
      </c>
      <c r="BJ73" s="31">
        <v>30744.481666666663</v>
      </c>
      <c r="BK73" s="31">
        <v>30744.481666666663</v>
      </c>
      <c r="BL73" s="31">
        <v>30744.481666666663</v>
      </c>
      <c r="BM73" s="31">
        <v>30744.481666666663</v>
      </c>
      <c r="BN73" s="31">
        <v>30744.481666666663</v>
      </c>
      <c r="BO73" s="31">
        <v>30744.481666666663</v>
      </c>
      <c r="BP73" s="31">
        <v>30744.481666666663</v>
      </c>
      <c r="BQ73" s="31">
        <v>368933.78</v>
      </c>
      <c r="BR73" s="31" t="b">
        <v>1</v>
      </c>
      <c r="BS73" s="31"/>
      <c r="BT73" s="33" t="s">
        <v>275</v>
      </c>
    </row>
    <row r="74" spans="1:72" ht="51" x14ac:dyDescent="0.2">
      <c r="A74" s="17">
        <v>73</v>
      </c>
      <c r="B74" s="18">
        <v>0</v>
      </c>
      <c r="C74" s="19" t="s">
        <v>85</v>
      </c>
      <c r="D74" s="19" t="s">
        <v>226</v>
      </c>
      <c r="E74" s="20" t="s">
        <v>87</v>
      </c>
      <c r="F74" s="20" t="s">
        <v>88</v>
      </c>
      <c r="G74" s="19" t="s">
        <v>261</v>
      </c>
      <c r="H74" s="19" t="s">
        <v>262</v>
      </c>
      <c r="I74" s="19" t="s">
        <v>263</v>
      </c>
      <c r="J74" s="19" t="s">
        <v>264</v>
      </c>
      <c r="K74" s="19" t="s">
        <v>265</v>
      </c>
      <c r="L74" s="19" t="s">
        <v>266</v>
      </c>
      <c r="M74" s="21" t="s">
        <v>284</v>
      </c>
      <c r="N74" s="22"/>
      <c r="O74" s="19" t="s">
        <v>268</v>
      </c>
      <c r="P74" s="19" t="s">
        <v>285</v>
      </c>
      <c r="Q74" s="23">
        <v>1860526.37</v>
      </c>
      <c r="R74" s="24">
        <v>-136167.11000000034</v>
      </c>
      <c r="S74" s="24"/>
      <c r="T74" s="24"/>
      <c r="U74" s="25" t="s">
        <v>98</v>
      </c>
      <c r="V74" s="26">
        <f t="shared" si="1"/>
        <v>1724359.2599999998</v>
      </c>
      <c r="W74" s="26">
        <v>1724359.2599999995</v>
      </c>
      <c r="X74" s="26">
        <v>1270050.1100000001</v>
      </c>
      <c r="Y74" s="26">
        <v>0</v>
      </c>
      <c r="Z74" s="26">
        <v>454309.14999999967</v>
      </c>
      <c r="AA74" s="27" t="s">
        <v>99</v>
      </c>
      <c r="AB74" s="17" t="s">
        <v>100</v>
      </c>
      <c r="AC74" s="17" t="s">
        <v>101</v>
      </c>
      <c r="AD74" s="28"/>
      <c r="AE74" s="34"/>
      <c r="AF74" s="29" t="s">
        <v>159</v>
      </c>
      <c r="AG74" s="29" t="s">
        <v>159</v>
      </c>
      <c r="AH74" s="29" t="s">
        <v>159</v>
      </c>
      <c r="AI74" s="29" t="s">
        <v>159</v>
      </c>
      <c r="AJ74" s="29" t="s">
        <v>159</v>
      </c>
      <c r="AK74" s="29" t="s">
        <v>159</v>
      </c>
      <c r="AL74" s="29" t="s">
        <v>159</v>
      </c>
      <c r="AM74" s="29" t="s">
        <v>159</v>
      </c>
      <c r="AN74" s="29" t="s">
        <v>159</v>
      </c>
      <c r="AO74" s="29" t="s">
        <v>159</v>
      </c>
      <c r="AP74" s="29" t="s">
        <v>159</v>
      </c>
      <c r="AQ74" s="29" t="s">
        <v>159</v>
      </c>
      <c r="AR74" s="29" t="s">
        <v>159</v>
      </c>
      <c r="AS74" s="29" t="s">
        <v>159</v>
      </c>
      <c r="AT74" s="29" t="s">
        <v>159</v>
      </c>
      <c r="AU74" s="29" t="s">
        <v>159</v>
      </c>
      <c r="AV74" s="29" t="s">
        <v>159</v>
      </c>
      <c r="AW74" s="29" t="s">
        <v>159</v>
      </c>
      <c r="AX74" s="29" t="s">
        <v>159</v>
      </c>
      <c r="AY74" s="29" t="s">
        <v>159</v>
      </c>
      <c r="AZ74" s="29" t="s">
        <v>159</v>
      </c>
      <c r="BA74" s="29" t="s">
        <v>159</v>
      </c>
      <c r="BB74" s="29" t="s">
        <v>159</v>
      </c>
      <c r="BC74" s="29" t="s">
        <v>159</v>
      </c>
      <c r="BD74" s="30">
        <v>12</v>
      </c>
      <c r="BE74" s="31">
        <v>143696.60499999998</v>
      </c>
      <c r="BF74" s="31">
        <v>143696.60499999998</v>
      </c>
      <c r="BG74" s="31">
        <v>143696.60499999998</v>
      </c>
      <c r="BH74" s="31">
        <v>143696.60499999998</v>
      </c>
      <c r="BI74" s="31">
        <v>143696.60499999998</v>
      </c>
      <c r="BJ74" s="31">
        <v>143696.60499999998</v>
      </c>
      <c r="BK74" s="31">
        <v>143696.60499999998</v>
      </c>
      <c r="BL74" s="31">
        <v>143696.60499999998</v>
      </c>
      <c r="BM74" s="31">
        <v>143696.60499999998</v>
      </c>
      <c r="BN74" s="31">
        <v>143696.60499999998</v>
      </c>
      <c r="BO74" s="31">
        <v>143696.60499999998</v>
      </c>
      <c r="BP74" s="31">
        <v>143696.60499999998</v>
      </c>
      <c r="BQ74" s="31">
        <v>1724359.2599999998</v>
      </c>
      <c r="BR74" s="31" t="b">
        <v>1</v>
      </c>
      <c r="BS74" s="31"/>
      <c r="BT74" s="32" t="s">
        <v>189</v>
      </c>
    </row>
    <row r="75" spans="1:72" ht="51" x14ac:dyDescent="0.2">
      <c r="A75" s="17">
        <v>74</v>
      </c>
      <c r="B75" s="18">
        <v>0</v>
      </c>
      <c r="C75" s="19" t="s">
        <v>85</v>
      </c>
      <c r="D75" s="19" t="s">
        <v>226</v>
      </c>
      <c r="E75" s="20" t="s">
        <v>87</v>
      </c>
      <c r="F75" s="20" t="s">
        <v>88</v>
      </c>
      <c r="G75" s="19" t="s">
        <v>261</v>
      </c>
      <c r="H75" s="19" t="s">
        <v>262</v>
      </c>
      <c r="I75" s="19" t="s">
        <v>263</v>
      </c>
      <c r="J75" s="19" t="s">
        <v>264</v>
      </c>
      <c r="K75" s="19" t="s">
        <v>265</v>
      </c>
      <c r="L75" s="19" t="s">
        <v>266</v>
      </c>
      <c r="M75" s="21" t="s">
        <v>286</v>
      </c>
      <c r="N75" s="22"/>
      <c r="O75" s="19" t="s">
        <v>268</v>
      </c>
      <c r="P75" s="19" t="s">
        <v>287</v>
      </c>
      <c r="Q75" s="23">
        <v>1301570.08</v>
      </c>
      <c r="R75" s="24">
        <v>-81255.560000000056</v>
      </c>
      <c r="S75" s="24"/>
      <c r="T75" s="24"/>
      <c r="U75" s="25" t="s">
        <v>98</v>
      </c>
      <c r="V75" s="26">
        <f t="shared" si="1"/>
        <v>1220314.52</v>
      </c>
      <c r="W75" s="26">
        <v>1220314.52</v>
      </c>
      <c r="X75" s="26">
        <v>906079.14000000025</v>
      </c>
      <c r="Y75" s="26">
        <v>0</v>
      </c>
      <c r="Z75" s="26">
        <v>314235.37999999977</v>
      </c>
      <c r="AA75" s="27" t="s">
        <v>99</v>
      </c>
      <c r="AB75" s="17" t="s">
        <v>100</v>
      </c>
      <c r="AC75" s="17" t="s">
        <v>101</v>
      </c>
      <c r="AD75" s="28"/>
      <c r="AE75" s="34"/>
      <c r="AF75" s="29" t="s">
        <v>159</v>
      </c>
      <c r="AG75" s="29" t="s">
        <v>159</v>
      </c>
      <c r="AH75" s="29" t="s">
        <v>159</v>
      </c>
      <c r="AI75" s="29" t="s">
        <v>159</v>
      </c>
      <c r="AJ75" s="29" t="s">
        <v>159</v>
      </c>
      <c r="AK75" s="29" t="s">
        <v>159</v>
      </c>
      <c r="AL75" s="29" t="s">
        <v>159</v>
      </c>
      <c r="AM75" s="29" t="s">
        <v>159</v>
      </c>
      <c r="AN75" s="29" t="s">
        <v>159</v>
      </c>
      <c r="AO75" s="29" t="s">
        <v>159</v>
      </c>
      <c r="AP75" s="29" t="s">
        <v>159</v>
      </c>
      <c r="AQ75" s="29" t="s">
        <v>159</v>
      </c>
      <c r="AR75" s="29" t="s">
        <v>159</v>
      </c>
      <c r="AS75" s="29" t="s">
        <v>159</v>
      </c>
      <c r="AT75" s="29" t="s">
        <v>159</v>
      </c>
      <c r="AU75" s="29" t="s">
        <v>159</v>
      </c>
      <c r="AV75" s="29" t="s">
        <v>159</v>
      </c>
      <c r="AW75" s="29" t="s">
        <v>159</v>
      </c>
      <c r="AX75" s="29" t="s">
        <v>159</v>
      </c>
      <c r="AY75" s="29" t="s">
        <v>159</v>
      </c>
      <c r="AZ75" s="29" t="s">
        <v>159</v>
      </c>
      <c r="BA75" s="29" t="s">
        <v>159</v>
      </c>
      <c r="BB75" s="29" t="s">
        <v>159</v>
      </c>
      <c r="BC75" s="29" t="s">
        <v>159</v>
      </c>
      <c r="BD75" s="30">
        <v>12</v>
      </c>
      <c r="BE75" s="31">
        <v>101692.87666666666</v>
      </c>
      <c r="BF75" s="31">
        <v>101692.87666666666</v>
      </c>
      <c r="BG75" s="31">
        <v>101692.87666666666</v>
      </c>
      <c r="BH75" s="31">
        <v>101692.87666666666</v>
      </c>
      <c r="BI75" s="31">
        <v>101692.87666666666</v>
      </c>
      <c r="BJ75" s="31">
        <v>101692.87666666666</v>
      </c>
      <c r="BK75" s="31">
        <v>101692.87666666666</v>
      </c>
      <c r="BL75" s="31">
        <v>101692.87666666666</v>
      </c>
      <c r="BM75" s="31">
        <v>101692.87666666666</v>
      </c>
      <c r="BN75" s="31">
        <v>101692.87666666666</v>
      </c>
      <c r="BO75" s="31">
        <v>101692.87666666666</v>
      </c>
      <c r="BP75" s="31">
        <v>101692.87666666666</v>
      </c>
      <c r="BQ75" s="31">
        <v>1220314.5200000003</v>
      </c>
      <c r="BR75" s="31" t="b">
        <v>1</v>
      </c>
      <c r="BS75" s="31"/>
      <c r="BT75" s="32" t="s">
        <v>189</v>
      </c>
    </row>
    <row r="76" spans="1:72" ht="51" x14ac:dyDescent="0.2">
      <c r="A76" s="17">
        <v>75</v>
      </c>
      <c r="B76" s="18">
        <v>0</v>
      </c>
      <c r="C76" s="19" t="s">
        <v>85</v>
      </c>
      <c r="D76" s="19" t="s">
        <v>226</v>
      </c>
      <c r="E76" s="20" t="s">
        <v>87</v>
      </c>
      <c r="F76" s="20" t="s">
        <v>88</v>
      </c>
      <c r="G76" s="19" t="s">
        <v>89</v>
      </c>
      <c r="H76" s="19" t="s">
        <v>204</v>
      </c>
      <c r="I76" s="19" t="s">
        <v>205</v>
      </c>
      <c r="J76" s="19" t="s">
        <v>206</v>
      </c>
      <c r="K76" s="19" t="s">
        <v>227</v>
      </c>
      <c r="L76" s="19" t="s">
        <v>244</v>
      </c>
      <c r="M76" s="21" t="s">
        <v>288</v>
      </c>
      <c r="N76" s="22"/>
      <c r="O76" s="19" t="s">
        <v>240</v>
      </c>
      <c r="P76" s="19" t="s">
        <v>289</v>
      </c>
      <c r="Q76" s="23">
        <v>60829.85</v>
      </c>
      <c r="R76" s="24">
        <v>-10000</v>
      </c>
      <c r="S76" s="24">
        <v>58004.83</v>
      </c>
      <c r="T76" s="24"/>
      <c r="U76" s="25" t="s">
        <v>98</v>
      </c>
      <c r="V76" s="26">
        <f t="shared" si="1"/>
        <v>108834.68</v>
      </c>
      <c r="W76" s="26">
        <v>108834.68</v>
      </c>
      <c r="X76" s="26">
        <v>50838.600000000006</v>
      </c>
      <c r="Y76" s="26">
        <v>0</v>
      </c>
      <c r="Z76" s="26">
        <v>57996.079999999987</v>
      </c>
      <c r="AA76" s="27" t="s">
        <v>99</v>
      </c>
      <c r="AB76" s="17" t="s">
        <v>100</v>
      </c>
      <c r="AC76" s="17" t="s">
        <v>101</v>
      </c>
      <c r="AD76" s="28"/>
      <c r="AE76" s="34"/>
      <c r="AF76" s="29" t="s">
        <v>159</v>
      </c>
      <c r="AG76" s="29" t="s">
        <v>159</v>
      </c>
      <c r="AH76" s="29" t="s">
        <v>159</v>
      </c>
      <c r="AI76" s="29" t="s">
        <v>159</v>
      </c>
      <c r="AJ76" s="29" t="s">
        <v>159</v>
      </c>
      <c r="AK76" s="29" t="s">
        <v>159</v>
      </c>
      <c r="AL76" s="29" t="s">
        <v>159</v>
      </c>
      <c r="AM76" s="29" t="s">
        <v>159</v>
      </c>
      <c r="AN76" s="29" t="s">
        <v>159</v>
      </c>
      <c r="AO76" s="29" t="s">
        <v>159</v>
      </c>
      <c r="AP76" s="29" t="s">
        <v>159</v>
      </c>
      <c r="AQ76" s="29" t="s">
        <v>159</v>
      </c>
      <c r="AR76" s="29" t="s">
        <v>159</v>
      </c>
      <c r="AS76" s="29" t="s">
        <v>159</v>
      </c>
      <c r="AT76" s="29" t="s">
        <v>159</v>
      </c>
      <c r="AU76" s="29" t="s">
        <v>159</v>
      </c>
      <c r="AV76" s="29" t="s">
        <v>159</v>
      </c>
      <c r="AW76" s="29" t="s">
        <v>159</v>
      </c>
      <c r="AX76" s="29" t="s">
        <v>159</v>
      </c>
      <c r="AY76" s="29" t="s">
        <v>159</v>
      </c>
      <c r="AZ76" s="29" t="s">
        <v>159</v>
      </c>
      <c r="BA76" s="29" t="s">
        <v>159</v>
      </c>
      <c r="BB76" s="29" t="s">
        <v>159</v>
      </c>
      <c r="BC76" s="29" t="s">
        <v>159</v>
      </c>
      <c r="BD76" s="30">
        <v>12</v>
      </c>
      <c r="BE76" s="31">
        <v>9069.5566666666655</v>
      </c>
      <c r="BF76" s="31">
        <v>9069.5566666666655</v>
      </c>
      <c r="BG76" s="31">
        <v>9069.5566666666655</v>
      </c>
      <c r="BH76" s="31">
        <v>9069.5566666666655</v>
      </c>
      <c r="BI76" s="31">
        <v>9069.5566666666655</v>
      </c>
      <c r="BJ76" s="31">
        <v>9069.5566666666655</v>
      </c>
      <c r="BK76" s="31">
        <v>9069.5566666666655</v>
      </c>
      <c r="BL76" s="31">
        <v>9069.5566666666655</v>
      </c>
      <c r="BM76" s="31">
        <v>9069.5566666666655</v>
      </c>
      <c r="BN76" s="31">
        <v>9069.5566666666655</v>
      </c>
      <c r="BO76" s="31">
        <v>9069.5566666666655</v>
      </c>
      <c r="BP76" s="31">
        <v>9069.5566666666655</v>
      </c>
      <c r="BQ76" s="31">
        <v>108834.68000000001</v>
      </c>
      <c r="BR76" s="31" t="b">
        <v>1</v>
      </c>
      <c r="BS76" s="31"/>
      <c r="BT76" s="33" t="s">
        <v>290</v>
      </c>
    </row>
    <row r="77" spans="1:72" ht="51" x14ac:dyDescent="0.2">
      <c r="A77" s="17">
        <v>76</v>
      </c>
      <c r="B77" s="18">
        <v>0</v>
      </c>
      <c r="C77" s="19" t="s">
        <v>85</v>
      </c>
      <c r="D77" s="19" t="s">
        <v>226</v>
      </c>
      <c r="E77" s="20" t="s">
        <v>87</v>
      </c>
      <c r="F77" s="20" t="s">
        <v>88</v>
      </c>
      <c r="G77" s="19" t="s">
        <v>261</v>
      </c>
      <c r="H77" s="19" t="s">
        <v>262</v>
      </c>
      <c r="I77" s="19" t="s">
        <v>263</v>
      </c>
      <c r="J77" s="19" t="s">
        <v>264</v>
      </c>
      <c r="K77" s="19" t="s">
        <v>265</v>
      </c>
      <c r="L77" s="19" t="s">
        <v>266</v>
      </c>
      <c r="M77" s="21" t="s">
        <v>291</v>
      </c>
      <c r="N77" s="22"/>
      <c r="O77" s="19" t="s">
        <v>268</v>
      </c>
      <c r="P77" s="19" t="s">
        <v>292</v>
      </c>
      <c r="Q77" s="23">
        <v>1704433.98</v>
      </c>
      <c r="R77" s="24"/>
      <c r="S77" s="24">
        <v>1273286.6200000001</v>
      </c>
      <c r="T77" s="24"/>
      <c r="U77" s="25" t="s">
        <v>98</v>
      </c>
      <c r="V77" s="26">
        <f t="shared" si="1"/>
        <v>2977720.6</v>
      </c>
      <c r="W77" s="26">
        <v>2452474.9299999997</v>
      </c>
      <c r="X77" s="26">
        <v>2411988.9300000002</v>
      </c>
      <c r="Y77" s="26">
        <v>525245.67000000039</v>
      </c>
      <c r="Z77" s="26">
        <v>565731.66999999993</v>
      </c>
      <c r="AA77" s="27" t="s">
        <v>99</v>
      </c>
      <c r="AB77" s="17" t="s">
        <v>100</v>
      </c>
      <c r="AC77" s="17" t="s">
        <v>101</v>
      </c>
      <c r="AD77" s="28"/>
      <c r="AE77" s="34"/>
      <c r="AF77" s="29" t="s">
        <v>159</v>
      </c>
      <c r="AG77" s="29" t="s">
        <v>159</v>
      </c>
      <c r="AH77" s="29" t="s">
        <v>159</v>
      </c>
      <c r="AI77" s="29" t="s">
        <v>159</v>
      </c>
      <c r="AJ77" s="29" t="s">
        <v>159</v>
      </c>
      <c r="AK77" s="29" t="s">
        <v>159</v>
      </c>
      <c r="AL77" s="29" t="s">
        <v>159</v>
      </c>
      <c r="AM77" s="29" t="s">
        <v>159</v>
      </c>
      <c r="AN77" s="29" t="s">
        <v>159</v>
      </c>
      <c r="AO77" s="29" t="s">
        <v>159</v>
      </c>
      <c r="AP77" s="29" t="s">
        <v>159</v>
      </c>
      <c r="AQ77" s="29" t="s">
        <v>159</v>
      </c>
      <c r="AR77" s="29" t="s">
        <v>159</v>
      </c>
      <c r="AS77" s="29" t="s">
        <v>159</v>
      </c>
      <c r="AT77" s="29" t="s">
        <v>159</v>
      </c>
      <c r="AU77" s="29" t="s">
        <v>159</v>
      </c>
      <c r="AV77" s="29" t="s">
        <v>159</v>
      </c>
      <c r="AW77" s="29" t="s">
        <v>159</v>
      </c>
      <c r="AX77" s="29" t="s">
        <v>159</v>
      </c>
      <c r="AY77" s="29" t="s">
        <v>159</v>
      </c>
      <c r="AZ77" s="29" t="s">
        <v>159</v>
      </c>
      <c r="BA77" s="29" t="s">
        <v>159</v>
      </c>
      <c r="BB77" s="29" t="s">
        <v>159</v>
      </c>
      <c r="BC77" s="29" t="s">
        <v>159</v>
      </c>
      <c r="BD77" s="30">
        <v>12</v>
      </c>
      <c r="BE77" s="31">
        <v>248143.38333333333</v>
      </c>
      <c r="BF77" s="31">
        <v>248143.38333333333</v>
      </c>
      <c r="BG77" s="31">
        <v>248143.38333333333</v>
      </c>
      <c r="BH77" s="31">
        <v>248143.38333333333</v>
      </c>
      <c r="BI77" s="31">
        <v>248143.38333333333</v>
      </c>
      <c r="BJ77" s="31">
        <v>248143.38333333333</v>
      </c>
      <c r="BK77" s="31">
        <v>248143.38333333333</v>
      </c>
      <c r="BL77" s="31">
        <v>248143.38333333333</v>
      </c>
      <c r="BM77" s="31">
        <v>248143.38333333333</v>
      </c>
      <c r="BN77" s="31">
        <v>248143.38333333333</v>
      </c>
      <c r="BO77" s="31">
        <v>248143.38333333333</v>
      </c>
      <c r="BP77" s="31">
        <v>248143.38333333333</v>
      </c>
      <c r="BQ77" s="31">
        <v>2977720.6</v>
      </c>
      <c r="BR77" s="31" t="b">
        <v>1</v>
      </c>
      <c r="BS77" s="31"/>
      <c r="BT77" s="33" t="s">
        <v>293</v>
      </c>
    </row>
    <row r="78" spans="1:72" ht="51" x14ac:dyDescent="0.2">
      <c r="A78" s="17">
        <v>77</v>
      </c>
      <c r="B78" s="18">
        <v>0</v>
      </c>
      <c r="C78" s="19" t="s">
        <v>85</v>
      </c>
      <c r="D78" s="19" t="s">
        <v>226</v>
      </c>
      <c r="E78" s="20" t="s">
        <v>87</v>
      </c>
      <c r="F78" s="20" t="s">
        <v>88</v>
      </c>
      <c r="G78" s="19" t="s">
        <v>89</v>
      </c>
      <c r="H78" s="19" t="s">
        <v>204</v>
      </c>
      <c r="I78" s="19" t="s">
        <v>205</v>
      </c>
      <c r="J78" s="19" t="s">
        <v>206</v>
      </c>
      <c r="K78" s="19" t="s">
        <v>227</v>
      </c>
      <c r="L78" s="19" t="s">
        <v>238</v>
      </c>
      <c r="M78" s="21" t="s">
        <v>294</v>
      </c>
      <c r="N78" s="22"/>
      <c r="O78" s="19" t="s">
        <v>240</v>
      </c>
      <c r="P78" s="19" t="s">
        <v>295</v>
      </c>
      <c r="Q78" s="23">
        <v>777145.25</v>
      </c>
      <c r="R78" s="24">
        <v>-755846.10000000009</v>
      </c>
      <c r="S78" s="24"/>
      <c r="T78" s="24"/>
      <c r="U78" s="25" t="s">
        <v>98</v>
      </c>
      <c r="V78" s="26">
        <f t="shared" si="1"/>
        <v>21299.149999999907</v>
      </c>
      <c r="W78" s="26">
        <v>21299.15000000014</v>
      </c>
      <c r="X78" s="26">
        <v>21299.15000000014</v>
      </c>
      <c r="Y78" s="26">
        <v>-2.3283064365386963E-10</v>
      </c>
      <c r="Z78" s="26">
        <v>-2.3283064365386963E-10</v>
      </c>
      <c r="AA78" s="27" t="s">
        <v>99</v>
      </c>
      <c r="AB78" s="17" t="s">
        <v>100</v>
      </c>
      <c r="AC78" s="17" t="s">
        <v>101</v>
      </c>
      <c r="AD78" s="28"/>
      <c r="AE78" s="34"/>
      <c r="AF78" s="29" t="s">
        <v>159</v>
      </c>
      <c r="AG78" s="29" t="s">
        <v>159</v>
      </c>
      <c r="AH78" s="29" t="s">
        <v>159</v>
      </c>
      <c r="AI78" s="29" t="s">
        <v>159</v>
      </c>
      <c r="AJ78" s="29" t="s">
        <v>159</v>
      </c>
      <c r="AK78" s="29" t="s">
        <v>159</v>
      </c>
      <c r="AL78" s="29" t="s">
        <v>159</v>
      </c>
      <c r="AM78" s="29" t="s">
        <v>159</v>
      </c>
      <c r="AN78" s="29" t="s">
        <v>159</v>
      </c>
      <c r="AO78" s="29" t="s">
        <v>159</v>
      </c>
      <c r="AP78" s="29" t="s">
        <v>159</v>
      </c>
      <c r="AQ78" s="29" t="s">
        <v>159</v>
      </c>
      <c r="AR78" s="29" t="s">
        <v>159</v>
      </c>
      <c r="AS78" s="29" t="s">
        <v>159</v>
      </c>
      <c r="AT78" s="29" t="s">
        <v>159</v>
      </c>
      <c r="AU78" s="29" t="s">
        <v>159</v>
      </c>
      <c r="AV78" s="29" t="s">
        <v>159</v>
      </c>
      <c r="AW78" s="29" t="s">
        <v>159</v>
      </c>
      <c r="AX78" s="29" t="s">
        <v>159</v>
      </c>
      <c r="AY78" s="29" t="s">
        <v>159</v>
      </c>
      <c r="AZ78" s="29" t="s">
        <v>159</v>
      </c>
      <c r="BA78" s="29" t="s">
        <v>159</v>
      </c>
      <c r="BB78" s="29" t="s">
        <v>159</v>
      </c>
      <c r="BC78" s="29" t="s">
        <v>159</v>
      </c>
      <c r="BD78" s="30">
        <v>12</v>
      </c>
      <c r="BE78" s="31">
        <v>1774.9291666666588</v>
      </c>
      <c r="BF78" s="31">
        <v>1774.9291666666588</v>
      </c>
      <c r="BG78" s="31">
        <v>1774.9291666666588</v>
      </c>
      <c r="BH78" s="31">
        <v>1774.9291666666588</v>
      </c>
      <c r="BI78" s="31">
        <v>1774.9291666666588</v>
      </c>
      <c r="BJ78" s="31">
        <v>1774.9291666666588</v>
      </c>
      <c r="BK78" s="31">
        <v>1774.9291666666588</v>
      </c>
      <c r="BL78" s="31">
        <v>1774.9291666666588</v>
      </c>
      <c r="BM78" s="31">
        <v>1774.9291666666588</v>
      </c>
      <c r="BN78" s="31">
        <v>1774.9291666666588</v>
      </c>
      <c r="BO78" s="31">
        <v>1774.9291666666588</v>
      </c>
      <c r="BP78" s="31">
        <v>1774.9291666666588</v>
      </c>
      <c r="BQ78" s="31">
        <v>21299.149999999907</v>
      </c>
      <c r="BR78" s="31" t="b">
        <v>1</v>
      </c>
      <c r="BS78" s="31"/>
      <c r="BT78" s="33" t="s">
        <v>296</v>
      </c>
    </row>
    <row r="79" spans="1:72" ht="75" x14ac:dyDescent="0.2">
      <c r="A79" s="17">
        <v>78</v>
      </c>
      <c r="B79" s="18">
        <v>21</v>
      </c>
      <c r="C79" s="19" t="s">
        <v>85</v>
      </c>
      <c r="D79" s="19" t="s">
        <v>226</v>
      </c>
      <c r="E79" s="20" t="s">
        <v>87</v>
      </c>
      <c r="F79" s="20" t="s">
        <v>88</v>
      </c>
      <c r="G79" s="19" t="s">
        <v>89</v>
      </c>
      <c r="H79" s="19" t="s">
        <v>204</v>
      </c>
      <c r="I79" s="19" t="s">
        <v>205</v>
      </c>
      <c r="J79" s="19" t="s">
        <v>206</v>
      </c>
      <c r="K79" s="19" t="s">
        <v>227</v>
      </c>
      <c r="L79" s="19" t="s">
        <v>297</v>
      </c>
      <c r="M79" s="21" t="s">
        <v>298</v>
      </c>
      <c r="N79" s="22"/>
      <c r="O79" s="19" t="s">
        <v>108</v>
      </c>
      <c r="P79" s="19" t="s">
        <v>299</v>
      </c>
      <c r="Q79" s="23">
        <v>403200</v>
      </c>
      <c r="R79" s="24">
        <v>-420000</v>
      </c>
      <c r="S79" s="24">
        <v>16800</v>
      </c>
      <c r="T79" s="24"/>
      <c r="U79" s="25" t="s">
        <v>111</v>
      </c>
      <c r="V79" s="26">
        <f t="shared" si="1"/>
        <v>0</v>
      </c>
      <c r="W79" s="26">
        <v>0</v>
      </c>
      <c r="X79" s="26">
        <v>0</v>
      </c>
      <c r="Y79" s="26">
        <v>0</v>
      </c>
      <c r="Z79" s="26">
        <v>0</v>
      </c>
      <c r="AA79" s="27" t="s">
        <v>99</v>
      </c>
      <c r="AB79" s="17" t="s">
        <v>129</v>
      </c>
      <c r="AC79" s="17" t="s">
        <v>134</v>
      </c>
      <c r="AD79" s="28"/>
      <c r="AE79" s="34"/>
      <c r="AF79" s="29" t="s">
        <v>102</v>
      </c>
      <c r="AG79" s="29" t="s">
        <v>102</v>
      </c>
      <c r="AH79" s="29" t="s">
        <v>102</v>
      </c>
      <c r="AI79" s="29" t="s">
        <v>102</v>
      </c>
      <c r="AJ79" s="29" t="s">
        <v>102</v>
      </c>
      <c r="AK79" s="29" t="s">
        <v>102</v>
      </c>
      <c r="AL79" s="29" t="s">
        <v>102</v>
      </c>
      <c r="AM79" s="29" t="s">
        <v>102</v>
      </c>
      <c r="AN79" s="29" t="s">
        <v>102</v>
      </c>
      <c r="AO79" s="29" t="s">
        <v>102</v>
      </c>
      <c r="AP79" s="29"/>
      <c r="AQ79" s="29"/>
      <c r="AR79" s="29"/>
      <c r="AS79" s="29" t="s">
        <v>102</v>
      </c>
      <c r="AT79" s="29" t="s">
        <v>102</v>
      </c>
      <c r="AU79" s="29" t="s">
        <v>102</v>
      </c>
      <c r="AV79" s="29" t="s">
        <v>102</v>
      </c>
      <c r="AW79" s="29" t="s">
        <v>102</v>
      </c>
      <c r="AX79" s="29" t="s">
        <v>102</v>
      </c>
      <c r="AY79" s="29" t="s">
        <v>102</v>
      </c>
      <c r="AZ79" s="29" t="s">
        <v>102</v>
      </c>
      <c r="BA79" s="29" t="s">
        <v>102</v>
      </c>
      <c r="BB79" s="29" t="s">
        <v>102</v>
      </c>
      <c r="BC79" s="29" t="s">
        <v>102</v>
      </c>
      <c r="BD79" s="30">
        <v>11</v>
      </c>
      <c r="BE79" s="31">
        <v>0</v>
      </c>
      <c r="BF79" s="31">
        <v>0</v>
      </c>
      <c r="BG79" s="31">
        <v>0</v>
      </c>
      <c r="BH79" s="31">
        <v>0</v>
      </c>
      <c r="BI79" s="31">
        <v>0</v>
      </c>
      <c r="BJ79" s="31">
        <v>0</v>
      </c>
      <c r="BK79" s="31">
        <v>0</v>
      </c>
      <c r="BL79" s="31">
        <v>0</v>
      </c>
      <c r="BM79" s="31">
        <v>0</v>
      </c>
      <c r="BN79" s="31">
        <v>0</v>
      </c>
      <c r="BO79" s="31">
        <v>0</v>
      </c>
      <c r="BP79" s="31">
        <v>0</v>
      </c>
      <c r="BQ79" s="31">
        <v>0</v>
      </c>
      <c r="BR79" s="31" t="b">
        <v>1</v>
      </c>
      <c r="BS79" s="31"/>
      <c r="BT79" s="33" t="s">
        <v>300</v>
      </c>
    </row>
    <row r="80" spans="1:72" ht="76.5" x14ac:dyDescent="0.2">
      <c r="A80" s="17">
        <v>79</v>
      </c>
      <c r="B80" s="18">
        <v>108</v>
      </c>
      <c r="C80" s="19" t="s">
        <v>85</v>
      </c>
      <c r="D80" s="19" t="s">
        <v>226</v>
      </c>
      <c r="E80" s="20" t="s">
        <v>87</v>
      </c>
      <c r="F80" s="20" t="s">
        <v>88</v>
      </c>
      <c r="G80" s="19" t="s">
        <v>89</v>
      </c>
      <c r="H80" s="19" t="s">
        <v>204</v>
      </c>
      <c r="I80" s="19" t="s">
        <v>205</v>
      </c>
      <c r="J80" s="19" t="s">
        <v>206</v>
      </c>
      <c r="K80" s="19" t="s">
        <v>227</v>
      </c>
      <c r="L80" s="19" t="s">
        <v>301</v>
      </c>
      <c r="M80" s="21" t="s">
        <v>302</v>
      </c>
      <c r="N80" s="22"/>
      <c r="O80" s="19" t="s">
        <v>108</v>
      </c>
      <c r="P80" s="19" t="s">
        <v>193</v>
      </c>
      <c r="Q80" s="23">
        <v>7504</v>
      </c>
      <c r="R80" s="24"/>
      <c r="S80" s="24"/>
      <c r="T80" s="24"/>
      <c r="U80" s="25" t="s">
        <v>121</v>
      </c>
      <c r="V80" s="26">
        <f t="shared" si="1"/>
        <v>7504</v>
      </c>
      <c r="W80" s="26">
        <v>7504</v>
      </c>
      <c r="X80" s="26">
        <v>7504</v>
      </c>
      <c r="Y80" s="26">
        <v>0</v>
      </c>
      <c r="Z80" s="26">
        <v>0</v>
      </c>
      <c r="AA80" s="27" t="s">
        <v>99</v>
      </c>
      <c r="AB80" s="17" t="s">
        <v>129</v>
      </c>
      <c r="AC80" s="17" t="s">
        <v>134</v>
      </c>
      <c r="AD80" s="28"/>
      <c r="AE80" s="34"/>
      <c r="AF80" s="29"/>
      <c r="AG80" s="29" t="s">
        <v>102</v>
      </c>
      <c r="AH80" s="29"/>
      <c r="AI80" s="29"/>
      <c r="AJ80" s="29"/>
      <c r="AK80" s="29"/>
      <c r="AL80" s="29"/>
      <c r="AM80" s="29"/>
      <c r="AN80" s="29"/>
      <c r="AO80" s="29"/>
      <c r="AP80" s="29"/>
      <c r="AQ80" s="29"/>
      <c r="AR80" s="29"/>
      <c r="AS80" s="29"/>
      <c r="AT80" s="29" t="s">
        <v>102</v>
      </c>
      <c r="AU80" s="29"/>
      <c r="AV80" s="29"/>
      <c r="AW80" s="29"/>
      <c r="AX80" s="29"/>
      <c r="AY80" s="29"/>
      <c r="AZ80" s="29"/>
      <c r="BA80" s="29"/>
      <c r="BB80" s="29"/>
      <c r="BC80" s="29"/>
      <c r="BD80" s="30">
        <v>1</v>
      </c>
      <c r="BE80" s="31">
        <v>0</v>
      </c>
      <c r="BF80" s="31">
        <v>0</v>
      </c>
      <c r="BG80" s="31">
        <v>7504</v>
      </c>
      <c r="BH80" s="31">
        <v>0</v>
      </c>
      <c r="BI80" s="31">
        <v>0</v>
      </c>
      <c r="BJ80" s="31">
        <v>0</v>
      </c>
      <c r="BK80" s="31">
        <v>0</v>
      </c>
      <c r="BL80" s="31">
        <v>0</v>
      </c>
      <c r="BM80" s="31">
        <v>0</v>
      </c>
      <c r="BN80" s="31">
        <v>0</v>
      </c>
      <c r="BO80" s="31">
        <v>0</v>
      </c>
      <c r="BP80" s="31">
        <v>0</v>
      </c>
      <c r="BQ80" s="31">
        <v>7504</v>
      </c>
      <c r="BR80" s="31" t="b">
        <v>1</v>
      </c>
      <c r="BS80" s="31"/>
      <c r="BT80" s="32"/>
    </row>
    <row r="81" spans="1:72" ht="76.5" x14ac:dyDescent="0.2">
      <c r="A81" s="17">
        <v>80</v>
      </c>
      <c r="B81" s="18">
        <v>0</v>
      </c>
      <c r="C81" s="19" t="s">
        <v>85</v>
      </c>
      <c r="D81" s="19" t="s">
        <v>226</v>
      </c>
      <c r="E81" s="20" t="s">
        <v>87</v>
      </c>
      <c r="F81" s="20" t="s">
        <v>88</v>
      </c>
      <c r="G81" s="19" t="s">
        <v>89</v>
      </c>
      <c r="H81" s="19" t="s">
        <v>204</v>
      </c>
      <c r="I81" s="19" t="s">
        <v>205</v>
      </c>
      <c r="J81" s="19" t="s">
        <v>206</v>
      </c>
      <c r="K81" s="19" t="s">
        <v>227</v>
      </c>
      <c r="L81" s="19" t="s">
        <v>301</v>
      </c>
      <c r="M81" s="21" t="s">
        <v>303</v>
      </c>
      <c r="N81" s="22"/>
      <c r="O81" s="19" t="s">
        <v>108</v>
      </c>
      <c r="P81" s="19" t="s">
        <v>193</v>
      </c>
      <c r="Q81" s="23">
        <v>28000</v>
      </c>
      <c r="R81" s="24">
        <v>-28000</v>
      </c>
      <c r="S81" s="24"/>
      <c r="T81" s="24"/>
      <c r="U81" s="25" t="s">
        <v>111</v>
      </c>
      <c r="V81" s="26">
        <f t="shared" si="1"/>
        <v>0</v>
      </c>
      <c r="W81" s="26">
        <v>0</v>
      </c>
      <c r="X81" s="26">
        <v>0</v>
      </c>
      <c r="Y81" s="26">
        <v>0</v>
      </c>
      <c r="Z81" s="26">
        <v>0</v>
      </c>
      <c r="AA81" s="27" t="s">
        <v>99</v>
      </c>
      <c r="AB81" s="17" t="s">
        <v>129</v>
      </c>
      <c r="AC81" s="17" t="s">
        <v>130</v>
      </c>
      <c r="AD81" s="28"/>
      <c r="AE81" s="34"/>
      <c r="AF81" s="29"/>
      <c r="AG81" s="29"/>
      <c r="AH81" s="29"/>
      <c r="AI81" s="29"/>
      <c r="AJ81" s="29"/>
      <c r="AK81" s="29"/>
      <c r="AL81" s="29"/>
      <c r="AM81" s="29"/>
      <c r="AN81" s="29"/>
      <c r="AO81" s="29"/>
      <c r="AP81" s="29"/>
      <c r="AQ81" s="29"/>
      <c r="AR81" s="29"/>
      <c r="AS81" s="29"/>
      <c r="AT81" s="29"/>
      <c r="AU81" s="29"/>
      <c r="AV81" s="29"/>
      <c r="AW81" s="29"/>
      <c r="AX81" s="29"/>
      <c r="AY81" s="29"/>
      <c r="AZ81" s="29"/>
      <c r="BA81" s="29"/>
      <c r="BB81" s="29"/>
      <c r="BC81" s="29"/>
      <c r="BD81" s="30">
        <v>0</v>
      </c>
      <c r="BE81" s="31">
        <v>0</v>
      </c>
      <c r="BF81" s="31">
        <v>0</v>
      </c>
      <c r="BG81" s="31">
        <v>0</v>
      </c>
      <c r="BH81" s="31">
        <v>0</v>
      </c>
      <c r="BI81" s="31">
        <v>0</v>
      </c>
      <c r="BJ81" s="31">
        <v>0</v>
      </c>
      <c r="BK81" s="31">
        <v>0</v>
      </c>
      <c r="BL81" s="31">
        <v>0</v>
      </c>
      <c r="BM81" s="31">
        <v>0</v>
      </c>
      <c r="BN81" s="31">
        <v>0</v>
      </c>
      <c r="BO81" s="31">
        <v>0</v>
      </c>
      <c r="BP81" s="31">
        <v>0</v>
      </c>
      <c r="BQ81" s="31">
        <v>0</v>
      </c>
      <c r="BR81" s="31" t="b">
        <v>1</v>
      </c>
      <c r="BS81" s="31"/>
      <c r="BT81" s="33" t="s">
        <v>304</v>
      </c>
    </row>
    <row r="82" spans="1:72" ht="51" x14ac:dyDescent="0.2">
      <c r="A82" s="17">
        <v>81</v>
      </c>
      <c r="B82" s="18">
        <v>0</v>
      </c>
      <c r="C82" s="19" t="s">
        <v>85</v>
      </c>
      <c r="D82" s="19" t="s">
        <v>226</v>
      </c>
      <c r="E82" s="20" t="s">
        <v>87</v>
      </c>
      <c r="F82" s="20" t="s">
        <v>88</v>
      </c>
      <c r="G82" s="19" t="s">
        <v>89</v>
      </c>
      <c r="H82" s="19" t="s">
        <v>204</v>
      </c>
      <c r="I82" s="19" t="s">
        <v>205</v>
      </c>
      <c r="J82" s="19" t="s">
        <v>206</v>
      </c>
      <c r="K82" s="19" t="s">
        <v>227</v>
      </c>
      <c r="L82" s="19" t="s">
        <v>301</v>
      </c>
      <c r="M82" s="21" t="s">
        <v>305</v>
      </c>
      <c r="N82" s="22"/>
      <c r="O82" s="19" t="s">
        <v>108</v>
      </c>
      <c r="P82" s="19" t="s">
        <v>232</v>
      </c>
      <c r="Q82" s="23">
        <v>5600</v>
      </c>
      <c r="R82" s="24"/>
      <c r="S82" s="24"/>
      <c r="T82" s="24"/>
      <c r="U82" s="25" t="s">
        <v>133</v>
      </c>
      <c r="V82" s="26">
        <f t="shared" si="1"/>
        <v>5600</v>
      </c>
      <c r="W82" s="26">
        <v>0</v>
      </c>
      <c r="X82" s="26">
        <v>0</v>
      </c>
      <c r="Y82" s="26">
        <v>5600</v>
      </c>
      <c r="Z82" s="26">
        <v>5600</v>
      </c>
      <c r="AA82" s="27" t="s">
        <v>99</v>
      </c>
      <c r="AB82" s="17" t="s">
        <v>129</v>
      </c>
      <c r="AC82" s="17" t="s">
        <v>130</v>
      </c>
      <c r="AD82" s="28"/>
      <c r="AE82" s="34"/>
      <c r="AF82" s="29"/>
      <c r="AG82" s="29"/>
      <c r="AH82" s="29"/>
      <c r="AI82" s="29"/>
      <c r="AJ82" s="29" t="s">
        <v>102</v>
      </c>
      <c r="AK82" s="29"/>
      <c r="AL82" s="29"/>
      <c r="AM82" s="29"/>
      <c r="AN82" s="29"/>
      <c r="AO82" s="29"/>
      <c r="AP82" s="29"/>
      <c r="AQ82" s="29"/>
      <c r="AR82" s="29"/>
      <c r="AS82" s="29"/>
      <c r="AT82" s="29"/>
      <c r="AU82" s="29"/>
      <c r="AV82" s="29"/>
      <c r="AW82" s="29" t="s">
        <v>102</v>
      </c>
      <c r="AX82" s="29"/>
      <c r="AY82" s="29"/>
      <c r="AZ82" s="29"/>
      <c r="BA82" s="29"/>
      <c r="BB82" s="29"/>
      <c r="BC82" s="29"/>
      <c r="BD82" s="30">
        <v>1</v>
      </c>
      <c r="BE82" s="31">
        <v>0</v>
      </c>
      <c r="BF82" s="31">
        <v>0</v>
      </c>
      <c r="BG82" s="31">
        <v>0</v>
      </c>
      <c r="BH82" s="31">
        <v>0</v>
      </c>
      <c r="BI82" s="31">
        <v>0</v>
      </c>
      <c r="BJ82" s="31">
        <v>5600</v>
      </c>
      <c r="BK82" s="31">
        <v>0</v>
      </c>
      <c r="BL82" s="31">
        <v>0</v>
      </c>
      <c r="BM82" s="31">
        <v>0</v>
      </c>
      <c r="BN82" s="31">
        <v>0</v>
      </c>
      <c r="BO82" s="31">
        <v>0</v>
      </c>
      <c r="BP82" s="31">
        <v>0</v>
      </c>
      <c r="BQ82" s="31">
        <v>5600</v>
      </c>
      <c r="BR82" s="31" t="b">
        <v>1</v>
      </c>
      <c r="BS82" s="31"/>
      <c r="BT82" s="32"/>
    </row>
    <row r="83" spans="1:72" ht="51" x14ac:dyDescent="0.2">
      <c r="A83" s="17">
        <v>82</v>
      </c>
      <c r="B83" s="18">
        <v>22</v>
      </c>
      <c r="C83" s="19" t="s">
        <v>85</v>
      </c>
      <c r="D83" s="19" t="s">
        <v>226</v>
      </c>
      <c r="E83" s="20" t="s">
        <v>87</v>
      </c>
      <c r="F83" s="20" t="s">
        <v>88</v>
      </c>
      <c r="G83" s="19" t="s">
        <v>89</v>
      </c>
      <c r="H83" s="19" t="s">
        <v>204</v>
      </c>
      <c r="I83" s="19" t="s">
        <v>205</v>
      </c>
      <c r="J83" s="19" t="s">
        <v>206</v>
      </c>
      <c r="K83" s="19" t="s">
        <v>227</v>
      </c>
      <c r="L83" s="19" t="s">
        <v>301</v>
      </c>
      <c r="M83" s="21" t="s">
        <v>306</v>
      </c>
      <c r="N83" s="22"/>
      <c r="O83" s="19" t="s">
        <v>108</v>
      </c>
      <c r="P83" s="19" t="s">
        <v>232</v>
      </c>
      <c r="Q83" s="23">
        <v>45587.360000000001</v>
      </c>
      <c r="R83" s="24"/>
      <c r="S83" s="24">
        <v>20801.509999999998</v>
      </c>
      <c r="T83" s="24"/>
      <c r="U83" s="25" t="s">
        <v>133</v>
      </c>
      <c r="V83" s="26">
        <f t="shared" si="1"/>
        <v>66388.87</v>
      </c>
      <c r="W83" s="26">
        <v>66388.87</v>
      </c>
      <c r="X83" s="26">
        <v>66388.87</v>
      </c>
      <c r="Y83" s="26">
        <v>0</v>
      </c>
      <c r="Z83" s="26">
        <v>0</v>
      </c>
      <c r="AA83" s="27" t="s">
        <v>99</v>
      </c>
      <c r="AB83" s="17" t="s">
        <v>129</v>
      </c>
      <c r="AC83" s="17" t="s">
        <v>130</v>
      </c>
      <c r="AD83" s="28"/>
      <c r="AE83" s="34"/>
      <c r="AF83" s="29"/>
      <c r="AG83" s="29"/>
      <c r="AH83" s="29"/>
      <c r="AI83" s="29"/>
      <c r="AJ83" s="29"/>
      <c r="AK83" s="29"/>
      <c r="AL83" s="29" t="s">
        <v>102</v>
      </c>
      <c r="AM83" s="29"/>
      <c r="AN83" s="29"/>
      <c r="AO83" s="29"/>
      <c r="AP83" s="29"/>
      <c r="AQ83" s="29"/>
      <c r="AR83" s="29"/>
      <c r="AS83" s="29"/>
      <c r="AT83" s="29"/>
      <c r="AU83" s="29"/>
      <c r="AV83" s="29"/>
      <c r="AW83" s="29"/>
      <c r="AX83" s="29" t="s">
        <v>102</v>
      </c>
      <c r="AY83" s="29"/>
      <c r="AZ83" s="29"/>
      <c r="BA83" s="29"/>
      <c r="BB83" s="29"/>
      <c r="BC83" s="29"/>
      <c r="BD83" s="30">
        <v>1</v>
      </c>
      <c r="BE83" s="31">
        <v>0</v>
      </c>
      <c r="BF83" s="31">
        <v>0</v>
      </c>
      <c r="BG83" s="31">
        <v>0</v>
      </c>
      <c r="BH83" s="31">
        <v>0</v>
      </c>
      <c r="BI83" s="31">
        <v>0</v>
      </c>
      <c r="BJ83" s="31">
        <v>0</v>
      </c>
      <c r="BK83" s="31">
        <v>66388.87</v>
      </c>
      <c r="BL83" s="31">
        <v>0</v>
      </c>
      <c r="BM83" s="31">
        <v>0</v>
      </c>
      <c r="BN83" s="31">
        <v>0</v>
      </c>
      <c r="BO83" s="31">
        <v>0</v>
      </c>
      <c r="BP83" s="31">
        <v>0</v>
      </c>
      <c r="BQ83" s="31">
        <v>66388.87</v>
      </c>
      <c r="BR83" s="31" t="b">
        <v>1</v>
      </c>
      <c r="BS83" s="31"/>
      <c r="BT83" s="33" t="s">
        <v>307</v>
      </c>
    </row>
    <row r="84" spans="1:72" ht="51" x14ac:dyDescent="0.2">
      <c r="A84" s="17">
        <v>83</v>
      </c>
      <c r="B84" s="18">
        <v>0</v>
      </c>
      <c r="C84" s="19" t="s">
        <v>85</v>
      </c>
      <c r="D84" s="19" t="s">
        <v>226</v>
      </c>
      <c r="E84" s="20" t="s">
        <v>87</v>
      </c>
      <c r="F84" s="20" t="s">
        <v>88</v>
      </c>
      <c r="G84" s="19" t="s">
        <v>89</v>
      </c>
      <c r="H84" s="19" t="s">
        <v>204</v>
      </c>
      <c r="I84" s="19" t="s">
        <v>205</v>
      </c>
      <c r="J84" s="19" t="s">
        <v>206</v>
      </c>
      <c r="K84" s="19" t="s">
        <v>227</v>
      </c>
      <c r="L84" s="19" t="s">
        <v>301</v>
      </c>
      <c r="M84" s="21" t="s">
        <v>308</v>
      </c>
      <c r="N84" s="22"/>
      <c r="O84" s="19" t="s">
        <v>108</v>
      </c>
      <c r="P84" s="19" t="s">
        <v>232</v>
      </c>
      <c r="Q84" s="23">
        <v>90720</v>
      </c>
      <c r="R84" s="24">
        <v>-15747.44</v>
      </c>
      <c r="S84" s="24"/>
      <c r="T84" s="24"/>
      <c r="U84" s="25" t="s">
        <v>133</v>
      </c>
      <c r="V84" s="26">
        <f t="shared" si="1"/>
        <v>74972.56</v>
      </c>
      <c r="W84" s="26">
        <v>0</v>
      </c>
      <c r="X84" s="26">
        <v>0</v>
      </c>
      <c r="Y84" s="26">
        <v>74972.56</v>
      </c>
      <c r="Z84" s="26">
        <v>74972.56</v>
      </c>
      <c r="AA84" s="27" t="s">
        <v>99</v>
      </c>
      <c r="AB84" s="17" t="s">
        <v>129</v>
      </c>
      <c r="AC84" s="17" t="s">
        <v>134</v>
      </c>
      <c r="AD84" s="28"/>
      <c r="AE84" s="34"/>
      <c r="AF84" s="29"/>
      <c r="AG84" s="29"/>
      <c r="AH84" s="29"/>
      <c r="AI84" s="29"/>
      <c r="AJ84" s="29" t="s">
        <v>102</v>
      </c>
      <c r="AK84" s="29"/>
      <c r="AL84" s="29"/>
      <c r="AM84" s="29"/>
      <c r="AN84" s="29"/>
      <c r="AO84" s="29"/>
      <c r="AP84" s="29"/>
      <c r="AQ84" s="29"/>
      <c r="AR84" s="29"/>
      <c r="AS84" s="29"/>
      <c r="AT84" s="29"/>
      <c r="AU84" s="29"/>
      <c r="AV84" s="29"/>
      <c r="AW84" s="29" t="s">
        <v>102</v>
      </c>
      <c r="AX84" s="29"/>
      <c r="AY84" s="29"/>
      <c r="AZ84" s="29"/>
      <c r="BA84" s="29"/>
      <c r="BB84" s="29"/>
      <c r="BC84" s="29"/>
      <c r="BD84" s="30">
        <v>1</v>
      </c>
      <c r="BE84" s="31">
        <v>0</v>
      </c>
      <c r="BF84" s="31">
        <v>0</v>
      </c>
      <c r="BG84" s="31">
        <v>0</v>
      </c>
      <c r="BH84" s="31">
        <v>0</v>
      </c>
      <c r="BI84" s="31">
        <v>0</v>
      </c>
      <c r="BJ84" s="31">
        <v>74972.56</v>
      </c>
      <c r="BK84" s="31">
        <v>0</v>
      </c>
      <c r="BL84" s="31">
        <v>0</v>
      </c>
      <c r="BM84" s="31">
        <v>0</v>
      </c>
      <c r="BN84" s="31">
        <v>0</v>
      </c>
      <c r="BO84" s="31">
        <v>0</v>
      </c>
      <c r="BP84" s="31">
        <v>0</v>
      </c>
      <c r="BQ84" s="31">
        <v>74972.56</v>
      </c>
      <c r="BR84" s="31" t="b">
        <v>1</v>
      </c>
      <c r="BS84" s="31"/>
      <c r="BT84" s="32" t="s">
        <v>309</v>
      </c>
    </row>
    <row r="85" spans="1:72" ht="51" x14ac:dyDescent="0.2">
      <c r="A85" s="17">
        <v>84</v>
      </c>
      <c r="B85" s="18">
        <v>23</v>
      </c>
      <c r="C85" s="19" t="s">
        <v>85</v>
      </c>
      <c r="D85" s="19" t="s">
        <v>226</v>
      </c>
      <c r="E85" s="20" t="s">
        <v>87</v>
      </c>
      <c r="F85" s="20" t="s">
        <v>88</v>
      </c>
      <c r="G85" s="19" t="s">
        <v>89</v>
      </c>
      <c r="H85" s="19" t="s">
        <v>204</v>
      </c>
      <c r="I85" s="19" t="s">
        <v>205</v>
      </c>
      <c r="J85" s="19" t="s">
        <v>206</v>
      </c>
      <c r="K85" s="19" t="s">
        <v>227</v>
      </c>
      <c r="L85" s="19" t="s">
        <v>301</v>
      </c>
      <c r="M85" s="21" t="s">
        <v>310</v>
      </c>
      <c r="N85" s="22"/>
      <c r="O85" s="19" t="s">
        <v>108</v>
      </c>
      <c r="P85" s="19" t="s">
        <v>311</v>
      </c>
      <c r="Q85" s="23">
        <v>16800</v>
      </c>
      <c r="R85" s="24"/>
      <c r="S85" s="24">
        <v>969.9</v>
      </c>
      <c r="T85" s="24"/>
      <c r="U85" s="25" t="s">
        <v>146</v>
      </c>
      <c r="V85" s="26">
        <f t="shared" si="1"/>
        <v>17769.900000000001</v>
      </c>
      <c r="W85" s="26">
        <v>10279.521785714289</v>
      </c>
      <c r="X85" s="26">
        <v>9119.6200000000008</v>
      </c>
      <c r="Y85" s="26">
        <v>7490.3782142857126</v>
      </c>
      <c r="Z85" s="26">
        <v>8650.2800000000007</v>
      </c>
      <c r="AA85" s="27" t="s">
        <v>99</v>
      </c>
      <c r="AB85" s="17" t="s">
        <v>129</v>
      </c>
      <c r="AC85" s="17" t="s">
        <v>134</v>
      </c>
      <c r="AD85" s="28"/>
      <c r="AE85" s="34"/>
      <c r="AF85" s="29"/>
      <c r="AG85" s="29"/>
      <c r="AH85" s="29"/>
      <c r="AI85" s="29" t="s">
        <v>102</v>
      </c>
      <c r="AJ85" s="29"/>
      <c r="AK85" s="29" t="s">
        <v>102</v>
      </c>
      <c r="AL85" s="29"/>
      <c r="AM85" s="29" t="s">
        <v>102</v>
      </c>
      <c r="AN85" s="29"/>
      <c r="AO85" s="29" t="s">
        <v>102</v>
      </c>
      <c r="AP85" s="29"/>
      <c r="AQ85" s="29" t="s">
        <v>102</v>
      </c>
      <c r="AR85" s="29"/>
      <c r="AS85" s="29"/>
      <c r="AT85" s="29"/>
      <c r="AU85" s="29"/>
      <c r="AV85" s="29" t="s">
        <v>102</v>
      </c>
      <c r="AW85" s="29"/>
      <c r="AX85" s="29" t="s">
        <v>102</v>
      </c>
      <c r="AY85" s="29"/>
      <c r="AZ85" s="29" t="s">
        <v>102</v>
      </c>
      <c r="BA85" s="29"/>
      <c r="BB85" s="29" t="s">
        <v>102</v>
      </c>
      <c r="BC85" s="29"/>
      <c r="BD85" s="30">
        <v>4</v>
      </c>
      <c r="BE85" s="31">
        <v>0</v>
      </c>
      <c r="BF85" s="31">
        <v>0</v>
      </c>
      <c r="BG85" s="31">
        <v>0</v>
      </c>
      <c r="BH85" s="31">
        <v>0</v>
      </c>
      <c r="BI85" s="31">
        <v>4442.4750000000004</v>
      </c>
      <c r="BJ85" s="31">
        <v>0</v>
      </c>
      <c r="BK85" s="31">
        <v>4442.4750000000004</v>
      </c>
      <c r="BL85" s="31">
        <v>0</v>
      </c>
      <c r="BM85" s="31">
        <v>4442.4750000000004</v>
      </c>
      <c r="BN85" s="31">
        <v>0</v>
      </c>
      <c r="BO85" s="31">
        <v>4442.4750000000004</v>
      </c>
      <c r="BP85" s="31">
        <v>0</v>
      </c>
      <c r="BQ85" s="31">
        <v>17769.900000000001</v>
      </c>
      <c r="BR85" s="31" t="b">
        <v>1</v>
      </c>
      <c r="BS85" s="31"/>
      <c r="BT85" s="32" t="s">
        <v>144</v>
      </c>
    </row>
    <row r="86" spans="1:72" ht="51" x14ac:dyDescent="0.2">
      <c r="A86" s="17">
        <v>85</v>
      </c>
      <c r="B86" s="18">
        <v>0</v>
      </c>
      <c r="C86" s="19" t="s">
        <v>312</v>
      </c>
      <c r="D86" s="19" t="s">
        <v>313</v>
      </c>
      <c r="E86" s="20" t="s">
        <v>87</v>
      </c>
      <c r="F86" s="20" t="s">
        <v>88</v>
      </c>
      <c r="G86" s="19" t="s">
        <v>261</v>
      </c>
      <c r="H86" s="19" t="s">
        <v>262</v>
      </c>
      <c r="I86" s="19" t="s">
        <v>263</v>
      </c>
      <c r="J86" s="19" t="s">
        <v>264</v>
      </c>
      <c r="K86" s="19" t="s">
        <v>265</v>
      </c>
      <c r="L86" s="19" t="s">
        <v>314</v>
      </c>
      <c r="M86" s="21" t="s">
        <v>315</v>
      </c>
      <c r="N86" s="22"/>
      <c r="O86" s="19" t="s">
        <v>316</v>
      </c>
      <c r="P86" s="19" t="s">
        <v>317</v>
      </c>
      <c r="Q86" s="23">
        <v>50400</v>
      </c>
      <c r="R86" s="24">
        <v>-50400</v>
      </c>
      <c r="S86" s="24">
        <v>4924.04</v>
      </c>
      <c r="T86" s="24"/>
      <c r="U86" s="25" t="s">
        <v>128</v>
      </c>
      <c r="V86" s="26">
        <f t="shared" si="1"/>
        <v>4924.04</v>
      </c>
      <c r="W86" s="26">
        <v>0</v>
      </c>
      <c r="X86" s="26">
        <v>0</v>
      </c>
      <c r="Y86" s="26">
        <v>4924.04</v>
      </c>
      <c r="Z86" s="26">
        <v>4924.04</v>
      </c>
      <c r="AA86" s="27" t="s">
        <v>12</v>
      </c>
      <c r="AB86" s="17" t="s">
        <v>129</v>
      </c>
      <c r="AC86" s="17" t="s">
        <v>134</v>
      </c>
      <c r="AD86" s="28"/>
      <c r="AE86" s="34"/>
      <c r="AF86" s="29"/>
      <c r="AG86" s="29"/>
      <c r="AH86" s="29"/>
      <c r="AI86" s="29"/>
      <c r="AJ86" s="29"/>
      <c r="AK86" s="29"/>
      <c r="AL86" s="29"/>
      <c r="AM86" s="29"/>
      <c r="AN86" s="29"/>
      <c r="AO86" s="29"/>
      <c r="AP86" s="29"/>
      <c r="AQ86" s="29"/>
      <c r="AR86" s="29"/>
      <c r="AS86" s="29"/>
      <c r="AT86" s="29"/>
      <c r="AU86" s="29"/>
      <c r="AV86" s="29"/>
      <c r="AW86" s="29"/>
      <c r="AX86" s="29"/>
      <c r="AY86" s="29"/>
      <c r="AZ86" s="29"/>
      <c r="BA86" s="29"/>
      <c r="BB86" s="29" t="s">
        <v>102</v>
      </c>
      <c r="BC86" s="29"/>
      <c r="BD86" s="30">
        <v>1</v>
      </c>
      <c r="BE86" s="31">
        <v>0</v>
      </c>
      <c r="BF86" s="31">
        <v>0</v>
      </c>
      <c r="BG86" s="31">
        <v>0</v>
      </c>
      <c r="BH86" s="31">
        <v>0</v>
      </c>
      <c r="BI86" s="31">
        <v>0</v>
      </c>
      <c r="BJ86" s="31">
        <v>0</v>
      </c>
      <c r="BK86" s="31">
        <v>0</v>
      </c>
      <c r="BL86" s="31">
        <v>0</v>
      </c>
      <c r="BM86" s="31">
        <v>0</v>
      </c>
      <c r="BN86" s="31">
        <v>0</v>
      </c>
      <c r="BO86" s="31">
        <v>4924.04</v>
      </c>
      <c r="BP86" s="31">
        <v>0</v>
      </c>
      <c r="BQ86" s="31">
        <v>4924.04</v>
      </c>
      <c r="BR86" s="31" t="b">
        <v>1</v>
      </c>
      <c r="BS86" s="31"/>
      <c r="BT86" s="33" t="s">
        <v>318</v>
      </c>
    </row>
    <row r="87" spans="1:72" ht="51" x14ac:dyDescent="0.2">
      <c r="A87" s="17">
        <v>86</v>
      </c>
      <c r="B87" s="18">
        <v>0</v>
      </c>
      <c r="C87" s="19" t="s">
        <v>312</v>
      </c>
      <c r="D87" s="19" t="s">
        <v>313</v>
      </c>
      <c r="E87" s="20" t="s">
        <v>87</v>
      </c>
      <c r="F87" s="20" t="s">
        <v>88</v>
      </c>
      <c r="G87" s="19" t="s">
        <v>261</v>
      </c>
      <c r="H87" s="19" t="s">
        <v>262</v>
      </c>
      <c r="I87" s="19" t="s">
        <v>263</v>
      </c>
      <c r="J87" s="19" t="s">
        <v>264</v>
      </c>
      <c r="K87" s="19" t="s">
        <v>265</v>
      </c>
      <c r="L87" s="19" t="s">
        <v>314</v>
      </c>
      <c r="M87" s="21" t="s">
        <v>319</v>
      </c>
      <c r="N87" s="22"/>
      <c r="O87" s="19" t="s">
        <v>316</v>
      </c>
      <c r="P87" s="19" t="s">
        <v>317</v>
      </c>
      <c r="Q87" s="23">
        <v>21869.57</v>
      </c>
      <c r="R87" s="24">
        <v>-21869.57</v>
      </c>
      <c r="S87" s="24"/>
      <c r="T87" s="24"/>
      <c r="U87" s="25" t="s">
        <v>111</v>
      </c>
      <c r="V87" s="26">
        <f t="shared" si="1"/>
        <v>0</v>
      </c>
      <c r="W87" s="26">
        <v>0</v>
      </c>
      <c r="X87" s="26">
        <v>0</v>
      </c>
      <c r="Y87" s="26">
        <v>0</v>
      </c>
      <c r="Z87" s="26">
        <v>0</v>
      </c>
      <c r="AA87" s="27" t="s">
        <v>12</v>
      </c>
      <c r="AB87" s="17" t="s">
        <v>129</v>
      </c>
      <c r="AC87" s="17" t="s">
        <v>134</v>
      </c>
      <c r="AD87" s="28"/>
      <c r="AE87" s="34"/>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30">
        <v>0</v>
      </c>
      <c r="BE87" s="31">
        <v>0</v>
      </c>
      <c r="BF87" s="31">
        <v>0</v>
      </c>
      <c r="BG87" s="31">
        <v>0</v>
      </c>
      <c r="BH87" s="31">
        <v>0</v>
      </c>
      <c r="BI87" s="31">
        <v>0</v>
      </c>
      <c r="BJ87" s="31">
        <v>0</v>
      </c>
      <c r="BK87" s="31">
        <v>0</v>
      </c>
      <c r="BL87" s="31">
        <v>0</v>
      </c>
      <c r="BM87" s="31">
        <v>0</v>
      </c>
      <c r="BN87" s="31">
        <v>0</v>
      </c>
      <c r="BO87" s="31">
        <v>0</v>
      </c>
      <c r="BP87" s="31">
        <v>0</v>
      </c>
      <c r="BQ87" s="31">
        <v>0</v>
      </c>
      <c r="BR87" s="31" t="b">
        <v>1</v>
      </c>
      <c r="BS87" s="31"/>
      <c r="BT87" s="32" t="s">
        <v>320</v>
      </c>
    </row>
    <row r="88" spans="1:72" ht="51" x14ac:dyDescent="0.2">
      <c r="A88" s="17">
        <v>87</v>
      </c>
      <c r="B88" s="18">
        <v>0</v>
      </c>
      <c r="C88" s="19" t="s">
        <v>312</v>
      </c>
      <c r="D88" s="19" t="s">
        <v>313</v>
      </c>
      <c r="E88" s="20" t="s">
        <v>87</v>
      </c>
      <c r="F88" s="20" t="s">
        <v>88</v>
      </c>
      <c r="G88" s="19" t="s">
        <v>261</v>
      </c>
      <c r="H88" s="19" t="s">
        <v>262</v>
      </c>
      <c r="I88" s="19" t="s">
        <v>263</v>
      </c>
      <c r="J88" s="19" t="s">
        <v>264</v>
      </c>
      <c r="K88" s="19" t="s">
        <v>265</v>
      </c>
      <c r="L88" s="19" t="s">
        <v>314</v>
      </c>
      <c r="M88" s="21" t="s">
        <v>321</v>
      </c>
      <c r="N88" s="22"/>
      <c r="O88" s="19" t="s">
        <v>316</v>
      </c>
      <c r="P88" s="19" t="s">
        <v>317</v>
      </c>
      <c r="Q88" s="23">
        <v>15000</v>
      </c>
      <c r="R88" s="24">
        <v>-15000</v>
      </c>
      <c r="S88" s="24"/>
      <c r="T88" s="24"/>
      <c r="U88" s="25" t="s">
        <v>111</v>
      </c>
      <c r="V88" s="26">
        <f t="shared" si="1"/>
        <v>0</v>
      </c>
      <c r="W88" s="26">
        <v>0</v>
      </c>
      <c r="X88" s="26">
        <v>0</v>
      </c>
      <c r="Y88" s="26">
        <v>0</v>
      </c>
      <c r="Z88" s="26">
        <v>0</v>
      </c>
      <c r="AA88" s="27" t="s">
        <v>12</v>
      </c>
      <c r="AB88" s="17" t="s">
        <v>129</v>
      </c>
      <c r="AC88" s="17" t="s">
        <v>130</v>
      </c>
      <c r="AD88" s="28"/>
      <c r="AE88" s="34"/>
      <c r="AF88" s="29"/>
      <c r="AG88" s="29"/>
      <c r="AH88" s="29"/>
      <c r="AI88" s="29"/>
      <c r="AJ88" s="29" t="s">
        <v>102</v>
      </c>
      <c r="AK88" s="29"/>
      <c r="AL88" s="29"/>
      <c r="AM88" s="29"/>
      <c r="AN88" s="29"/>
      <c r="AO88" s="29"/>
      <c r="AP88" s="29"/>
      <c r="AQ88" s="29"/>
      <c r="AR88" s="29"/>
      <c r="AS88" s="29"/>
      <c r="AT88" s="29"/>
      <c r="AU88" s="29"/>
      <c r="AV88" s="29"/>
      <c r="AW88" s="29"/>
      <c r="AX88" s="29" t="s">
        <v>102</v>
      </c>
      <c r="AY88" s="29"/>
      <c r="AZ88" s="29"/>
      <c r="BA88" s="29"/>
      <c r="BB88" s="29"/>
      <c r="BC88" s="29"/>
      <c r="BD88" s="30">
        <v>1</v>
      </c>
      <c r="BE88" s="31">
        <v>0</v>
      </c>
      <c r="BF88" s="31">
        <v>0</v>
      </c>
      <c r="BG88" s="31">
        <v>0</v>
      </c>
      <c r="BH88" s="31">
        <v>0</v>
      </c>
      <c r="BI88" s="31">
        <v>0</v>
      </c>
      <c r="BJ88" s="31">
        <v>0</v>
      </c>
      <c r="BK88" s="31">
        <v>0</v>
      </c>
      <c r="BL88" s="31">
        <v>0</v>
      </c>
      <c r="BM88" s="31">
        <v>0</v>
      </c>
      <c r="BN88" s="31">
        <v>0</v>
      </c>
      <c r="BO88" s="31">
        <v>0</v>
      </c>
      <c r="BP88" s="31">
        <v>0</v>
      </c>
      <c r="BQ88" s="31">
        <v>0</v>
      </c>
      <c r="BR88" s="31" t="b">
        <v>1</v>
      </c>
      <c r="BS88" s="31"/>
      <c r="BT88" s="32" t="s">
        <v>322</v>
      </c>
    </row>
    <row r="89" spans="1:72" ht="51" x14ac:dyDescent="0.2">
      <c r="A89" s="17">
        <v>88</v>
      </c>
      <c r="B89" s="18">
        <v>202</v>
      </c>
      <c r="C89" s="19" t="s">
        <v>312</v>
      </c>
      <c r="D89" s="19" t="s">
        <v>313</v>
      </c>
      <c r="E89" s="20" t="s">
        <v>87</v>
      </c>
      <c r="F89" s="20" t="s">
        <v>88</v>
      </c>
      <c r="G89" s="19" t="s">
        <v>261</v>
      </c>
      <c r="H89" s="19" t="s">
        <v>262</v>
      </c>
      <c r="I89" s="19" t="s">
        <v>263</v>
      </c>
      <c r="J89" s="19" t="s">
        <v>264</v>
      </c>
      <c r="K89" s="19" t="s">
        <v>265</v>
      </c>
      <c r="L89" s="19" t="s">
        <v>314</v>
      </c>
      <c r="M89" s="21" t="s">
        <v>323</v>
      </c>
      <c r="N89" s="22"/>
      <c r="O89" s="19" t="s">
        <v>316</v>
      </c>
      <c r="P89" s="19" t="s">
        <v>317</v>
      </c>
      <c r="Q89" s="23">
        <v>24494.400000000001</v>
      </c>
      <c r="R89" s="24">
        <v>-5656.11</v>
      </c>
      <c r="S89" s="24">
        <v>9105.7099999999991</v>
      </c>
      <c r="T89" s="24"/>
      <c r="U89" s="25" t="s">
        <v>133</v>
      </c>
      <c r="V89" s="26">
        <f t="shared" si="1"/>
        <v>27944</v>
      </c>
      <c r="W89" s="26">
        <v>24950.002</v>
      </c>
      <c r="X89" s="26">
        <v>24950</v>
      </c>
      <c r="Y89" s="26">
        <v>2993.9979999999996</v>
      </c>
      <c r="Z89" s="26">
        <v>2994</v>
      </c>
      <c r="AA89" s="27" t="s">
        <v>12</v>
      </c>
      <c r="AB89" s="17" t="s">
        <v>129</v>
      </c>
      <c r="AC89" s="17" t="s">
        <v>134</v>
      </c>
      <c r="AD89" s="28"/>
      <c r="AE89" s="34"/>
      <c r="AF89" s="29"/>
      <c r="AG89" s="29"/>
      <c r="AH89" s="29" t="s">
        <v>102</v>
      </c>
      <c r="AI89" s="29"/>
      <c r="AJ89" s="29"/>
      <c r="AK89" s="29"/>
      <c r="AL89" s="29"/>
      <c r="AM89" s="29"/>
      <c r="AN89" s="29"/>
      <c r="AO89" s="29"/>
      <c r="AP89" s="29"/>
      <c r="AQ89" s="29"/>
      <c r="AR89" s="29"/>
      <c r="AS89" s="29"/>
      <c r="AT89" s="29"/>
      <c r="AU89" s="29"/>
      <c r="AV89" s="29"/>
      <c r="AW89" s="29" t="s">
        <v>102</v>
      </c>
      <c r="AX89" s="29"/>
      <c r="AY89" s="29"/>
      <c r="AZ89" s="29"/>
      <c r="BA89" s="29"/>
      <c r="BB89" s="29"/>
      <c r="BC89" s="29"/>
      <c r="BD89" s="30">
        <v>1</v>
      </c>
      <c r="BE89" s="31">
        <v>0</v>
      </c>
      <c r="BF89" s="31">
        <v>0</v>
      </c>
      <c r="BG89" s="31">
        <v>0</v>
      </c>
      <c r="BH89" s="31">
        <v>0</v>
      </c>
      <c r="BI89" s="31">
        <v>0</v>
      </c>
      <c r="BJ89" s="31">
        <v>27944</v>
      </c>
      <c r="BK89" s="31">
        <v>0</v>
      </c>
      <c r="BL89" s="31">
        <v>0</v>
      </c>
      <c r="BM89" s="31">
        <v>0</v>
      </c>
      <c r="BN89" s="31">
        <v>0</v>
      </c>
      <c r="BO89" s="31">
        <v>0</v>
      </c>
      <c r="BP89" s="31">
        <v>0</v>
      </c>
      <c r="BQ89" s="31">
        <v>27944</v>
      </c>
      <c r="BR89" s="31" t="b">
        <v>1</v>
      </c>
      <c r="BS89" s="31"/>
      <c r="BT89" s="33" t="s">
        <v>324</v>
      </c>
    </row>
    <row r="90" spans="1:72" ht="51" x14ac:dyDescent="0.2">
      <c r="A90" s="17">
        <v>89</v>
      </c>
      <c r="B90" s="18">
        <v>199</v>
      </c>
      <c r="C90" s="19" t="s">
        <v>312</v>
      </c>
      <c r="D90" s="19" t="s">
        <v>313</v>
      </c>
      <c r="E90" s="20" t="s">
        <v>87</v>
      </c>
      <c r="F90" s="20" t="s">
        <v>88</v>
      </c>
      <c r="G90" s="19" t="s">
        <v>261</v>
      </c>
      <c r="H90" s="19" t="s">
        <v>262</v>
      </c>
      <c r="I90" s="19" t="s">
        <v>263</v>
      </c>
      <c r="J90" s="19" t="s">
        <v>264</v>
      </c>
      <c r="K90" s="19" t="s">
        <v>265</v>
      </c>
      <c r="L90" s="19" t="s">
        <v>314</v>
      </c>
      <c r="M90" s="21" t="s">
        <v>325</v>
      </c>
      <c r="N90" s="22"/>
      <c r="O90" s="19" t="s">
        <v>316</v>
      </c>
      <c r="P90" s="19" t="s">
        <v>317</v>
      </c>
      <c r="Q90" s="23">
        <v>44100</v>
      </c>
      <c r="R90" s="24"/>
      <c r="S90" s="24">
        <v>46050.979999999996</v>
      </c>
      <c r="T90" s="24"/>
      <c r="U90" s="25" t="s">
        <v>146</v>
      </c>
      <c r="V90" s="26">
        <f t="shared" si="1"/>
        <v>90150.98</v>
      </c>
      <c r="W90" s="26">
        <v>80491.950000000012</v>
      </c>
      <c r="X90" s="26">
        <v>0</v>
      </c>
      <c r="Y90" s="26">
        <v>9659.0299999999843</v>
      </c>
      <c r="Z90" s="26">
        <v>90150.98</v>
      </c>
      <c r="AA90" s="27" t="s">
        <v>12</v>
      </c>
      <c r="AB90" s="17" t="s">
        <v>129</v>
      </c>
      <c r="AC90" s="17" t="s">
        <v>134</v>
      </c>
      <c r="AD90" s="28"/>
      <c r="AE90" s="34"/>
      <c r="AF90" s="29"/>
      <c r="AG90" s="29"/>
      <c r="AH90" s="29" t="s">
        <v>102</v>
      </c>
      <c r="AI90" s="29"/>
      <c r="AJ90" s="29"/>
      <c r="AK90" s="29"/>
      <c r="AL90" s="29"/>
      <c r="AM90" s="29"/>
      <c r="AN90" s="29"/>
      <c r="AO90" s="29"/>
      <c r="AP90" s="29"/>
      <c r="AQ90" s="29"/>
      <c r="AR90" s="29"/>
      <c r="AS90" s="29"/>
      <c r="AT90" s="29"/>
      <c r="AU90" s="29"/>
      <c r="AV90" s="29"/>
      <c r="AW90" s="29"/>
      <c r="AX90" s="29" t="s">
        <v>102</v>
      </c>
      <c r="AY90" s="29"/>
      <c r="AZ90" s="29" t="s">
        <v>102</v>
      </c>
      <c r="BA90" s="29"/>
      <c r="BB90" s="29" t="s">
        <v>102</v>
      </c>
      <c r="BC90" s="29"/>
      <c r="BD90" s="30">
        <v>3</v>
      </c>
      <c r="BE90" s="31">
        <v>0</v>
      </c>
      <c r="BF90" s="31">
        <v>0</v>
      </c>
      <c r="BG90" s="31">
        <v>0</v>
      </c>
      <c r="BH90" s="31">
        <v>0</v>
      </c>
      <c r="BI90" s="31">
        <v>0</v>
      </c>
      <c r="BJ90" s="31">
        <v>0</v>
      </c>
      <c r="BK90" s="31">
        <v>30050.326666666664</v>
      </c>
      <c r="BL90" s="31">
        <v>0</v>
      </c>
      <c r="BM90" s="31">
        <v>30050.326666666664</v>
      </c>
      <c r="BN90" s="31">
        <v>0</v>
      </c>
      <c r="BO90" s="31">
        <v>30050.326666666664</v>
      </c>
      <c r="BP90" s="31">
        <v>0</v>
      </c>
      <c r="BQ90" s="31">
        <v>90150.98</v>
      </c>
      <c r="BR90" s="31" t="b">
        <v>1</v>
      </c>
      <c r="BS90" s="31"/>
      <c r="BT90" s="33" t="s">
        <v>326</v>
      </c>
    </row>
    <row r="91" spans="1:72" ht="51" x14ac:dyDescent="0.2">
      <c r="A91" s="17">
        <v>90</v>
      </c>
      <c r="B91" s="18">
        <v>0</v>
      </c>
      <c r="C91" s="19" t="s">
        <v>312</v>
      </c>
      <c r="D91" s="19" t="s">
        <v>313</v>
      </c>
      <c r="E91" s="20" t="s">
        <v>87</v>
      </c>
      <c r="F91" s="20" t="s">
        <v>88</v>
      </c>
      <c r="G91" s="19" t="s">
        <v>261</v>
      </c>
      <c r="H91" s="19" t="s">
        <v>262</v>
      </c>
      <c r="I91" s="19" t="s">
        <v>263</v>
      </c>
      <c r="J91" s="19" t="s">
        <v>264</v>
      </c>
      <c r="K91" s="19" t="s">
        <v>265</v>
      </c>
      <c r="L91" s="19" t="s">
        <v>314</v>
      </c>
      <c r="M91" s="21" t="s">
        <v>327</v>
      </c>
      <c r="N91" s="22"/>
      <c r="O91" s="19" t="s">
        <v>316</v>
      </c>
      <c r="P91" s="19" t="s">
        <v>317</v>
      </c>
      <c r="Q91" s="23">
        <v>36000</v>
      </c>
      <c r="R91" s="24">
        <v>-36000</v>
      </c>
      <c r="S91" s="24"/>
      <c r="T91" s="24"/>
      <c r="U91" s="25" t="s">
        <v>111</v>
      </c>
      <c r="V91" s="26">
        <f t="shared" si="1"/>
        <v>0</v>
      </c>
      <c r="W91" s="26">
        <v>0</v>
      </c>
      <c r="X91" s="26">
        <v>0</v>
      </c>
      <c r="Y91" s="26">
        <v>0</v>
      </c>
      <c r="Z91" s="26">
        <v>0</v>
      </c>
      <c r="AA91" s="27" t="s">
        <v>12</v>
      </c>
      <c r="AB91" s="17" t="s">
        <v>129</v>
      </c>
      <c r="AC91" s="17" t="s">
        <v>130</v>
      </c>
      <c r="AD91" s="28"/>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30">
        <v>0</v>
      </c>
      <c r="BE91" s="31">
        <v>0</v>
      </c>
      <c r="BF91" s="31">
        <v>0</v>
      </c>
      <c r="BG91" s="31">
        <v>0</v>
      </c>
      <c r="BH91" s="31">
        <v>0</v>
      </c>
      <c r="BI91" s="31">
        <v>0</v>
      </c>
      <c r="BJ91" s="31">
        <v>0</v>
      </c>
      <c r="BK91" s="31">
        <v>0</v>
      </c>
      <c r="BL91" s="31">
        <v>0</v>
      </c>
      <c r="BM91" s="31">
        <v>0</v>
      </c>
      <c r="BN91" s="31">
        <v>0</v>
      </c>
      <c r="BO91" s="31">
        <v>0</v>
      </c>
      <c r="BP91" s="31">
        <v>0</v>
      </c>
      <c r="BQ91" s="31">
        <v>0</v>
      </c>
      <c r="BR91" s="31" t="b">
        <v>1</v>
      </c>
      <c r="BS91" s="31"/>
      <c r="BT91" s="32" t="s">
        <v>320</v>
      </c>
    </row>
    <row r="92" spans="1:72" ht="51" x14ac:dyDescent="0.2">
      <c r="A92" s="17">
        <v>91</v>
      </c>
      <c r="B92" s="18">
        <v>0</v>
      </c>
      <c r="C92" s="19" t="s">
        <v>312</v>
      </c>
      <c r="D92" s="19" t="s">
        <v>313</v>
      </c>
      <c r="E92" s="20" t="s">
        <v>87</v>
      </c>
      <c r="F92" s="20" t="s">
        <v>88</v>
      </c>
      <c r="G92" s="19" t="s">
        <v>261</v>
      </c>
      <c r="H92" s="19" t="s">
        <v>262</v>
      </c>
      <c r="I92" s="19" t="s">
        <v>263</v>
      </c>
      <c r="J92" s="19" t="s">
        <v>264</v>
      </c>
      <c r="K92" s="19" t="s">
        <v>265</v>
      </c>
      <c r="L92" s="19" t="s">
        <v>314</v>
      </c>
      <c r="M92" s="21" t="s">
        <v>328</v>
      </c>
      <c r="N92" s="22"/>
      <c r="O92" s="19" t="s">
        <v>316</v>
      </c>
      <c r="P92" s="19" t="s">
        <v>317</v>
      </c>
      <c r="Q92" s="23">
        <v>5000</v>
      </c>
      <c r="R92" s="24">
        <v>-5000</v>
      </c>
      <c r="S92" s="24"/>
      <c r="T92" s="24"/>
      <c r="U92" s="25" t="s">
        <v>111</v>
      </c>
      <c r="V92" s="26">
        <f t="shared" si="1"/>
        <v>0</v>
      </c>
      <c r="W92" s="26">
        <v>0</v>
      </c>
      <c r="X92" s="26">
        <v>0</v>
      </c>
      <c r="Y92" s="26">
        <v>0</v>
      </c>
      <c r="Z92" s="26">
        <v>0</v>
      </c>
      <c r="AA92" s="27" t="s">
        <v>12</v>
      </c>
      <c r="AB92" s="17" t="s">
        <v>129</v>
      </c>
      <c r="AC92" s="17" t="s">
        <v>134</v>
      </c>
      <c r="AD92" s="28"/>
      <c r="AE92" s="29"/>
      <c r="AF92" s="29"/>
      <c r="AG92" s="29"/>
      <c r="AH92" s="29" t="s">
        <v>102</v>
      </c>
      <c r="AI92" s="29"/>
      <c r="AJ92" s="29"/>
      <c r="AK92" s="29"/>
      <c r="AL92" s="29"/>
      <c r="AM92" s="29"/>
      <c r="AN92" s="29"/>
      <c r="AO92" s="29"/>
      <c r="AP92" s="29"/>
      <c r="AQ92" s="29"/>
      <c r="AR92" s="29"/>
      <c r="AS92" s="29"/>
      <c r="AT92" s="29"/>
      <c r="AU92" s="29"/>
      <c r="AV92" s="29"/>
      <c r="AW92" s="29"/>
      <c r="AX92" s="29"/>
      <c r="AY92" s="29"/>
      <c r="AZ92" s="29"/>
      <c r="BA92" s="29"/>
      <c r="BB92" s="29"/>
      <c r="BC92" s="29"/>
      <c r="BD92" s="30">
        <v>0</v>
      </c>
      <c r="BE92" s="31">
        <v>0</v>
      </c>
      <c r="BF92" s="31">
        <v>0</v>
      </c>
      <c r="BG92" s="31">
        <v>0</v>
      </c>
      <c r="BH92" s="31">
        <v>0</v>
      </c>
      <c r="BI92" s="31">
        <v>0</v>
      </c>
      <c r="BJ92" s="31">
        <v>0</v>
      </c>
      <c r="BK92" s="31">
        <v>0</v>
      </c>
      <c r="BL92" s="31">
        <v>0</v>
      </c>
      <c r="BM92" s="31">
        <v>0</v>
      </c>
      <c r="BN92" s="31">
        <v>0</v>
      </c>
      <c r="BO92" s="31">
        <v>0</v>
      </c>
      <c r="BP92" s="31">
        <v>0</v>
      </c>
      <c r="BQ92" s="31">
        <v>0</v>
      </c>
      <c r="BR92" s="31" t="b">
        <v>1</v>
      </c>
      <c r="BS92" s="31"/>
      <c r="BT92" s="33" t="s">
        <v>329</v>
      </c>
    </row>
    <row r="93" spans="1:72" ht="51" x14ac:dyDescent="0.2">
      <c r="A93" s="17">
        <v>92</v>
      </c>
      <c r="B93" s="18">
        <v>0</v>
      </c>
      <c r="C93" s="19" t="s">
        <v>312</v>
      </c>
      <c r="D93" s="19" t="s">
        <v>313</v>
      </c>
      <c r="E93" s="20" t="s">
        <v>87</v>
      </c>
      <c r="F93" s="20" t="s">
        <v>88</v>
      </c>
      <c r="G93" s="19" t="s">
        <v>261</v>
      </c>
      <c r="H93" s="19" t="s">
        <v>262</v>
      </c>
      <c r="I93" s="19" t="s">
        <v>263</v>
      </c>
      <c r="J93" s="19" t="s">
        <v>264</v>
      </c>
      <c r="K93" s="19" t="s">
        <v>265</v>
      </c>
      <c r="L93" s="19" t="s">
        <v>314</v>
      </c>
      <c r="M93" s="21" t="s">
        <v>330</v>
      </c>
      <c r="N93" s="22"/>
      <c r="O93" s="19" t="s">
        <v>316</v>
      </c>
      <c r="P93" s="19" t="s">
        <v>317</v>
      </c>
      <c r="Q93" s="23">
        <v>11088</v>
      </c>
      <c r="R93" s="24">
        <v>-11088</v>
      </c>
      <c r="S93" s="24"/>
      <c r="T93" s="24"/>
      <c r="U93" s="25" t="s">
        <v>111</v>
      </c>
      <c r="V93" s="26">
        <f t="shared" si="1"/>
        <v>0</v>
      </c>
      <c r="W93" s="26">
        <v>0</v>
      </c>
      <c r="X93" s="26">
        <v>0</v>
      </c>
      <c r="Y93" s="26">
        <v>0</v>
      </c>
      <c r="Z93" s="26">
        <v>0</v>
      </c>
      <c r="AA93" s="27" t="s">
        <v>12</v>
      </c>
      <c r="AB93" s="17" t="s">
        <v>129</v>
      </c>
      <c r="AC93" s="17" t="s">
        <v>134</v>
      </c>
      <c r="AD93" s="28"/>
      <c r="AE93" s="29"/>
      <c r="AF93" s="29"/>
      <c r="AG93" s="29"/>
      <c r="AH93" s="29"/>
      <c r="AI93" s="29" t="s">
        <v>102</v>
      </c>
      <c r="AJ93" s="29"/>
      <c r="AK93" s="29"/>
      <c r="AL93" s="29"/>
      <c r="AM93" s="29"/>
      <c r="AN93" s="29"/>
      <c r="AO93" s="29"/>
      <c r="AP93" s="29"/>
      <c r="AQ93" s="29"/>
      <c r="AR93" s="29"/>
      <c r="AS93" s="29"/>
      <c r="AT93" s="29"/>
      <c r="AU93" s="29"/>
      <c r="AV93" s="29"/>
      <c r="AW93" s="29"/>
      <c r="AX93" s="29"/>
      <c r="AY93" s="29"/>
      <c r="AZ93" s="29"/>
      <c r="BA93" s="29"/>
      <c r="BB93" s="29"/>
      <c r="BC93" s="29"/>
      <c r="BD93" s="30">
        <v>0</v>
      </c>
      <c r="BE93" s="31">
        <v>0</v>
      </c>
      <c r="BF93" s="31">
        <v>0</v>
      </c>
      <c r="BG93" s="31">
        <v>0</v>
      </c>
      <c r="BH93" s="31">
        <v>0</v>
      </c>
      <c r="BI93" s="31">
        <v>0</v>
      </c>
      <c r="BJ93" s="31">
        <v>0</v>
      </c>
      <c r="BK93" s="31">
        <v>0</v>
      </c>
      <c r="BL93" s="31">
        <v>0</v>
      </c>
      <c r="BM93" s="31">
        <v>0</v>
      </c>
      <c r="BN93" s="31">
        <v>0</v>
      </c>
      <c r="BO93" s="31">
        <v>0</v>
      </c>
      <c r="BP93" s="31">
        <v>0</v>
      </c>
      <c r="BQ93" s="31">
        <v>0</v>
      </c>
      <c r="BR93" s="31" t="b">
        <v>1</v>
      </c>
      <c r="BS93" s="31"/>
      <c r="BT93" s="33" t="s">
        <v>331</v>
      </c>
    </row>
    <row r="94" spans="1:72" ht="51" x14ac:dyDescent="0.2">
      <c r="A94" s="17">
        <v>93</v>
      </c>
      <c r="B94" s="18">
        <v>214</v>
      </c>
      <c r="C94" s="19" t="s">
        <v>312</v>
      </c>
      <c r="D94" s="19" t="s">
        <v>313</v>
      </c>
      <c r="E94" s="20" t="s">
        <v>87</v>
      </c>
      <c r="F94" s="20" t="s">
        <v>88</v>
      </c>
      <c r="G94" s="19" t="s">
        <v>261</v>
      </c>
      <c r="H94" s="19" t="s">
        <v>262</v>
      </c>
      <c r="I94" s="19" t="s">
        <v>263</v>
      </c>
      <c r="J94" s="19" t="s">
        <v>264</v>
      </c>
      <c r="K94" s="19" t="s">
        <v>265</v>
      </c>
      <c r="L94" s="19" t="s">
        <v>314</v>
      </c>
      <c r="M94" s="21" t="s">
        <v>332</v>
      </c>
      <c r="N94" s="22"/>
      <c r="O94" s="19" t="s">
        <v>316</v>
      </c>
      <c r="P94" s="19" t="s">
        <v>317</v>
      </c>
      <c r="Q94" s="23">
        <v>20000</v>
      </c>
      <c r="R94" s="24">
        <v>-26155.66</v>
      </c>
      <c r="S94" s="24">
        <v>32107.37</v>
      </c>
      <c r="T94" s="24"/>
      <c r="U94" s="25" t="s">
        <v>128</v>
      </c>
      <c r="V94" s="26">
        <f t="shared" si="1"/>
        <v>25951.71</v>
      </c>
      <c r="W94" s="26">
        <v>23171.169642857141</v>
      </c>
      <c r="X94" s="26">
        <v>0</v>
      </c>
      <c r="Y94" s="26">
        <v>2780.5403571428578</v>
      </c>
      <c r="Z94" s="26">
        <v>25951.71</v>
      </c>
      <c r="AA94" s="27" t="s">
        <v>12</v>
      </c>
      <c r="AB94" s="17" t="s">
        <v>129</v>
      </c>
      <c r="AC94" s="17" t="s">
        <v>130</v>
      </c>
      <c r="AD94" s="28"/>
      <c r="AE94" s="29"/>
      <c r="AF94" s="29"/>
      <c r="AG94" s="29"/>
      <c r="AH94" s="29"/>
      <c r="AI94" s="29"/>
      <c r="AJ94" s="29"/>
      <c r="AK94" s="29"/>
      <c r="AL94" s="29"/>
      <c r="AM94" s="29"/>
      <c r="AN94" s="29"/>
      <c r="AO94" s="29"/>
      <c r="AP94" s="29"/>
      <c r="AQ94" s="29"/>
      <c r="AR94" s="29"/>
      <c r="AS94" s="29"/>
      <c r="AT94" s="29"/>
      <c r="AU94" s="29"/>
      <c r="AV94" s="29"/>
      <c r="AW94" s="29"/>
      <c r="AX94" s="29"/>
      <c r="AY94" s="29"/>
      <c r="AZ94" s="29" t="s">
        <v>102</v>
      </c>
      <c r="BA94" s="29"/>
      <c r="BB94" s="29"/>
      <c r="BC94" s="29"/>
      <c r="BD94" s="30">
        <v>1</v>
      </c>
      <c r="BE94" s="31">
        <v>0</v>
      </c>
      <c r="BF94" s="31">
        <v>0</v>
      </c>
      <c r="BG94" s="31">
        <v>0</v>
      </c>
      <c r="BH94" s="31">
        <v>0</v>
      </c>
      <c r="BI94" s="31">
        <v>0</v>
      </c>
      <c r="BJ94" s="31">
        <v>0</v>
      </c>
      <c r="BK94" s="31">
        <v>0</v>
      </c>
      <c r="BL94" s="31">
        <v>0</v>
      </c>
      <c r="BM94" s="31">
        <v>25951.71</v>
      </c>
      <c r="BN94" s="31">
        <v>0</v>
      </c>
      <c r="BO94" s="31">
        <v>0</v>
      </c>
      <c r="BP94" s="31">
        <v>0</v>
      </c>
      <c r="BQ94" s="31">
        <v>25951.71</v>
      </c>
      <c r="BR94" s="31" t="b">
        <v>1</v>
      </c>
      <c r="BS94" s="31"/>
      <c r="BT94" s="33" t="s">
        <v>333</v>
      </c>
    </row>
    <row r="95" spans="1:72" ht="63.75" x14ac:dyDescent="0.2">
      <c r="A95" s="17">
        <v>94</v>
      </c>
      <c r="B95" s="18">
        <v>222</v>
      </c>
      <c r="C95" s="19" t="s">
        <v>312</v>
      </c>
      <c r="D95" s="19" t="s">
        <v>313</v>
      </c>
      <c r="E95" s="20" t="s">
        <v>87</v>
      </c>
      <c r="F95" s="20" t="s">
        <v>88</v>
      </c>
      <c r="G95" s="19" t="s">
        <v>261</v>
      </c>
      <c r="H95" s="19" t="s">
        <v>262</v>
      </c>
      <c r="I95" s="19" t="s">
        <v>263</v>
      </c>
      <c r="J95" s="19" t="s">
        <v>264</v>
      </c>
      <c r="K95" s="19" t="s">
        <v>265</v>
      </c>
      <c r="L95" s="19" t="s">
        <v>314</v>
      </c>
      <c r="M95" s="21" t="s">
        <v>334</v>
      </c>
      <c r="N95" s="22"/>
      <c r="O95" s="19" t="s">
        <v>316</v>
      </c>
      <c r="P95" s="19" t="s">
        <v>19</v>
      </c>
      <c r="Q95" s="23">
        <v>12247.2</v>
      </c>
      <c r="R95" s="24">
        <v>-4958.1399999999994</v>
      </c>
      <c r="S95" s="24"/>
      <c r="T95" s="24"/>
      <c r="U95" s="25" t="s">
        <v>128</v>
      </c>
      <c r="V95" s="26">
        <f t="shared" si="1"/>
        <v>7289.0600000000013</v>
      </c>
      <c r="W95" s="26">
        <v>6508.0892857142862</v>
      </c>
      <c r="X95" s="26">
        <v>0</v>
      </c>
      <c r="Y95" s="26">
        <v>780.97071428571508</v>
      </c>
      <c r="Z95" s="26">
        <v>7289.0600000000013</v>
      </c>
      <c r="AA95" s="27" t="s">
        <v>12</v>
      </c>
      <c r="AB95" s="17" t="s">
        <v>129</v>
      </c>
      <c r="AC95" s="17" t="s">
        <v>130</v>
      </c>
      <c r="AD95" s="28"/>
      <c r="AE95" s="29"/>
      <c r="AF95" s="29"/>
      <c r="AG95" s="29"/>
      <c r="AH95" s="29"/>
      <c r="AI95" s="29"/>
      <c r="AJ95" s="29"/>
      <c r="AK95" s="29"/>
      <c r="AL95" s="29"/>
      <c r="AM95" s="29" t="s">
        <v>102</v>
      </c>
      <c r="AN95" s="29"/>
      <c r="AO95" s="29"/>
      <c r="AP95" s="29"/>
      <c r="AQ95" s="29"/>
      <c r="AR95" s="29"/>
      <c r="AS95" s="29"/>
      <c r="AT95" s="29"/>
      <c r="AU95" s="29"/>
      <c r="AV95" s="29"/>
      <c r="AW95" s="29"/>
      <c r="AX95" s="29"/>
      <c r="AY95" s="29"/>
      <c r="AZ95" s="29" t="s">
        <v>102</v>
      </c>
      <c r="BA95" s="29" t="s">
        <v>102</v>
      </c>
      <c r="BB95" s="29" t="s">
        <v>102</v>
      </c>
      <c r="BC95" s="29" t="s">
        <v>102</v>
      </c>
      <c r="BD95" s="30">
        <v>4</v>
      </c>
      <c r="BE95" s="31">
        <v>0</v>
      </c>
      <c r="BF95" s="31">
        <v>0</v>
      </c>
      <c r="BG95" s="31">
        <v>0</v>
      </c>
      <c r="BH95" s="31">
        <v>0</v>
      </c>
      <c r="BI95" s="31">
        <v>0</v>
      </c>
      <c r="BJ95" s="31">
        <v>0</v>
      </c>
      <c r="BK95" s="31">
        <v>0</v>
      </c>
      <c r="BL95" s="31">
        <v>0</v>
      </c>
      <c r="BM95" s="31">
        <v>1822.2650000000003</v>
      </c>
      <c r="BN95" s="31">
        <v>1822.2650000000003</v>
      </c>
      <c r="BO95" s="31">
        <v>1822.2650000000003</v>
      </c>
      <c r="BP95" s="31">
        <v>1822.2650000000003</v>
      </c>
      <c r="BQ95" s="31">
        <v>7289.0600000000013</v>
      </c>
      <c r="BR95" s="31" t="b">
        <v>1</v>
      </c>
      <c r="BS95" s="31"/>
      <c r="BT95" s="33" t="s">
        <v>335</v>
      </c>
    </row>
    <row r="96" spans="1:72" ht="63.75" x14ac:dyDescent="0.2">
      <c r="A96" s="17">
        <v>95</v>
      </c>
      <c r="B96" s="18">
        <v>226</v>
      </c>
      <c r="C96" s="19" t="s">
        <v>312</v>
      </c>
      <c r="D96" s="19" t="s">
        <v>313</v>
      </c>
      <c r="E96" s="20" t="s">
        <v>87</v>
      </c>
      <c r="F96" s="20" t="s">
        <v>88</v>
      </c>
      <c r="G96" s="19" t="s">
        <v>261</v>
      </c>
      <c r="H96" s="19" t="s">
        <v>262</v>
      </c>
      <c r="I96" s="19" t="s">
        <v>263</v>
      </c>
      <c r="J96" s="19" t="s">
        <v>264</v>
      </c>
      <c r="K96" s="19" t="s">
        <v>265</v>
      </c>
      <c r="L96" s="19" t="s">
        <v>314</v>
      </c>
      <c r="M96" s="21" t="s">
        <v>336</v>
      </c>
      <c r="N96" s="22"/>
      <c r="O96" s="19" t="s">
        <v>316</v>
      </c>
      <c r="P96" s="19" t="s">
        <v>19</v>
      </c>
      <c r="Q96" s="23">
        <v>20000</v>
      </c>
      <c r="R96" s="24"/>
      <c r="S96" s="24">
        <v>30837.95</v>
      </c>
      <c r="T96" s="24"/>
      <c r="U96" s="25" t="s">
        <v>133</v>
      </c>
      <c r="V96" s="26">
        <f t="shared" si="1"/>
        <v>50837.95</v>
      </c>
      <c r="W96" s="26">
        <v>45391.026785714283</v>
      </c>
      <c r="X96" s="26">
        <v>0</v>
      </c>
      <c r="Y96" s="26">
        <v>5446.9232142857145</v>
      </c>
      <c r="Z96" s="26">
        <v>50837.95</v>
      </c>
      <c r="AA96" s="27" t="s">
        <v>12</v>
      </c>
      <c r="AB96" s="17" t="s">
        <v>129</v>
      </c>
      <c r="AC96" s="17" t="s">
        <v>134</v>
      </c>
      <c r="AD96" s="28"/>
      <c r="AE96" s="29"/>
      <c r="AF96" s="29"/>
      <c r="AG96" s="29"/>
      <c r="AH96" s="29"/>
      <c r="AI96" s="29" t="s">
        <v>102</v>
      </c>
      <c r="AJ96" s="29"/>
      <c r="AK96" s="29"/>
      <c r="AL96" s="29"/>
      <c r="AM96" s="29"/>
      <c r="AN96" s="29"/>
      <c r="AO96" s="29"/>
      <c r="AP96" s="29"/>
      <c r="AQ96" s="29"/>
      <c r="AR96" s="29"/>
      <c r="AS96" s="29"/>
      <c r="AT96" s="29"/>
      <c r="AU96" s="29"/>
      <c r="AV96" s="29"/>
      <c r="AW96" s="29"/>
      <c r="AX96" s="29" t="s">
        <v>102</v>
      </c>
      <c r="AY96" s="29"/>
      <c r="AZ96" s="29"/>
      <c r="BA96" s="29"/>
      <c r="BB96" s="29"/>
      <c r="BC96" s="29"/>
      <c r="BD96" s="30">
        <v>1</v>
      </c>
      <c r="BE96" s="31">
        <v>0</v>
      </c>
      <c r="BF96" s="31">
        <v>0</v>
      </c>
      <c r="BG96" s="31">
        <v>0</v>
      </c>
      <c r="BH96" s="31">
        <v>0</v>
      </c>
      <c r="BI96" s="31">
        <v>0</v>
      </c>
      <c r="BJ96" s="31">
        <v>0</v>
      </c>
      <c r="BK96" s="31">
        <v>50837.95</v>
      </c>
      <c r="BL96" s="31">
        <v>0</v>
      </c>
      <c r="BM96" s="31">
        <v>0</v>
      </c>
      <c r="BN96" s="31">
        <v>0</v>
      </c>
      <c r="BO96" s="31">
        <v>0</v>
      </c>
      <c r="BP96" s="31">
        <v>0</v>
      </c>
      <c r="BQ96" s="31">
        <v>50837.95</v>
      </c>
      <c r="BR96" s="31" t="b">
        <v>1</v>
      </c>
      <c r="BS96" s="31"/>
      <c r="BT96" s="32" t="s">
        <v>337</v>
      </c>
    </row>
    <row r="97" spans="1:72" ht="51" x14ac:dyDescent="0.2">
      <c r="A97" s="17">
        <v>96</v>
      </c>
      <c r="B97" s="18">
        <v>201</v>
      </c>
      <c r="C97" s="19" t="s">
        <v>312</v>
      </c>
      <c r="D97" s="19" t="s">
        <v>313</v>
      </c>
      <c r="E97" s="20" t="s">
        <v>87</v>
      </c>
      <c r="F97" s="20" t="s">
        <v>88</v>
      </c>
      <c r="G97" s="19" t="s">
        <v>261</v>
      </c>
      <c r="H97" s="19" t="s">
        <v>262</v>
      </c>
      <c r="I97" s="19" t="s">
        <v>263</v>
      </c>
      <c r="J97" s="19" t="s">
        <v>264</v>
      </c>
      <c r="K97" s="19" t="s">
        <v>265</v>
      </c>
      <c r="L97" s="19" t="s">
        <v>314</v>
      </c>
      <c r="M97" s="21" t="s">
        <v>338</v>
      </c>
      <c r="N97" s="22"/>
      <c r="O97" s="19" t="s">
        <v>316</v>
      </c>
      <c r="P97" s="19" t="s">
        <v>317</v>
      </c>
      <c r="Q97" s="23">
        <v>20240</v>
      </c>
      <c r="R97" s="24"/>
      <c r="S97" s="24">
        <v>60205.57</v>
      </c>
      <c r="T97" s="24"/>
      <c r="U97" s="25" t="s">
        <v>133</v>
      </c>
      <c r="V97" s="26">
        <f t="shared" si="1"/>
        <v>80445.570000000007</v>
      </c>
      <c r="W97" s="26">
        <v>71826.399999999994</v>
      </c>
      <c r="X97" s="26">
        <v>0</v>
      </c>
      <c r="Y97" s="26">
        <v>8619.1700000000128</v>
      </c>
      <c r="Z97" s="26">
        <v>80445.570000000007</v>
      </c>
      <c r="AA97" s="27" t="s">
        <v>12</v>
      </c>
      <c r="AB97" s="17" t="s">
        <v>129</v>
      </c>
      <c r="AC97" s="17" t="s">
        <v>134</v>
      </c>
      <c r="AD97" s="28"/>
      <c r="AE97" s="29"/>
      <c r="AF97" s="29"/>
      <c r="AG97" s="29"/>
      <c r="AH97" s="29"/>
      <c r="AI97" s="29" t="s">
        <v>102</v>
      </c>
      <c r="AJ97" s="29"/>
      <c r="AK97" s="29"/>
      <c r="AL97" s="29"/>
      <c r="AM97" s="29"/>
      <c r="AN97" s="29"/>
      <c r="AO97" s="29"/>
      <c r="AP97" s="29"/>
      <c r="AQ97" s="29"/>
      <c r="AR97" s="29"/>
      <c r="AS97" s="29"/>
      <c r="AT97" s="29"/>
      <c r="AU97" s="29"/>
      <c r="AV97" s="29"/>
      <c r="AW97" s="29"/>
      <c r="AX97" s="29" t="s">
        <v>102</v>
      </c>
      <c r="AY97" s="29"/>
      <c r="AZ97" s="29"/>
      <c r="BA97" s="29"/>
      <c r="BB97" s="29"/>
      <c r="BC97" s="29"/>
      <c r="BD97" s="30">
        <v>1</v>
      </c>
      <c r="BE97" s="31">
        <v>0</v>
      </c>
      <c r="BF97" s="31">
        <v>0</v>
      </c>
      <c r="BG97" s="31">
        <v>0</v>
      </c>
      <c r="BH97" s="31">
        <v>0</v>
      </c>
      <c r="BI97" s="31">
        <v>0</v>
      </c>
      <c r="BJ97" s="31">
        <v>0</v>
      </c>
      <c r="BK97" s="31">
        <v>80445.570000000007</v>
      </c>
      <c r="BL97" s="31">
        <v>0</v>
      </c>
      <c r="BM97" s="31">
        <v>0</v>
      </c>
      <c r="BN97" s="31">
        <v>0</v>
      </c>
      <c r="BO97" s="31">
        <v>0</v>
      </c>
      <c r="BP97" s="31">
        <v>0</v>
      </c>
      <c r="BQ97" s="31">
        <v>80445.570000000007</v>
      </c>
      <c r="BR97" s="31" t="b">
        <v>1</v>
      </c>
      <c r="BS97" s="31"/>
      <c r="BT97" s="32" t="s">
        <v>339</v>
      </c>
    </row>
    <row r="98" spans="1:72" ht="51" x14ac:dyDescent="0.2">
      <c r="A98" s="17">
        <v>97</v>
      </c>
      <c r="B98" s="18">
        <v>101</v>
      </c>
      <c r="C98" s="19" t="s">
        <v>312</v>
      </c>
      <c r="D98" s="19" t="s">
        <v>313</v>
      </c>
      <c r="E98" s="20" t="s">
        <v>87</v>
      </c>
      <c r="F98" s="20" t="s">
        <v>88</v>
      </c>
      <c r="G98" s="19" t="s">
        <v>261</v>
      </c>
      <c r="H98" s="19" t="s">
        <v>262</v>
      </c>
      <c r="I98" s="19" t="s">
        <v>263</v>
      </c>
      <c r="J98" s="19" t="s">
        <v>264</v>
      </c>
      <c r="K98" s="19" t="s">
        <v>265</v>
      </c>
      <c r="L98" s="19" t="s">
        <v>314</v>
      </c>
      <c r="M98" s="21" t="s">
        <v>340</v>
      </c>
      <c r="N98" s="22"/>
      <c r="O98" s="19" t="s">
        <v>316</v>
      </c>
      <c r="P98" s="19" t="s">
        <v>317</v>
      </c>
      <c r="Q98" s="23">
        <v>30400</v>
      </c>
      <c r="R98" s="24">
        <v>-3320.68</v>
      </c>
      <c r="S98" s="24">
        <v>17395.88</v>
      </c>
      <c r="T98" s="24"/>
      <c r="U98" s="25" t="s">
        <v>133</v>
      </c>
      <c r="V98" s="26">
        <f t="shared" si="1"/>
        <v>44475.199999999997</v>
      </c>
      <c r="W98" s="26">
        <v>39710</v>
      </c>
      <c r="X98" s="26">
        <v>39710</v>
      </c>
      <c r="Y98" s="26">
        <v>4765.1999999999971</v>
      </c>
      <c r="Z98" s="26">
        <v>4765.1999999999971</v>
      </c>
      <c r="AA98" s="27" t="s">
        <v>12</v>
      </c>
      <c r="AB98" s="17" t="s">
        <v>129</v>
      </c>
      <c r="AC98" s="17" t="s">
        <v>134</v>
      </c>
      <c r="AD98" s="28"/>
      <c r="AE98" s="29"/>
      <c r="AF98" s="29"/>
      <c r="AG98" s="29"/>
      <c r="AH98" s="29" t="s">
        <v>102</v>
      </c>
      <c r="AI98" s="29"/>
      <c r="AJ98" s="29"/>
      <c r="AK98" s="29"/>
      <c r="AL98" s="29"/>
      <c r="AM98" s="29"/>
      <c r="AN98" s="29"/>
      <c r="AO98" s="29"/>
      <c r="AP98" s="29"/>
      <c r="AQ98" s="29"/>
      <c r="AR98" s="29"/>
      <c r="AS98" s="29"/>
      <c r="AT98" s="29"/>
      <c r="AU98" s="29"/>
      <c r="AV98" s="29"/>
      <c r="AW98" s="29" t="s">
        <v>102</v>
      </c>
      <c r="AX98" s="29"/>
      <c r="AY98" s="29"/>
      <c r="AZ98" s="29"/>
      <c r="BA98" s="29"/>
      <c r="BB98" s="29"/>
      <c r="BC98" s="29"/>
      <c r="BD98" s="30">
        <v>1</v>
      </c>
      <c r="BE98" s="31">
        <v>0</v>
      </c>
      <c r="BF98" s="31">
        <v>0</v>
      </c>
      <c r="BG98" s="31">
        <v>0</v>
      </c>
      <c r="BH98" s="31">
        <v>0</v>
      </c>
      <c r="BI98" s="31">
        <v>0</v>
      </c>
      <c r="BJ98" s="31">
        <v>44475.199999999997</v>
      </c>
      <c r="BK98" s="31">
        <v>0</v>
      </c>
      <c r="BL98" s="31">
        <v>0</v>
      </c>
      <c r="BM98" s="31">
        <v>0</v>
      </c>
      <c r="BN98" s="31">
        <v>0</v>
      </c>
      <c r="BO98" s="31">
        <v>0</v>
      </c>
      <c r="BP98" s="31">
        <v>0</v>
      </c>
      <c r="BQ98" s="31">
        <v>44475.199999999997</v>
      </c>
      <c r="BR98" s="31" t="b">
        <v>1</v>
      </c>
      <c r="BS98" s="31"/>
      <c r="BT98" s="33" t="s">
        <v>341</v>
      </c>
    </row>
    <row r="99" spans="1:72" ht="51" x14ac:dyDescent="0.2">
      <c r="A99" s="17">
        <v>98</v>
      </c>
      <c r="B99" s="18">
        <v>207</v>
      </c>
      <c r="C99" s="19" t="s">
        <v>312</v>
      </c>
      <c r="D99" s="19" t="s">
        <v>313</v>
      </c>
      <c r="E99" s="20" t="s">
        <v>87</v>
      </c>
      <c r="F99" s="20" t="s">
        <v>88</v>
      </c>
      <c r="G99" s="19" t="s">
        <v>261</v>
      </c>
      <c r="H99" s="19" t="s">
        <v>262</v>
      </c>
      <c r="I99" s="19" t="s">
        <v>263</v>
      </c>
      <c r="J99" s="19" t="s">
        <v>264</v>
      </c>
      <c r="K99" s="19" t="s">
        <v>265</v>
      </c>
      <c r="L99" s="19" t="s">
        <v>314</v>
      </c>
      <c r="M99" s="21" t="s">
        <v>342</v>
      </c>
      <c r="N99" s="22"/>
      <c r="O99" s="19" t="s">
        <v>316</v>
      </c>
      <c r="P99" s="19" t="s">
        <v>317</v>
      </c>
      <c r="Q99" s="23">
        <v>10080</v>
      </c>
      <c r="R99" s="24">
        <v>-346.42</v>
      </c>
      <c r="S99" s="24">
        <v>2396.8000000000002</v>
      </c>
      <c r="T99" s="24"/>
      <c r="U99" s="25" t="s">
        <v>128</v>
      </c>
      <c r="V99" s="26">
        <f t="shared" si="1"/>
        <v>12130.380000000001</v>
      </c>
      <c r="W99" s="26">
        <v>9670.2678571428587</v>
      </c>
      <c r="X99" s="26">
        <v>0</v>
      </c>
      <c r="Y99" s="26">
        <v>2460.1121428571423</v>
      </c>
      <c r="Z99" s="26">
        <v>12130.380000000001</v>
      </c>
      <c r="AA99" s="27" t="s">
        <v>12</v>
      </c>
      <c r="AB99" s="17" t="s">
        <v>129</v>
      </c>
      <c r="AC99" s="17" t="s">
        <v>134</v>
      </c>
      <c r="AD99" s="28"/>
      <c r="AE99" s="29"/>
      <c r="AF99" s="29"/>
      <c r="AG99" s="29"/>
      <c r="AH99" s="29"/>
      <c r="AI99" s="29"/>
      <c r="AJ99" s="29"/>
      <c r="AK99" s="29"/>
      <c r="AL99" s="29"/>
      <c r="AM99" s="29" t="s">
        <v>102</v>
      </c>
      <c r="AN99" s="29"/>
      <c r="AO99" s="29"/>
      <c r="AP99" s="29"/>
      <c r="AQ99" s="29"/>
      <c r="AR99" s="29"/>
      <c r="AS99" s="29"/>
      <c r="AT99" s="29"/>
      <c r="AU99" s="29"/>
      <c r="AV99" s="29"/>
      <c r="AW99" s="29"/>
      <c r="AX99" s="29"/>
      <c r="AY99" s="29"/>
      <c r="AZ99" s="29"/>
      <c r="BA99" s="29" t="s">
        <v>102</v>
      </c>
      <c r="BB99" s="29"/>
      <c r="BC99" s="29"/>
      <c r="BD99" s="30">
        <v>1</v>
      </c>
      <c r="BE99" s="31">
        <v>0</v>
      </c>
      <c r="BF99" s="31">
        <v>0</v>
      </c>
      <c r="BG99" s="31">
        <v>0</v>
      </c>
      <c r="BH99" s="31">
        <v>0</v>
      </c>
      <c r="BI99" s="31">
        <v>0</v>
      </c>
      <c r="BJ99" s="31">
        <v>0</v>
      </c>
      <c r="BK99" s="31">
        <v>0</v>
      </c>
      <c r="BL99" s="31">
        <v>0</v>
      </c>
      <c r="BM99" s="31">
        <v>0</v>
      </c>
      <c r="BN99" s="31">
        <v>12130.380000000001</v>
      </c>
      <c r="BO99" s="31">
        <v>0</v>
      </c>
      <c r="BP99" s="31">
        <v>0</v>
      </c>
      <c r="BQ99" s="31">
        <v>12130.380000000001</v>
      </c>
      <c r="BR99" s="31" t="b">
        <v>1</v>
      </c>
      <c r="BS99" s="31"/>
      <c r="BT99" s="33" t="s">
        <v>343</v>
      </c>
    </row>
    <row r="100" spans="1:72" ht="51" x14ac:dyDescent="0.2">
      <c r="A100" s="17">
        <v>99</v>
      </c>
      <c r="B100" s="18">
        <v>0</v>
      </c>
      <c r="C100" s="19" t="s">
        <v>312</v>
      </c>
      <c r="D100" s="19" t="s">
        <v>313</v>
      </c>
      <c r="E100" s="20" t="s">
        <v>87</v>
      </c>
      <c r="F100" s="20" t="s">
        <v>88</v>
      </c>
      <c r="G100" s="19" t="s">
        <v>261</v>
      </c>
      <c r="H100" s="19" t="s">
        <v>262</v>
      </c>
      <c r="I100" s="19" t="s">
        <v>263</v>
      </c>
      <c r="J100" s="19" t="s">
        <v>264</v>
      </c>
      <c r="K100" s="19" t="s">
        <v>265</v>
      </c>
      <c r="L100" s="19" t="s">
        <v>314</v>
      </c>
      <c r="M100" s="21" t="s">
        <v>344</v>
      </c>
      <c r="N100" s="22"/>
      <c r="O100" s="19" t="s">
        <v>316</v>
      </c>
      <c r="P100" s="19" t="s">
        <v>317</v>
      </c>
      <c r="Q100" s="23">
        <v>7348.32</v>
      </c>
      <c r="R100" s="24">
        <v>-7348.32</v>
      </c>
      <c r="S100" s="24"/>
      <c r="T100" s="24"/>
      <c r="U100" s="25" t="s">
        <v>111</v>
      </c>
      <c r="V100" s="26">
        <f t="shared" si="1"/>
        <v>0</v>
      </c>
      <c r="W100" s="26">
        <v>0</v>
      </c>
      <c r="X100" s="26">
        <v>0</v>
      </c>
      <c r="Y100" s="26">
        <v>0</v>
      </c>
      <c r="Z100" s="26">
        <v>0</v>
      </c>
      <c r="AA100" s="27" t="s">
        <v>12</v>
      </c>
      <c r="AB100" s="17" t="s">
        <v>129</v>
      </c>
      <c r="AC100" s="17" t="s">
        <v>134</v>
      </c>
      <c r="AD100" s="28"/>
      <c r="AE100" s="29"/>
      <c r="AF100" s="29"/>
      <c r="AG100" s="29"/>
      <c r="AH100" s="29"/>
      <c r="AI100" s="29"/>
      <c r="AJ100" s="29" t="s">
        <v>102</v>
      </c>
      <c r="AK100" s="29"/>
      <c r="AL100" s="29"/>
      <c r="AM100" s="29"/>
      <c r="AN100" s="29"/>
      <c r="AO100" s="29"/>
      <c r="AP100" s="29"/>
      <c r="AQ100" s="29"/>
      <c r="AR100" s="29"/>
      <c r="AS100" s="29"/>
      <c r="AT100" s="29"/>
      <c r="AU100" s="29"/>
      <c r="AV100" s="29"/>
      <c r="AW100" s="29"/>
      <c r="AX100" s="29"/>
      <c r="AY100" s="29"/>
      <c r="AZ100" s="29"/>
      <c r="BA100" s="29"/>
      <c r="BB100" s="29"/>
      <c r="BC100" s="29"/>
      <c r="BD100" s="30">
        <v>0</v>
      </c>
      <c r="BE100" s="31">
        <v>0</v>
      </c>
      <c r="BF100" s="31">
        <v>0</v>
      </c>
      <c r="BG100" s="31">
        <v>0</v>
      </c>
      <c r="BH100" s="31">
        <v>0</v>
      </c>
      <c r="BI100" s="31">
        <v>0</v>
      </c>
      <c r="BJ100" s="31">
        <v>0</v>
      </c>
      <c r="BK100" s="31">
        <v>0</v>
      </c>
      <c r="BL100" s="31">
        <v>0</v>
      </c>
      <c r="BM100" s="31">
        <v>0</v>
      </c>
      <c r="BN100" s="31">
        <v>0</v>
      </c>
      <c r="BO100" s="31">
        <v>0</v>
      </c>
      <c r="BP100" s="31">
        <v>0</v>
      </c>
      <c r="BQ100" s="31">
        <v>0</v>
      </c>
      <c r="BR100" s="31" t="b">
        <v>1</v>
      </c>
      <c r="BS100" s="31"/>
      <c r="BT100" s="33" t="s">
        <v>345</v>
      </c>
    </row>
    <row r="101" spans="1:72" ht="51" x14ac:dyDescent="0.2">
      <c r="A101" s="17">
        <v>100</v>
      </c>
      <c r="B101" s="18">
        <v>0</v>
      </c>
      <c r="C101" s="19" t="s">
        <v>312</v>
      </c>
      <c r="D101" s="19" t="s">
        <v>313</v>
      </c>
      <c r="E101" s="20" t="s">
        <v>87</v>
      </c>
      <c r="F101" s="20" t="s">
        <v>88</v>
      </c>
      <c r="G101" s="19" t="s">
        <v>261</v>
      </c>
      <c r="H101" s="19" t="s">
        <v>262</v>
      </c>
      <c r="I101" s="19" t="s">
        <v>263</v>
      </c>
      <c r="J101" s="19" t="s">
        <v>264</v>
      </c>
      <c r="K101" s="19" t="s">
        <v>265</v>
      </c>
      <c r="L101" s="19" t="s">
        <v>314</v>
      </c>
      <c r="M101" s="21" t="s">
        <v>346</v>
      </c>
      <c r="N101" s="22"/>
      <c r="O101" s="19" t="s">
        <v>316</v>
      </c>
      <c r="P101" s="19" t="s">
        <v>317</v>
      </c>
      <c r="Q101" s="23">
        <v>26943.84</v>
      </c>
      <c r="R101" s="24">
        <v>-26943.839999999997</v>
      </c>
      <c r="S101" s="24"/>
      <c r="T101" s="24"/>
      <c r="U101" s="25" t="s">
        <v>111</v>
      </c>
      <c r="V101" s="26">
        <f t="shared" si="1"/>
        <v>3.637978807091713E-12</v>
      </c>
      <c r="W101" s="26">
        <v>0</v>
      </c>
      <c r="X101" s="26">
        <v>0</v>
      </c>
      <c r="Y101" s="26">
        <v>3.637978807091713E-12</v>
      </c>
      <c r="Z101" s="26">
        <v>3.637978807091713E-12</v>
      </c>
      <c r="AA101" s="27" t="s">
        <v>12</v>
      </c>
      <c r="AB101" s="17" t="s">
        <v>129</v>
      </c>
      <c r="AC101" s="17" t="s">
        <v>134</v>
      </c>
      <c r="AD101" s="28"/>
      <c r="AE101" s="29"/>
      <c r="AF101" s="29"/>
      <c r="AG101" s="29"/>
      <c r="AH101" s="29"/>
      <c r="AI101" s="29"/>
      <c r="AJ101" s="29"/>
      <c r="AK101" s="29"/>
      <c r="AL101" s="29"/>
      <c r="AM101" s="29"/>
      <c r="AN101" s="29"/>
      <c r="AO101" s="29"/>
      <c r="AP101" s="29"/>
      <c r="AQ101" s="29"/>
      <c r="AR101" s="29"/>
      <c r="AS101" s="29"/>
      <c r="AT101" s="29"/>
      <c r="AU101" s="29"/>
      <c r="AV101" s="29"/>
      <c r="AW101" s="29"/>
      <c r="AX101" s="29"/>
      <c r="AY101" s="29"/>
      <c r="AZ101" s="29"/>
      <c r="BA101" s="29"/>
      <c r="BB101" s="29"/>
      <c r="BC101" s="29"/>
      <c r="BD101" s="30">
        <v>0</v>
      </c>
      <c r="BE101" s="31">
        <v>0</v>
      </c>
      <c r="BF101" s="31">
        <v>0</v>
      </c>
      <c r="BG101" s="31">
        <v>0</v>
      </c>
      <c r="BH101" s="31">
        <v>0</v>
      </c>
      <c r="BI101" s="31">
        <v>0</v>
      </c>
      <c r="BJ101" s="31">
        <v>0</v>
      </c>
      <c r="BK101" s="31">
        <v>0</v>
      </c>
      <c r="BL101" s="31">
        <v>0</v>
      </c>
      <c r="BM101" s="31">
        <v>0</v>
      </c>
      <c r="BN101" s="31">
        <v>0</v>
      </c>
      <c r="BO101" s="31">
        <v>0</v>
      </c>
      <c r="BP101" s="31">
        <v>0</v>
      </c>
      <c r="BQ101" s="31">
        <v>0</v>
      </c>
      <c r="BR101" s="31" t="b">
        <v>0</v>
      </c>
      <c r="BS101" s="31"/>
      <c r="BT101" s="33" t="s">
        <v>347</v>
      </c>
    </row>
    <row r="102" spans="1:72" ht="51" x14ac:dyDescent="0.2">
      <c r="A102" s="17">
        <v>101</v>
      </c>
      <c r="B102" s="18">
        <v>239</v>
      </c>
      <c r="C102" s="19" t="s">
        <v>312</v>
      </c>
      <c r="D102" s="19" t="s">
        <v>313</v>
      </c>
      <c r="E102" s="20" t="s">
        <v>87</v>
      </c>
      <c r="F102" s="20" t="s">
        <v>88</v>
      </c>
      <c r="G102" s="19" t="s">
        <v>261</v>
      </c>
      <c r="H102" s="19" t="s">
        <v>262</v>
      </c>
      <c r="I102" s="19" t="s">
        <v>263</v>
      </c>
      <c r="J102" s="19" t="s">
        <v>264</v>
      </c>
      <c r="K102" s="19" t="s">
        <v>265</v>
      </c>
      <c r="L102" s="19" t="s">
        <v>314</v>
      </c>
      <c r="M102" s="21" t="s">
        <v>348</v>
      </c>
      <c r="N102" s="22"/>
      <c r="O102" s="19" t="s">
        <v>316</v>
      </c>
      <c r="P102" s="19" t="s">
        <v>349</v>
      </c>
      <c r="Q102" s="23">
        <v>7756.56</v>
      </c>
      <c r="R102" s="24">
        <v>-2427.41</v>
      </c>
      <c r="S102" s="24">
        <v>341.03</v>
      </c>
      <c r="T102" s="24"/>
      <c r="U102" s="25" t="s">
        <v>128</v>
      </c>
      <c r="V102" s="26">
        <f t="shared" si="1"/>
        <v>5670.18</v>
      </c>
      <c r="W102" s="26">
        <v>5062.66</v>
      </c>
      <c r="X102" s="26">
        <v>0</v>
      </c>
      <c r="Y102" s="26">
        <v>607.52000000000044</v>
      </c>
      <c r="Z102" s="26">
        <v>5670.18</v>
      </c>
      <c r="AA102" s="27" t="s">
        <v>12</v>
      </c>
      <c r="AB102" s="17" t="s">
        <v>129</v>
      </c>
      <c r="AC102" s="17" t="s">
        <v>134</v>
      </c>
      <c r="AD102" s="28"/>
      <c r="AE102" s="29"/>
      <c r="AF102" s="29"/>
      <c r="AG102" s="29"/>
      <c r="AH102" s="29" t="s">
        <v>102</v>
      </c>
      <c r="AI102" s="29"/>
      <c r="AJ102" s="29"/>
      <c r="AK102" s="29"/>
      <c r="AL102" s="29"/>
      <c r="AM102" s="29"/>
      <c r="AN102" s="29"/>
      <c r="AO102" s="29"/>
      <c r="AP102" s="29"/>
      <c r="AQ102" s="29"/>
      <c r="AR102" s="29"/>
      <c r="AS102" s="29"/>
      <c r="AT102" s="29"/>
      <c r="AU102" s="29"/>
      <c r="AV102" s="29"/>
      <c r="AW102" s="29"/>
      <c r="AX102" s="29"/>
      <c r="AY102" s="29"/>
      <c r="AZ102" s="29"/>
      <c r="BA102" s="29" t="s">
        <v>102</v>
      </c>
      <c r="BB102" s="29"/>
      <c r="BC102" s="29"/>
      <c r="BD102" s="30">
        <v>1</v>
      </c>
      <c r="BE102" s="31">
        <v>0</v>
      </c>
      <c r="BF102" s="31">
        <v>0</v>
      </c>
      <c r="BG102" s="31">
        <v>0</v>
      </c>
      <c r="BH102" s="31">
        <v>0</v>
      </c>
      <c r="BI102" s="31">
        <v>0</v>
      </c>
      <c r="BJ102" s="31">
        <v>0</v>
      </c>
      <c r="BK102" s="31">
        <v>0</v>
      </c>
      <c r="BL102" s="31">
        <v>0</v>
      </c>
      <c r="BM102" s="31">
        <v>0</v>
      </c>
      <c r="BN102" s="31">
        <v>5670.18</v>
      </c>
      <c r="BO102" s="31">
        <v>0</v>
      </c>
      <c r="BP102" s="31">
        <v>0</v>
      </c>
      <c r="BQ102" s="31">
        <v>5670.18</v>
      </c>
      <c r="BR102" s="31" t="b">
        <v>1</v>
      </c>
      <c r="BS102" s="31"/>
      <c r="BT102" s="33" t="s">
        <v>350</v>
      </c>
    </row>
    <row r="103" spans="1:72" ht="63.75" x14ac:dyDescent="0.2">
      <c r="A103" s="17">
        <v>102</v>
      </c>
      <c r="B103" s="18">
        <v>196</v>
      </c>
      <c r="C103" s="19" t="s">
        <v>312</v>
      </c>
      <c r="D103" s="19" t="s">
        <v>313</v>
      </c>
      <c r="E103" s="20" t="s">
        <v>87</v>
      </c>
      <c r="F103" s="20" t="s">
        <v>88</v>
      </c>
      <c r="G103" s="19" t="s">
        <v>261</v>
      </c>
      <c r="H103" s="19" t="s">
        <v>262</v>
      </c>
      <c r="I103" s="19" t="s">
        <v>263</v>
      </c>
      <c r="J103" s="19" t="s">
        <v>264</v>
      </c>
      <c r="K103" s="19" t="s">
        <v>265</v>
      </c>
      <c r="L103" s="19" t="s">
        <v>314</v>
      </c>
      <c r="M103" s="21" t="s">
        <v>351</v>
      </c>
      <c r="N103" s="22"/>
      <c r="O103" s="19" t="s">
        <v>316</v>
      </c>
      <c r="P103" s="19" t="s">
        <v>19</v>
      </c>
      <c r="Q103" s="23">
        <v>9576</v>
      </c>
      <c r="R103" s="24"/>
      <c r="S103" s="24">
        <v>18000.3</v>
      </c>
      <c r="T103" s="24"/>
      <c r="U103" s="25" t="s">
        <v>133</v>
      </c>
      <c r="V103" s="26">
        <f t="shared" si="1"/>
        <v>27576.3</v>
      </c>
      <c r="W103" s="26">
        <v>24621.700000000004</v>
      </c>
      <c r="X103" s="26">
        <v>0</v>
      </c>
      <c r="Y103" s="26">
        <v>2954.5999999999949</v>
      </c>
      <c r="Z103" s="26">
        <v>27576.3</v>
      </c>
      <c r="AA103" s="27" t="s">
        <v>12</v>
      </c>
      <c r="AB103" s="17" t="s">
        <v>129</v>
      </c>
      <c r="AC103" s="17" t="s">
        <v>134</v>
      </c>
      <c r="AD103" s="28"/>
      <c r="AE103" s="29"/>
      <c r="AF103" s="29"/>
      <c r="AG103" s="29" t="s">
        <v>102</v>
      </c>
      <c r="AH103" s="29"/>
      <c r="AI103" s="29"/>
      <c r="AJ103" s="29"/>
      <c r="AK103" s="29"/>
      <c r="AL103" s="29"/>
      <c r="AM103" s="29"/>
      <c r="AN103" s="29"/>
      <c r="AO103" s="29"/>
      <c r="AP103" s="29"/>
      <c r="AQ103" s="29"/>
      <c r="AR103" s="29"/>
      <c r="AS103" s="29"/>
      <c r="AT103" s="29"/>
      <c r="AU103" s="29"/>
      <c r="AV103" s="29" t="s">
        <v>102</v>
      </c>
      <c r="AW103" s="29"/>
      <c r="AX103" s="29"/>
      <c r="AY103" s="29"/>
      <c r="AZ103" s="29"/>
      <c r="BA103" s="29"/>
      <c r="BB103" s="29"/>
      <c r="BC103" s="29"/>
      <c r="BD103" s="30">
        <v>1</v>
      </c>
      <c r="BE103" s="31">
        <v>0</v>
      </c>
      <c r="BF103" s="31">
        <v>0</v>
      </c>
      <c r="BG103" s="31">
        <v>0</v>
      </c>
      <c r="BH103" s="31">
        <v>0</v>
      </c>
      <c r="BI103" s="31">
        <v>27576.3</v>
      </c>
      <c r="BJ103" s="31">
        <v>0</v>
      </c>
      <c r="BK103" s="31">
        <v>0</v>
      </c>
      <c r="BL103" s="31">
        <v>0</v>
      </c>
      <c r="BM103" s="31">
        <v>0</v>
      </c>
      <c r="BN103" s="31">
        <v>0</v>
      </c>
      <c r="BO103" s="31">
        <v>0</v>
      </c>
      <c r="BP103" s="31">
        <v>0</v>
      </c>
      <c r="BQ103" s="31">
        <v>27576.3</v>
      </c>
      <c r="BR103" s="31" t="b">
        <v>1</v>
      </c>
      <c r="BS103" s="31"/>
      <c r="BT103" s="32" t="s">
        <v>352</v>
      </c>
    </row>
    <row r="104" spans="1:72" ht="51" x14ac:dyDescent="0.2">
      <c r="A104" s="17">
        <v>103</v>
      </c>
      <c r="B104" s="18">
        <v>195</v>
      </c>
      <c r="C104" s="19" t="s">
        <v>312</v>
      </c>
      <c r="D104" s="19" t="s">
        <v>313</v>
      </c>
      <c r="E104" s="20" t="s">
        <v>87</v>
      </c>
      <c r="F104" s="20" t="s">
        <v>88</v>
      </c>
      <c r="G104" s="19" t="s">
        <v>261</v>
      </c>
      <c r="H104" s="19" t="s">
        <v>262</v>
      </c>
      <c r="I104" s="19" t="s">
        <v>263</v>
      </c>
      <c r="J104" s="19" t="s">
        <v>264</v>
      </c>
      <c r="K104" s="19" t="s">
        <v>265</v>
      </c>
      <c r="L104" s="19" t="s">
        <v>314</v>
      </c>
      <c r="M104" s="21" t="s">
        <v>353</v>
      </c>
      <c r="N104" s="22"/>
      <c r="O104" s="19" t="s">
        <v>316</v>
      </c>
      <c r="P104" s="19" t="s">
        <v>349</v>
      </c>
      <c r="Q104" s="23">
        <v>5040</v>
      </c>
      <c r="R104" s="24">
        <v>-1203.25</v>
      </c>
      <c r="S104" s="24"/>
      <c r="T104" s="24"/>
      <c r="U104" s="25" t="s">
        <v>98</v>
      </c>
      <c r="V104" s="26">
        <f t="shared" si="1"/>
        <v>3836.75</v>
      </c>
      <c r="W104" s="26">
        <v>3506.3085714285717</v>
      </c>
      <c r="X104" s="26">
        <v>1530.9099999999999</v>
      </c>
      <c r="Y104" s="26">
        <v>330.44142857142833</v>
      </c>
      <c r="Z104" s="26">
        <v>2305.84</v>
      </c>
      <c r="AA104" s="27" t="s">
        <v>12</v>
      </c>
      <c r="AB104" s="17" t="s">
        <v>129</v>
      </c>
      <c r="AC104" s="17" t="s">
        <v>134</v>
      </c>
      <c r="AD104" s="28"/>
      <c r="AE104" s="29"/>
      <c r="AF104" s="29"/>
      <c r="AG104" s="29" t="s">
        <v>102</v>
      </c>
      <c r="AH104" s="29"/>
      <c r="AI104" s="29"/>
      <c r="AJ104" s="29"/>
      <c r="AK104" s="29"/>
      <c r="AL104" s="29"/>
      <c r="AM104" s="29"/>
      <c r="AN104" s="29"/>
      <c r="AO104" s="29"/>
      <c r="AP104" s="29"/>
      <c r="AQ104" s="29"/>
      <c r="AR104" s="29"/>
      <c r="AS104" s="29" t="s">
        <v>102</v>
      </c>
      <c r="AT104" s="29"/>
      <c r="AU104" s="29" t="s">
        <v>102</v>
      </c>
      <c r="AV104" s="29"/>
      <c r="AW104" s="29" t="s">
        <v>102</v>
      </c>
      <c r="AX104" s="29"/>
      <c r="AY104" s="29" t="s">
        <v>102</v>
      </c>
      <c r="AZ104" s="29"/>
      <c r="BA104" s="29" t="s">
        <v>102</v>
      </c>
      <c r="BB104" s="29"/>
      <c r="BC104" s="29" t="s">
        <v>102</v>
      </c>
      <c r="BD104" s="30">
        <v>6</v>
      </c>
      <c r="BE104" s="31">
        <v>0</v>
      </c>
      <c r="BF104" s="31">
        <v>639.45833333333337</v>
      </c>
      <c r="BG104" s="31">
        <v>0</v>
      </c>
      <c r="BH104" s="31">
        <v>639.45833333333337</v>
      </c>
      <c r="BI104" s="31">
        <v>0</v>
      </c>
      <c r="BJ104" s="31">
        <v>639.45833333333337</v>
      </c>
      <c r="BK104" s="31">
        <v>0</v>
      </c>
      <c r="BL104" s="31">
        <v>639.45833333333337</v>
      </c>
      <c r="BM104" s="31">
        <v>0</v>
      </c>
      <c r="BN104" s="31">
        <v>639.45833333333337</v>
      </c>
      <c r="BO104" s="31">
        <v>0</v>
      </c>
      <c r="BP104" s="31">
        <v>639.45833333333337</v>
      </c>
      <c r="BQ104" s="31">
        <v>3836.7500000000005</v>
      </c>
      <c r="BR104" s="31" t="b">
        <v>1</v>
      </c>
      <c r="BS104" s="31"/>
      <c r="BT104" s="32" t="s">
        <v>354</v>
      </c>
    </row>
    <row r="105" spans="1:72" ht="63.75" x14ac:dyDescent="0.2">
      <c r="A105" s="17">
        <v>104</v>
      </c>
      <c r="B105" s="18">
        <v>183</v>
      </c>
      <c r="C105" s="19" t="s">
        <v>312</v>
      </c>
      <c r="D105" s="19" t="s">
        <v>313</v>
      </c>
      <c r="E105" s="20" t="s">
        <v>87</v>
      </c>
      <c r="F105" s="20" t="s">
        <v>88</v>
      </c>
      <c r="G105" s="19" t="s">
        <v>261</v>
      </c>
      <c r="H105" s="19" t="s">
        <v>262</v>
      </c>
      <c r="I105" s="19" t="s">
        <v>263</v>
      </c>
      <c r="J105" s="19" t="s">
        <v>264</v>
      </c>
      <c r="K105" s="19" t="s">
        <v>265</v>
      </c>
      <c r="L105" s="19" t="s">
        <v>314</v>
      </c>
      <c r="M105" s="21" t="s">
        <v>355</v>
      </c>
      <c r="N105" s="22"/>
      <c r="O105" s="19" t="s">
        <v>316</v>
      </c>
      <c r="P105" s="19" t="s">
        <v>19</v>
      </c>
      <c r="Q105" s="23">
        <v>3000</v>
      </c>
      <c r="R105" s="24"/>
      <c r="S105" s="24">
        <v>2488</v>
      </c>
      <c r="T105" s="24"/>
      <c r="U105" s="25" t="s">
        <v>194</v>
      </c>
      <c r="V105" s="26">
        <f t="shared" si="1"/>
        <v>5488</v>
      </c>
      <c r="W105" s="26">
        <v>5252.8</v>
      </c>
      <c r="X105" s="26">
        <v>5252.8</v>
      </c>
      <c r="Y105" s="26">
        <v>235.19999999999982</v>
      </c>
      <c r="Z105" s="26">
        <v>235.19999999999982</v>
      </c>
      <c r="AA105" s="27" t="s">
        <v>12</v>
      </c>
      <c r="AB105" s="17" t="s">
        <v>129</v>
      </c>
      <c r="AC105" s="17" t="s">
        <v>130</v>
      </c>
      <c r="AD105" s="28"/>
      <c r="AE105" s="29"/>
      <c r="AF105" s="29"/>
      <c r="AG105" s="29"/>
      <c r="AH105" s="29"/>
      <c r="AI105" s="29"/>
      <c r="AJ105" s="29"/>
      <c r="AK105" s="29" t="s">
        <v>102</v>
      </c>
      <c r="AL105" s="29"/>
      <c r="AM105" s="29"/>
      <c r="AN105" s="29"/>
      <c r="AO105" s="29"/>
      <c r="AP105" s="29"/>
      <c r="AQ105" s="29"/>
      <c r="AR105" s="29"/>
      <c r="AS105" s="29"/>
      <c r="AT105" s="29"/>
      <c r="AU105" s="29" t="s">
        <v>102</v>
      </c>
      <c r="AV105" s="29"/>
      <c r="AW105" s="29" t="s">
        <v>102</v>
      </c>
      <c r="AX105" s="29"/>
      <c r="AY105" s="29" t="s">
        <v>102</v>
      </c>
      <c r="AZ105" s="29"/>
      <c r="BA105" s="29"/>
      <c r="BB105" s="29"/>
      <c r="BC105" s="29"/>
      <c r="BD105" s="30">
        <v>3</v>
      </c>
      <c r="BE105" s="31">
        <v>0</v>
      </c>
      <c r="BF105" s="31">
        <v>0</v>
      </c>
      <c r="BG105" s="31">
        <v>0</v>
      </c>
      <c r="BH105" s="31">
        <v>1829.3333333333333</v>
      </c>
      <c r="BI105" s="31">
        <v>0</v>
      </c>
      <c r="BJ105" s="31">
        <v>1829.3333333333333</v>
      </c>
      <c r="BK105" s="31">
        <v>0</v>
      </c>
      <c r="BL105" s="31">
        <v>1829.3333333333333</v>
      </c>
      <c r="BM105" s="31">
        <v>0</v>
      </c>
      <c r="BN105" s="31">
        <v>0</v>
      </c>
      <c r="BO105" s="31">
        <v>0</v>
      </c>
      <c r="BP105" s="31">
        <v>0</v>
      </c>
      <c r="BQ105" s="31">
        <v>5488</v>
      </c>
      <c r="BR105" s="31" t="b">
        <v>1</v>
      </c>
      <c r="BS105" s="31"/>
      <c r="BT105" s="33" t="s">
        <v>356</v>
      </c>
    </row>
    <row r="106" spans="1:72" ht="76.5" x14ac:dyDescent="0.2">
      <c r="A106" s="17">
        <v>105</v>
      </c>
      <c r="B106" s="18">
        <v>215</v>
      </c>
      <c r="C106" s="19" t="s">
        <v>312</v>
      </c>
      <c r="D106" s="19" t="s">
        <v>313</v>
      </c>
      <c r="E106" s="20" t="s">
        <v>87</v>
      </c>
      <c r="F106" s="20" t="s">
        <v>88</v>
      </c>
      <c r="G106" s="19" t="s">
        <v>261</v>
      </c>
      <c r="H106" s="19" t="s">
        <v>262</v>
      </c>
      <c r="I106" s="19" t="s">
        <v>263</v>
      </c>
      <c r="J106" s="19" t="s">
        <v>264</v>
      </c>
      <c r="K106" s="19" t="s">
        <v>265</v>
      </c>
      <c r="L106" s="19" t="s">
        <v>314</v>
      </c>
      <c r="M106" s="21" t="s">
        <v>357</v>
      </c>
      <c r="N106" s="22"/>
      <c r="O106" s="19" t="s">
        <v>316</v>
      </c>
      <c r="P106" s="19" t="s">
        <v>317</v>
      </c>
      <c r="Q106" s="23">
        <v>30699.65</v>
      </c>
      <c r="R106" s="24">
        <v>-20889.910000000003</v>
      </c>
      <c r="S106" s="24">
        <v>2594.9499999999998</v>
      </c>
      <c r="T106" s="24"/>
      <c r="U106" s="25" t="s">
        <v>146</v>
      </c>
      <c r="V106" s="26">
        <f t="shared" si="1"/>
        <v>12404.689999999999</v>
      </c>
      <c r="W106" s="26">
        <v>11075.616071428572</v>
      </c>
      <c r="X106" s="26">
        <v>0</v>
      </c>
      <c r="Y106" s="26">
        <v>1329.0739285714262</v>
      </c>
      <c r="Z106" s="26">
        <v>12404.689999999999</v>
      </c>
      <c r="AA106" s="27" t="s">
        <v>12</v>
      </c>
      <c r="AB106" s="17" t="s">
        <v>129</v>
      </c>
      <c r="AC106" s="17" t="s">
        <v>130</v>
      </c>
      <c r="AD106" s="28"/>
      <c r="AE106" s="29"/>
      <c r="AF106" s="29"/>
      <c r="AG106" s="29"/>
      <c r="AH106" s="29"/>
      <c r="AI106" s="29"/>
      <c r="AJ106" s="29" t="s">
        <v>102</v>
      </c>
      <c r="AK106" s="29"/>
      <c r="AL106" s="29"/>
      <c r="AM106" s="29"/>
      <c r="AN106" s="29"/>
      <c r="AO106" s="29"/>
      <c r="AP106" s="29"/>
      <c r="AQ106" s="29"/>
      <c r="AR106" s="29"/>
      <c r="AS106" s="29"/>
      <c r="AT106" s="29"/>
      <c r="AU106" s="29"/>
      <c r="AV106" s="29"/>
      <c r="AW106" s="29"/>
      <c r="AX106" s="29"/>
      <c r="AY106" s="29" t="s">
        <v>102</v>
      </c>
      <c r="AZ106" s="29" t="s">
        <v>102</v>
      </c>
      <c r="BA106" s="29"/>
      <c r="BB106" s="29"/>
      <c r="BC106" s="29"/>
      <c r="BD106" s="30">
        <v>2</v>
      </c>
      <c r="BE106" s="31">
        <v>0</v>
      </c>
      <c r="BF106" s="31">
        <v>0</v>
      </c>
      <c r="BG106" s="31">
        <v>0</v>
      </c>
      <c r="BH106" s="31">
        <v>0</v>
      </c>
      <c r="BI106" s="31">
        <v>0</v>
      </c>
      <c r="BJ106" s="31">
        <v>0</v>
      </c>
      <c r="BK106" s="31">
        <v>0</v>
      </c>
      <c r="BL106" s="31">
        <v>6202.3449999999993</v>
      </c>
      <c r="BM106" s="31">
        <v>6202.3449999999993</v>
      </c>
      <c r="BN106" s="31">
        <v>0</v>
      </c>
      <c r="BO106" s="31">
        <v>0</v>
      </c>
      <c r="BP106" s="31">
        <v>0</v>
      </c>
      <c r="BQ106" s="31">
        <v>12404.689999999999</v>
      </c>
      <c r="BR106" s="31" t="b">
        <v>1</v>
      </c>
      <c r="BS106" s="31"/>
      <c r="BT106" s="33" t="s">
        <v>358</v>
      </c>
    </row>
    <row r="107" spans="1:72" ht="63.75" x14ac:dyDescent="0.2">
      <c r="A107" s="17">
        <v>106</v>
      </c>
      <c r="B107" s="18">
        <v>198</v>
      </c>
      <c r="C107" s="19" t="s">
        <v>312</v>
      </c>
      <c r="D107" s="19" t="s">
        <v>313</v>
      </c>
      <c r="E107" s="20" t="s">
        <v>87</v>
      </c>
      <c r="F107" s="20" t="s">
        <v>88</v>
      </c>
      <c r="G107" s="19" t="s">
        <v>261</v>
      </c>
      <c r="H107" s="19" t="s">
        <v>262</v>
      </c>
      <c r="I107" s="19" t="s">
        <v>263</v>
      </c>
      <c r="J107" s="19" t="s">
        <v>264</v>
      </c>
      <c r="K107" s="19" t="s">
        <v>265</v>
      </c>
      <c r="L107" s="19" t="s">
        <v>314</v>
      </c>
      <c r="M107" s="21" t="s">
        <v>359</v>
      </c>
      <c r="N107" s="22"/>
      <c r="O107" s="19" t="s">
        <v>316</v>
      </c>
      <c r="P107" s="19" t="s">
        <v>19</v>
      </c>
      <c r="Q107" s="23">
        <v>9797.76</v>
      </c>
      <c r="R107" s="24">
        <v>-289.97000000000003</v>
      </c>
      <c r="S107" s="24"/>
      <c r="T107" s="24"/>
      <c r="U107" s="25" t="s">
        <v>133</v>
      </c>
      <c r="V107" s="26">
        <f t="shared" si="1"/>
        <v>9507.7900000000009</v>
      </c>
      <c r="W107" s="26">
        <v>9507.7920000000013</v>
      </c>
      <c r="X107" s="26">
        <v>0</v>
      </c>
      <c r="Y107" s="26">
        <v>-2.0000000004074536E-3</v>
      </c>
      <c r="Z107" s="26">
        <v>9507.7900000000009</v>
      </c>
      <c r="AA107" s="27" t="s">
        <v>12</v>
      </c>
      <c r="AB107" s="17" t="s">
        <v>129</v>
      </c>
      <c r="AC107" s="17" t="s">
        <v>134</v>
      </c>
      <c r="AD107" s="28"/>
      <c r="AE107" s="29"/>
      <c r="AF107" s="29"/>
      <c r="AG107" s="29" t="s">
        <v>102</v>
      </c>
      <c r="AH107" s="29"/>
      <c r="AI107" s="29"/>
      <c r="AJ107" s="29"/>
      <c r="AK107" s="29"/>
      <c r="AL107" s="29"/>
      <c r="AM107" s="29"/>
      <c r="AN107" s="29"/>
      <c r="AO107" s="29"/>
      <c r="AP107" s="29"/>
      <c r="AQ107" s="29"/>
      <c r="AR107" s="29"/>
      <c r="AS107" s="29"/>
      <c r="AT107" s="29"/>
      <c r="AU107" s="29"/>
      <c r="AV107" s="29" t="s">
        <v>102</v>
      </c>
      <c r="AW107" s="29"/>
      <c r="AX107" s="29"/>
      <c r="AY107" s="29"/>
      <c r="AZ107" s="29"/>
      <c r="BA107" s="29"/>
      <c r="BB107" s="29"/>
      <c r="BC107" s="29"/>
      <c r="BD107" s="30">
        <v>1</v>
      </c>
      <c r="BE107" s="31">
        <v>0</v>
      </c>
      <c r="BF107" s="31">
        <v>0</v>
      </c>
      <c r="BG107" s="31">
        <v>0</v>
      </c>
      <c r="BH107" s="31">
        <v>0</v>
      </c>
      <c r="BI107" s="31">
        <v>9507.7900000000009</v>
      </c>
      <c r="BJ107" s="31">
        <v>0</v>
      </c>
      <c r="BK107" s="31">
        <v>0</v>
      </c>
      <c r="BL107" s="31">
        <v>0</v>
      </c>
      <c r="BM107" s="31">
        <v>0</v>
      </c>
      <c r="BN107" s="31">
        <v>0</v>
      </c>
      <c r="BO107" s="31">
        <v>0</v>
      </c>
      <c r="BP107" s="31">
        <v>0</v>
      </c>
      <c r="BQ107" s="31">
        <v>9507.7900000000009</v>
      </c>
      <c r="BR107" s="31" t="b">
        <v>1</v>
      </c>
      <c r="BS107" s="31"/>
      <c r="BT107" s="33" t="s">
        <v>360</v>
      </c>
    </row>
    <row r="108" spans="1:72" ht="51" x14ac:dyDescent="0.2">
      <c r="A108" s="17">
        <v>107</v>
      </c>
      <c r="B108" s="18">
        <v>102</v>
      </c>
      <c r="C108" s="19" t="s">
        <v>312</v>
      </c>
      <c r="D108" s="19" t="s">
        <v>313</v>
      </c>
      <c r="E108" s="20" t="s">
        <v>87</v>
      </c>
      <c r="F108" s="20" t="s">
        <v>88</v>
      </c>
      <c r="G108" s="19" t="s">
        <v>261</v>
      </c>
      <c r="H108" s="19" t="s">
        <v>262</v>
      </c>
      <c r="I108" s="19" t="s">
        <v>263</v>
      </c>
      <c r="J108" s="19" t="s">
        <v>264</v>
      </c>
      <c r="K108" s="19" t="s">
        <v>265</v>
      </c>
      <c r="L108" s="19" t="s">
        <v>314</v>
      </c>
      <c r="M108" s="21" t="s">
        <v>361</v>
      </c>
      <c r="N108" s="22"/>
      <c r="O108" s="19" t="s">
        <v>316</v>
      </c>
      <c r="P108" s="19" t="s">
        <v>317</v>
      </c>
      <c r="Q108" s="23">
        <v>101520</v>
      </c>
      <c r="R108" s="24"/>
      <c r="S108" s="24">
        <v>120240</v>
      </c>
      <c r="T108" s="24"/>
      <c r="U108" s="25" t="s">
        <v>133</v>
      </c>
      <c r="V108" s="26">
        <f t="shared" si="1"/>
        <v>221760</v>
      </c>
      <c r="W108" s="26">
        <v>221760</v>
      </c>
      <c r="X108" s="26">
        <v>221760</v>
      </c>
      <c r="Y108" s="26">
        <v>0</v>
      </c>
      <c r="Z108" s="26">
        <v>0</v>
      </c>
      <c r="AA108" s="27" t="s">
        <v>12</v>
      </c>
      <c r="AB108" s="17" t="s">
        <v>129</v>
      </c>
      <c r="AC108" s="17" t="s">
        <v>134</v>
      </c>
      <c r="AD108" s="28"/>
      <c r="AE108" s="29"/>
      <c r="AF108" s="29"/>
      <c r="AG108" s="29"/>
      <c r="AH108" s="29"/>
      <c r="AI108" s="29" t="s">
        <v>102</v>
      </c>
      <c r="AJ108" s="29"/>
      <c r="AK108" s="29"/>
      <c r="AL108" s="29"/>
      <c r="AM108" s="29"/>
      <c r="AN108" s="29"/>
      <c r="AO108" s="29"/>
      <c r="AP108" s="29"/>
      <c r="AQ108" s="29"/>
      <c r="AR108" s="29"/>
      <c r="AS108" s="29"/>
      <c r="AT108" s="29"/>
      <c r="AU108" s="29"/>
      <c r="AV108" s="29"/>
      <c r="AW108" s="29"/>
      <c r="AX108" s="29" t="s">
        <v>102</v>
      </c>
      <c r="AY108" s="29"/>
      <c r="AZ108" s="29"/>
      <c r="BA108" s="29"/>
      <c r="BB108" s="29"/>
      <c r="BC108" s="29"/>
      <c r="BD108" s="30">
        <v>1</v>
      </c>
      <c r="BE108" s="31">
        <v>0</v>
      </c>
      <c r="BF108" s="31">
        <v>0</v>
      </c>
      <c r="BG108" s="31">
        <v>0</v>
      </c>
      <c r="BH108" s="31">
        <v>0</v>
      </c>
      <c r="BI108" s="31">
        <v>0</v>
      </c>
      <c r="BJ108" s="31">
        <v>0</v>
      </c>
      <c r="BK108" s="31">
        <v>221760</v>
      </c>
      <c r="BL108" s="31">
        <v>0</v>
      </c>
      <c r="BM108" s="31">
        <v>0</v>
      </c>
      <c r="BN108" s="31">
        <v>0</v>
      </c>
      <c r="BO108" s="31">
        <v>0</v>
      </c>
      <c r="BP108" s="31">
        <v>0</v>
      </c>
      <c r="BQ108" s="31">
        <v>221760</v>
      </c>
      <c r="BR108" s="31" t="b">
        <v>1</v>
      </c>
      <c r="BS108" s="31"/>
      <c r="BT108" s="33" t="s">
        <v>144</v>
      </c>
    </row>
    <row r="109" spans="1:72" ht="51" x14ac:dyDescent="0.2">
      <c r="A109" s="17">
        <v>108</v>
      </c>
      <c r="B109" s="18">
        <v>0</v>
      </c>
      <c r="C109" s="19" t="s">
        <v>312</v>
      </c>
      <c r="D109" s="19" t="s">
        <v>313</v>
      </c>
      <c r="E109" s="20" t="s">
        <v>87</v>
      </c>
      <c r="F109" s="20" t="s">
        <v>88</v>
      </c>
      <c r="G109" s="19" t="s">
        <v>261</v>
      </c>
      <c r="H109" s="19" t="s">
        <v>262</v>
      </c>
      <c r="I109" s="19" t="s">
        <v>263</v>
      </c>
      <c r="J109" s="19" t="s">
        <v>264</v>
      </c>
      <c r="K109" s="19" t="s">
        <v>265</v>
      </c>
      <c r="L109" s="19" t="s">
        <v>314</v>
      </c>
      <c r="M109" s="21" t="s">
        <v>362</v>
      </c>
      <c r="N109" s="22"/>
      <c r="O109" s="19" t="s">
        <v>316</v>
      </c>
      <c r="P109" s="19" t="s">
        <v>317</v>
      </c>
      <c r="Q109" s="23">
        <v>15000</v>
      </c>
      <c r="R109" s="24">
        <v>-15000</v>
      </c>
      <c r="S109" s="24"/>
      <c r="T109" s="24"/>
      <c r="U109" s="25" t="s">
        <v>111</v>
      </c>
      <c r="V109" s="26">
        <f t="shared" si="1"/>
        <v>0</v>
      </c>
      <c r="W109" s="26">
        <v>0</v>
      </c>
      <c r="X109" s="26">
        <v>0</v>
      </c>
      <c r="Y109" s="26">
        <v>0</v>
      </c>
      <c r="Z109" s="26">
        <v>0</v>
      </c>
      <c r="AA109" s="27" t="s">
        <v>12</v>
      </c>
      <c r="AB109" s="17" t="s">
        <v>129</v>
      </c>
      <c r="AC109" s="17" t="s">
        <v>134</v>
      </c>
      <c r="AD109" s="28"/>
      <c r="AE109" s="29"/>
      <c r="AF109" s="29"/>
      <c r="AG109" s="29"/>
      <c r="AH109" s="29" t="s">
        <v>102</v>
      </c>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30">
        <v>0</v>
      </c>
      <c r="BE109" s="31">
        <v>0</v>
      </c>
      <c r="BF109" s="31">
        <v>0</v>
      </c>
      <c r="BG109" s="31">
        <v>0</v>
      </c>
      <c r="BH109" s="31">
        <v>0</v>
      </c>
      <c r="BI109" s="31">
        <v>0</v>
      </c>
      <c r="BJ109" s="31">
        <v>0</v>
      </c>
      <c r="BK109" s="31">
        <v>0</v>
      </c>
      <c r="BL109" s="31">
        <v>0</v>
      </c>
      <c r="BM109" s="31">
        <v>0</v>
      </c>
      <c r="BN109" s="31">
        <v>0</v>
      </c>
      <c r="BO109" s="31">
        <v>0</v>
      </c>
      <c r="BP109" s="31">
        <v>0</v>
      </c>
      <c r="BQ109" s="31">
        <v>0</v>
      </c>
      <c r="BR109" s="31" t="b">
        <v>1</v>
      </c>
      <c r="BS109" s="31"/>
      <c r="BT109" s="33" t="s">
        <v>363</v>
      </c>
    </row>
    <row r="110" spans="1:72" ht="51" x14ac:dyDescent="0.2">
      <c r="A110" s="17">
        <v>109</v>
      </c>
      <c r="B110" s="18">
        <v>251</v>
      </c>
      <c r="C110" s="19" t="s">
        <v>312</v>
      </c>
      <c r="D110" s="19" t="s">
        <v>313</v>
      </c>
      <c r="E110" s="20" t="s">
        <v>87</v>
      </c>
      <c r="F110" s="20" t="s">
        <v>88</v>
      </c>
      <c r="G110" s="19" t="s">
        <v>261</v>
      </c>
      <c r="H110" s="19" t="s">
        <v>262</v>
      </c>
      <c r="I110" s="19" t="s">
        <v>263</v>
      </c>
      <c r="J110" s="19" t="s">
        <v>264</v>
      </c>
      <c r="K110" s="19" t="s">
        <v>265</v>
      </c>
      <c r="L110" s="19" t="s">
        <v>314</v>
      </c>
      <c r="M110" s="21" t="s">
        <v>364</v>
      </c>
      <c r="N110" s="22"/>
      <c r="O110" s="19" t="s">
        <v>316</v>
      </c>
      <c r="P110" s="19" t="s">
        <v>317</v>
      </c>
      <c r="Q110" s="23">
        <v>7862.4</v>
      </c>
      <c r="R110" s="24">
        <v>-556.64</v>
      </c>
      <c r="S110" s="24"/>
      <c r="T110" s="24"/>
      <c r="U110" s="25" t="s">
        <v>133</v>
      </c>
      <c r="V110" s="26">
        <f t="shared" si="1"/>
        <v>7305.7599999999993</v>
      </c>
      <c r="W110" s="26">
        <v>6424.5000000000009</v>
      </c>
      <c r="X110" s="26">
        <v>6424.5</v>
      </c>
      <c r="Y110" s="26">
        <v>881.2599999999984</v>
      </c>
      <c r="Z110" s="26">
        <v>881.25999999999931</v>
      </c>
      <c r="AA110" s="27" t="s">
        <v>12</v>
      </c>
      <c r="AB110" s="17" t="s">
        <v>129</v>
      </c>
      <c r="AC110" s="17" t="s">
        <v>134</v>
      </c>
      <c r="AD110" s="28"/>
      <c r="AE110" s="29"/>
      <c r="AF110" s="29"/>
      <c r="AG110" s="29"/>
      <c r="AH110" s="29" t="s">
        <v>102</v>
      </c>
      <c r="AI110" s="29"/>
      <c r="AJ110" s="29"/>
      <c r="AK110" s="29"/>
      <c r="AL110" s="29"/>
      <c r="AM110" s="29"/>
      <c r="AN110" s="29"/>
      <c r="AO110" s="29"/>
      <c r="AP110" s="29"/>
      <c r="AQ110" s="29"/>
      <c r="AR110" s="29"/>
      <c r="AS110" s="29"/>
      <c r="AT110" s="29"/>
      <c r="AU110" s="29"/>
      <c r="AV110" s="29"/>
      <c r="AW110" s="29"/>
      <c r="AX110" s="29"/>
      <c r="AY110" s="29" t="s">
        <v>102</v>
      </c>
      <c r="AZ110" s="29"/>
      <c r="BA110" s="29"/>
      <c r="BB110" s="29"/>
      <c r="BC110" s="29"/>
      <c r="BD110" s="30">
        <v>1</v>
      </c>
      <c r="BE110" s="31">
        <v>0</v>
      </c>
      <c r="BF110" s="31">
        <v>0</v>
      </c>
      <c r="BG110" s="31">
        <v>0</v>
      </c>
      <c r="BH110" s="31">
        <v>0</v>
      </c>
      <c r="BI110" s="31">
        <v>0</v>
      </c>
      <c r="BJ110" s="31">
        <v>0</v>
      </c>
      <c r="BK110" s="31">
        <v>0</v>
      </c>
      <c r="BL110" s="31">
        <v>7305.7599999999993</v>
      </c>
      <c r="BM110" s="31">
        <v>0</v>
      </c>
      <c r="BN110" s="31">
        <v>0</v>
      </c>
      <c r="BO110" s="31">
        <v>0</v>
      </c>
      <c r="BP110" s="31">
        <v>0</v>
      </c>
      <c r="BQ110" s="31">
        <v>7305.7599999999993</v>
      </c>
      <c r="BR110" s="31" t="b">
        <v>1</v>
      </c>
      <c r="BS110" s="31"/>
      <c r="BT110" s="32" t="s">
        <v>365</v>
      </c>
    </row>
    <row r="111" spans="1:72" ht="51" x14ac:dyDescent="0.2">
      <c r="A111" s="17">
        <v>110</v>
      </c>
      <c r="B111" s="18">
        <v>0</v>
      </c>
      <c r="C111" s="19" t="s">
        <v>312</v>
      </c>
      <c r="D111" s="19" t="s">
        <v>313</v>
      </c>
      <c r="E111" s="20" t="s">
        <v>87</v>
      </c>
      <c r="F111" s="20" t="s">
        <v>88</v>
      </c>
      <c r="G111" s="19" t="s">
        <v>261</v>
      </c>
      <c r="H111" s="19" t="s">
        <v>262</v>
      </c>
      <c r="I111" s="19" t="s">
        <v>263</v>
      </c>
      <c r="J111" s="19" t="s">
        <v>264</v>
      </c>
      <c r="K111" s="19" t="s">
        <v>265</v>
      </c>
      <c r="L111" s="19" t="s">
        <v>314</v>
      </c>
      <c r="M111" s="21" t="s">
        <v>366</v>
      </c>
      <c r="N111" s="22"/>
      <c r="O111" s="19" t="s">
        <v>316</v>
      </c>
      <c r="P111" s="19" t="s">
        <v>317</v>
      </c>
      <c r="Q111" s="23">
        <v>3380.54</v>
      </c>
      <c r="R111" s="24">
        <v>-3380.54</v>
      </c>
      <c r="S111" s="24"/>
      <c r="T111" s="24"/>
      <c r="U111" s="25" t="s">
        <v>111</v>
      </c>
      <c r="V111" s="26">
        <f t="shared" si="1"/>
        <v>0</v>
      </c>
      <c r="W111" s="26">
        <v>0</v>
      </c>
      <c r="X111" s="26">
        <v>0</v>
      </c>
      <c r="Y111" s="26">
        <v>0</v>
      </c>
      <c r="Z111" s="26">
        <v>0</v>
      </c>
      <c r="AA111" s="27" t="s">
        <v>12</v>
      </c>
      <c r="AB111" s="17" t="s">
        <v>129</v>
      </c>
      <c r="AC111" s="17" t="s">
        <v>134</v>
      </c>
      <c r="AD111" s="28"/>
      <c r="AE111" s="29"/>
      <c r="AF111" s="29"/>
      <c r="AG111" s="29"/>
      <c r="AH111" s="29" t="s">
        <v>102</v>
      </c>
      <c r="AI111" s="29"/>
      <c r="AJ111" s="29"/>
      <c r="AK111" s="29"/>
      <c r="AL111" s="29"/>
      <c r="AM111" s="29"/>
      <c r="AN111" s="29"/>
      <c r="AO111" s="29"/>
      <c r="AP111" s="29"/>
      <c r="AQ111" s="29"/>
      <c r="AR111" s="29"/>
      <c r="AS111" s="29"/>
      <c r="AT111" s="29"/>
      <c r="AU111" s="29"/>
      <c r="AV111" s="29"/>
      <c r="AW111" s="29"/>
      <c r="AX111" s="29"/>
      <c r="AY111" s="29"/>
      <c r="AZ111" s="29"/>
      <c r="BA111" s="29"/>
      <c r="BB111" s="29"/>
      <c r="BC111" s="29"/>
      <c r="BD111" s="30">
        <v>0</v>
      </c>
      <c r="BE111" s="31">
        <v>0</v>
      </c>
      <c r="BF111" s="31">
        <v>0</v>
      </c>
      <c r="BG111" s="31">
        <v>0</v>
      </c>
      <c r="BH111" s="31">
        <v>0</v>
      </c>
      <c r="BI111" s="31">
        <v>0</v>
      </c>
      <c r="BJ111" s="31">
        <v>0</v>
      </c>
      <c r="BK111" s="31">
        <v>0</v>
      </c>
      <c r="BL111" s="31">
        <v>0</v>
      </c>
      <c r="BM111" s="31">
        <v>0</v>
      </c>
      <c r="BN111" s="31">
        <v>0</v>
      </c>
      <c r="BO111" s="31">
        <v>0</v>
      </c>
      <c r="BP111" s="31">
        <v>0</v>
      </c>
      <c r="BQ111" s="31">
        <v>0</v>
      </c>
      <c r="BR111" s="31" t="b">
        <v>1</v>
      </c>
      <c r="BS111" s="31"/>
      <c r="BT111" s="33" t="s">
        <v>367</v>
      </c>
    </row>
    <row r="112" spans="1:72" ht="51" x14ac:dyDescent="0.2">
      <c r="A112" s="17">
        <v>111</v>
      </c>
      <c r="B112" s="18">
        <v>0</v>
      </c>
      <c r="C112" s="19" t="s">
        <v>312</v>
      </c>
      <c r="D112" s="19" t="s">
        <v>313</v>
      </c>
      <c r="E112" s="20" t="s">
        <v>87</v>
      </c>
      <c r="F112" s="20" t="s">
        <v>88</v>
      </c>
      <c r="G112" s="19" t="s">
        <v>261</v>
      </c>
      <c r="H112" s="19" t="s">
        <v>262</v>
      </c>
      <c r="I112" s="19" t="s">
        <v>263</v>
      </c>
      <c r="J112" s="19" t="s">
        <v>264</v>
      </c>
      <c r="K112" s="19" t="s">
        <v>265</v>
      </c>
      <c r="L112" s="19" t="s">
        <v>314</v>
      </c>
      <c r="M112" s="21" t="s">
        <v>368</v>
      </c>
      <c r="N112" s="22"/>
      <c r="O112" s="19" t="s">
        <v>316</v>
      </c>
      <c r="P112" s="19" t="s">
        <v>369</v>
      </c>
      <c r="Q112" s="23">
        <v>9072</v>
      </c>
      <c r="R112" s="24"/>
      <c r="S112" s="24"/>
      <c r="T112" s="24"/>
      <c r="U112" s="25" t="s">
        <v>133</v>
      </c>
      <c r="V112" s="26">
        <f t="shared" si="1"/>
        <v>9072</v>
      </c>
      <c r="W112" s="26">
        <v>0</v>
      </c>
      <c r="X112" s="26">
        <v>0</v>
      </c>
      <c r="Y112" s="26">
        <v>9072</v>
      </c>
      <c r="Z112" s="26">
        <v>9072</v>
      </c>
      <c r="AA112" s="27" t="s">
        <v>12</v>
      </c>
      <c r="AB112" s="17" t="s">
        <v>129</v>
      </c>
      <c r="AC112" s="17" t="s">
        <v>134</v>
      </c>
      <c r="AD112" s="28"/>
      <c r="AE112" s="29"/>
      <c r="AF112" s="29"/>
      <c r="AG112" s="29"/>
      <c r="AH112" s="29" t="s">
        <v>102</v>
      </c>
      <c r="AI112" s="29"/>
      <c r="AJ112" s="29"/>
      <c r="AK112" s="29"/>
      <c r="AL112" s="29"/>
      <c r="AM112" s="29"/>
      <c r="AN112" s="29"/>
      <c r="AO112" s="29"/>
      <c r="AP112" s="29"/>
      <c r="AQ112" s="29"/>
      <c r="AR112" s="29"/>
      <c r="AS112" s="29"/>
      <c r="AT112" s="29"/>
      <c r="AU112" s="29"/>
      <c r="AV112" s="29"/>
      <c r="AW112" s="29" t="s">
        <v>102</v>
      </c>
      <c r="AX112" s="29"/>
      <c r="AY112" s="29"/>
      <c r="AZ112" s="29"/>
      <c r="BA112" s="29"/>
      <c r="BB112" s="29"/>
      <c r="BC112" s="29"/>
      <c r="BD112" s="30">
        <v>1</v>
      </c>
      <c r="BE112" s="31">
        <v>0</v>
      </c>
      <c r="BF112" s="31">
        <v>0</v>
      </c>
      <c r="BG112" s="31">
        <v>0</v>
      </c>
      <c r="BH112" s="31">
        <v>0</v>
      </c>
      <c r="BI112" s="31">
        <v>0</v>
      </c>
      <c r="BJ112" s="31">
        <v>9072</v>
      </c>
      <c r="BK112" s="31">
        <v>0</v>
      </c>
      <c r="BL112" s="31">
        <v>0</v>
      </c>
      <c r="BM112" s="31">
        <v>0</v>
      </c>
      <c r="BN112" s="31">
        <v>0</v>
      </c>
      <c r="BO112" s="31">
        <v>0</v>
      </c>
      <c r="BP112" s="31">
        <v>0</v>
      </c>
      <c r="BQ112" s="31">
        <v>9072</v>
      </c>
      <c r="BR112" s="31" t="b">
        <v>1</v>
      </c>
      <c r="BS112" s="31"/>
      <c r="BT112" s="33"/>
    </row>
    <row r="113" spans="1:72" ht="51" x14ac:dyDescent="0.2">
      <c r="A113" s="17">
        <v>112</v>
      </c>
      <c r="B113" s="18">
        <v>203</v>
      </c>
      <c r="C113" s="19" t="s">
        <v>312</v>
      </c>
      <c r="D113" s="19" t="s">
        <v>313</v>
      </c>
      <c r="E113" s="20" t="s">
        <v>87</v>
      </c>
      <c r="F113" s="20" t="s">
        <v>88</v>
      </c>
      <c r="G113" s="19" t="s">
        <v>261</v>
      </c>
      <c r="H113" s="19" t="s">
        <v>262</v>
      </c>
      <c r="I113" s="19" t="s">
        <v>263</v>
      </c>
      <c r="J113" s="19" t="s">
        <v>264</v>
      </c>
      <c r="K113" s="19" t="s">
        <v>265</v>
      </c>
      <c r="L113" s="19" t="s">
        <v>314</v>
      </c>
      <c r="M113" s="21" t="s">
        <v>370</v>
      </c>
      <c r="N113" s="22"/>
      <c r="O113" s="19" t="s">
        <v>316</v>
      </c>
      <c r="P113" s="19" t="s">
        <v>317</v>
      </c>
      <c r="Q113" s="23">
        <v>151200</v>
      </c>
      <c r="R113" s="24">
        <v>-74542</v>
      </c>
      <c r="S113" s="24"/>
      <c r="T113" s="24"/>
      <c r="U113" s="25" t="s">
        <v>133</v>
      </c>
      <c r="V113" s="26">
        <f t="shared" si="1"/>
        <v>76658</v>
      </c>
      <c r="W113" s="26">
        <v>58642.857142857145</v>
      </c>
      <c r="X113" s="26">
        <v>0</v>
      </c>
      <c r="Y113" s="26">
        <v>18015.142857142855</v>
      </c>
      <c r="Z113" s="26">
        <v>76658</v>
      </c>
      <c r="AA113" s="27" t="s">
        <v>12</v>
      </c>
      <c r="AB113" s="17" t="s">
        <v>129</v>
      </c>
      <c r="AC113" s="17" t="s">
        <v>134</v>
      </c>
      <c r="AD113" s="28"/>
      <c r="AE113" s="29"/>
      <c r="AF113" s="29"/>
      <c r="AG113" s="29"/>
      <c r="AH113" s="29"/>
      <c r="AI113" s="29" t="s">
        <v>102</v>
      </c>
      <c r="AJ113" s="29"/>
      <c r="AK113" s="29"/>
      <c r="AL113" s="29"/>
      <c r="AM113" s="29"/>
      <c r="AN113" s="29"/>
      <c r="AO113" s="29"/>
      <c r="AP113" s="29"/>
      <c r="AQ113" s="29"/>
      <c r="AR113" s="29"/>
      <c r="AS113" s="29"/>
      <c r="AT113" s="29"/>
      <c r="AU113" s="29"/>
      <c r="AV113" s="29"/>
      <c r="AW113" s="29"/>
      <c r="AX113" s="29" t="s">
        <v>102</v>
      </c>
      <c r="AY113" s="29"/>
      <c r="AZ113" s="29"/>
      <c r="BA113" s="29"/>
      <c r="BB113" s="29"/>
      <c r="BC113" s="29"/>
      <c r="BD113" s="30">
        <v>1</v>
      </c>
      <c r="BE113" s="31">
        <v>0</v>
      </c>
      <c r="BF113" s="31">
        <v>0</v>
      </c>
      <c r="BG113" s="31">
        <v>0</v>
      </c>
      <c r="BH113" s="31">
        <v>0</v>
      </c>
      <c r="BI113" s="31">
        <v>0</v>
      </c>
      <c r="BJ113" s="31">
        <v>0</v>
      </c>
      <c r="BK113" s="31">
        <v>76658</v>
      </c>
      <c r="BL113" s="31">
        <v>0</v>
      </c>
      <c r="BM113" s="31">
        <v>0</v>
      </c>
      <c r="BN113" s="31">
        <v>0</v>
      </c>
      <c r="BO113" s="31">
        <v>0</v>
      </c>
      <c r="BP113" s="31">
        <v>0</v>
      </c>
      <c r="BQ113" s="31">
        <v>76658</v>
      </c>
      <c r="BR113" s="31" t="b">
        <v>1</v>
      </c>
      <c r="BS113" s="31"/>
      <c r="BT113" s="33" t="s">
        <v>371</v>
      </c>
    </row>
    <row r="114" spans="1:72" ht="51" x14ac:dyDescent="0.2">
      <c r="A114" s="17">
        <v>113</v>
      </c>
      <c r="B114" s="18">
        <v>237</v>
      </c>
      <c r="C114" s="19" t="s">
        <v>312</v>
      </c>
      <c r="D114" s="19" t="s">
        <v>313</v>
      </c>
      <c r="E114" s="20" t="s">
        <v>87</v>
      </c>
      <c r="F114" s="20" t="s">
        <v>88</v>
      </c>
      <c r="G114" s="19" t="s">
        <v>261</v>
      </c>
      <c r="H114" s="19" t="s">
        <v>262</v>
      </c>
      <c r="I114" s="19" t="s">
        <v>263</v>
      </c>
      <c r="J114" s="19" t="s">
        <v>264</v>
      </c>
      <c r="K114" s="19" t="s">
        <v>265</v>
      </c>
      <c r="L114" s="19" t="s">
        <v>314</v>
      </c>
      <c r="M114" s="21" t="s">
        <v>372</v>
      </c>
      <c r="N114" s="22"/>
      <c r="O114" s="19" t="s">
        <v>316</v>
      </c>
      <c r="P114" s="19" t="s">
        <v>369</v>
      </c>
      <c r="Q114" s="23">
        <v>151200</v>
      </c>
      <c r="R114" s="24">
        <v>-122485.62</v>
      </c>
      <c r="S114" s="24">
        <v>212.4</v>
      </c>
      <c r="T114" s="24"/>
      <c r="U114" s="25" t="s">
        <v>128</v>
      </c>
      <c r="V114" s="26">
        <f t="shared" si="1"/>
        <v>28926.780000000006</v>
      </c>
      <c r="W114" s="26">
        <v>28926.78</v>
      </c>
      <c r="X114" s="26">
        <v>0</v>
      </c>
      <c r="Y114" s="26">
        <v>0</v>
      </c>
      <c r="Z114" s="26">
        <v>28926.780000000006</v>
      </c>
      <c r="AA114" s="27" t="s">
        <v>12</v>
      </c>
      <c r="AB114" s="17" t="s">
        <v>129</v>
      </c>
      <c r="AC114" s="17" t="s">
        <v>134</v>
      </c>
      <c r="AD114" s="28"/>
      <c r="AE114" s="29"/>
      <c r="AF114" s="29"/>
      <c r="AG114" s="29"/>
      <c r="AH114" s="29"/>
      <c r="AI114" s="29"/>
      <c r="AJ114" s="29"/>
      <c r="AK114" s="29"/>
      <c r="AL114" s="29"/>
      <c r="AM114" s="29"/>
      <c r="AN114" s="29" t="s">
        <v>102</v>
      </c>
      <c r="AO114" s="29"/>
      <c r="AP114" s="29"/>
      <c r="AQ114" s="29"/>
      <c r="AR114" s="29"/>
      <c r="AS114" s="29"/>
      <c r="AT114" s="29"/>
      <c r="AU114" s="29"/>
      <c r="AV114" s="29"/>
      <c r="AW114" s="29"/>
      <c r="AX114" s="29"/>
      <c r="AY114" s="29"/>
      <c r="AZ114" s="29"/>
      <c r="BA114" s="29" t="s">
        <v>102</v>
      </c>
      <c r="BB114" s="29" t="s">
        <v>102</v>
      </c>
      <c r="BC114" s="29" t="s">
        <v>102</v>
      </c>
      <c r="BD114" s="30">
        <v>3</v>
      </c>
      <c r="BE114" s="31">
        <v>0</v>
      </c>
      <c r="BF114" s="31">
        <v>0</v>
      </c>
      <c r="BG114" s="31">
        <v>0</v>
      </c>
      <c r="BH114" s="31">
        <v>0</v>
      </c>
      <c r="BI114" s="31">
        <v>0</v>
      </c>
      <c r="BJ114" s="31">
        <v>0</v>
      </c>
      <c r="BK114" s="31">
        <v>0</v>
      </c>
      <c r="BL114" s="31">
        <v>0</v>
      </c>
      <c r="BM114" s="31">
        <v>0</v>
      </c>
      <c r="BN114" s="31">
        <v>9642.260000000002</v>
      </c>
      <c r="BO114" s="31">
        <v>9642.260000000002</v>
      </c>
      <c r="BP114" s="31">
        <v>9642.260000000002</v>
      </c>
      <c r="BQ114" s="31">
        <v>28926.780000000006</v>
      </c>
      <c r="BR114" s="31" t="b">
        <v>1</v>
      </c>
      <c r="BS114" s="31"/>
      <c r="BT114" s="33" t="s">
        <v>373</v>
      </c>
    </row>
    <row r="115" spans="1:72" ht="51" x14ac:dyDescent="0.2">
      <c r="A115" s="17">
        <v>114</v>
      </c>
      <c r="B115" s="18">
        <v>221</v>
      </c>
      <c r="C115" s="19" t="s">
        <v>312</v>
      </c>
      <c r="D115" s="19" t="s">
        <v>313</v>
      </c>
      <c r="E115" s="20" t="s">
        <v>87</v>
      </c>
      <c r="F115" s="20" t="s">
        <v>88</v>
      </c>
      <c r="G115" s="19" t="s">
        <v>261</v>
      </c>
      <c r="H115" s="19" t="s">
        <v>262</v>
      </c>
      <c r="I115" s="19" t="s">
        <v>263</v>
      </c>
      <c r="J115" s="19" t="s">
        <v>264</v>
      </c>
      <c r="K115" s="19" t="s">
        <v>265</v>
      </c>
      <c r="L115" s="19" t="s">
        <v>314</v>
      </c>
      <c r="M115" s="21" t="s">
        <v>374</v>
      </c>
      <c r="N115" s="22"/>
      <c r="O115" s="19" t="s">
        <v>316</v>
      </c>
      <c r="P115" s="19" t="s">
        <v>317</v>
      </c>
      <c r="Q115" s="23">
        <v>27000</v>
      </c>
      <c r="R115" s="24">
        <v>-37784.210000000006</v>
      </c>
      <c r="S115" s="24">
        <v>88792.08</v>
      </c>
      <c r="T115" s="24"/>
      <c r="U115" s="25" t="s">
        <v>133</v>
      </c>
      <c r="V115" s="26">
        <f t="shared" si="1"/>
        <v>78007.87</v>
      </c>
      <c r="W115" s="26">
        <v>78000</v>
      </c>
      <c r="X115" s="26">
        <v>0</v>
      </c>
      <c r="Y115" s="26">
        <v>7.8699999999953434</v>
      </c>
      <c r="Z115" s="26">
        <v>78007.87</v>
      </c>
      <c r="AA115" s="27" t="s">
        <v>12</v>
      </c>
      <c r="AB115" s="17" t="s">
        <v>129</v>
      </c>
      <c r="AC115" s="17" t="s">
        <v>134</v>
      </c>
      <c r="AD115" s="28"/>
      <c r="AE115" s="29"/>
      <c r="AF115" s="29"/>
      <c r="AG115" s="29"/>
      <c r="AH115" s="29" t="s">
        <v>102</v>
      </c>
      <c r="AI115" s="29"/>
      <c r="AJ115" s="29"/>
      <c r="AK115" s="29"/>
      <c r="AL115" s="29"/>
      <c r="AM115" s="29"/>
      <c r="AN115" s="29"/>
      <c r="AO115" s="29"/>
      <c r="AP115" s="29"/>
      <c r="AQ115" s="29"/>
      <c r="AR115" s="29"/>
      <c r="AS115" s="29"/>
      <c r="AT115" s="29"/>
      <c r="AU115" s="29"/>
      <c r="AV115" s="29"/>
      <c r="AW115" s="29"/>
      <c r="AX115" s="29" t="s">
        <v>102</v>
      </c>
      <c r="AY115" s="29"/>
      <c r="AZ115" s="29"/>
      <c r="BA115" s="29"/>
      <c r="BB115" s="29"/>
      <c r="BC115" s="29"/>
      <c r="BD115" s="30">
        <v>1</v>
      </c>
      <c r="BE115" s="31">
        <v>0</v>
      </c>
      <c r="BF115" s="31">
        <v>0</v>
      </c>
      <c r="BG115" s="31">
        <v>0</v>
      </c>
      <c r="BH115" s="31">
        <v>0</v>
      </c>
      <c r="BI115" s="31">
        <v>0</v>
      </c>
      <c r="BJ115" s="31">
        <v>0</v>
      </c>
      <c r="BK115" s="31">
        <v>78007.87</v>
      </c>
      <c r="BL115" s="31">
        <v>0</v>
      </c>
      <c r="BM115" s="31">
        <v>0</v>
      </c>
      <c r="BN115" s="31">
        <v>0</v>
      </c>
      <c r="BO115" s="31">
        <v>0</v>
      </c>
      <c r="BP115" s="31">
        <v>0</v>
      </c>
      <c r="BQ115" s="31">
        <v>78007.87</v>
      </c>
      <c r="BR115" s="31" t="b">
        <v>1</v>
      </c>
      <c r="BS115" s="31"/>
      <c r="BT115" s="33" t="s">
        <v>375</v>
      </c>
    </row>
    <row r="116" spans="1:72" ht="51" x14ac:dyDescent="0.2">
      <c r="A116" s="17">
        <v>115</v>
      </c>
      <c r="B116" s="18">
        <v>0</v>
      </c>
      <c r="C116" s="19" t="s">
        <v>312</v>
      </c>
      <c r="D116" s="19" t="s">
        <v>313</v>
      </c>
      <c r="E116" s="20" t="s">
        <v>87</v>
      </c>
      <c r="F116" s="20" t="s">
        <v>88</v>
      </c>
      <c r="G116" s="19" t="s">
        <v>261</v>
      </c>
      <c r="H116" s="19" t="s">
        <v>262</v>
      </c>
      <c r="I116" s="19" t="s">
        <v>263</v>
      </c>
      <c r="J116" s="19" t="s">
        <v>264</v>
      </c>
      <c r="K116" s="19" t="s">
        <v>265</v>
      </c>
      <c r="L116" s="19" t="s">
        <v>314</v>
      </c>
      <c r="M116" s="21" t="s">
        <v>376</v>
      </c>
      <c r="N116" s="22"/>
      <c r="O116" s="19" t="s">
        <v>316</v>
      </c>
      <c r="P116" s="19" t="s">
        <v>317</v>
      </c>
      <c r="Q116" s="23">
        <v>60480</v>
      </c>
      <c r="R116" s="24"/>
      <c r="S116" s="24"/>
      <c r="T116" s="24"/>
      <c r="U116" s="25" t="s">
        <v>133</v>
      </c>
      <c r="V116" s="26">
        <f t="shared" si="1"/>
        <v>60480</v>
      </c>
      <c r="W116" s="26">
        <v>0</v>
      </c>
      <c r="X116" s="26">
        <v>0</v>
      </c>
      <c r="Y116" s="26">
        <v>60480</v>
      </c>
      <c r="Z116" s="26">
        <v>60480</v>
      </c>
      <c r="AA116" s="27" t="s">
        <v>12</v>
      </c>
      <c r="AB116" s="17" t="s">
        <v>129</v>
      </c>
      <c r="AC116" s="17" t="s">
        <v>130</v>
      </c>
      <c r="AD116" s="28"/>
      <c r="AE116" s="29"/>
      <c r="AF116" s="29"/>
      <c r="AG116" s="29"/>
      <c r="AH116" s="29"/>
      <c r="AI116" s="29"/>
      <c r="AJ116" s="29" t="s">
        <v>102</v>
      </c>
      <c r="AK116" s="29"/>
      <c r="AL116" s="29"/>
      <c r="AM116" s="29"/>
      <c r="AN116" s="29"/>
      <c r="AO116" s="29"/>
      <c r="AP116" s="29"/>
      <c r="AQ116" s="29"/>
      <c r="AR116" s="29"/>
      <c r="AS116" s="29"/>
      <c r="AT116" s="29"/>
      <c r="AU116" s="29"/>
      <c r="AV116" s="29"/>
      <c r="AW116" s="29"/>
      <c r="AX116" s="29"/>
      <c r="AY116" s="29" t="s">
        <v>102</v>
      </c>
      <c r="AZ116" s="29"/>
      <c r="BA116" s="29"/>
      <c r="BB116" s="29"/>
      <c r="BC116" s="29"/>
      <c r="BD116" s="30">
        <v>1</v>
      </c>
      <c r="BE116" s="31">
        <v>0</v>
      </c>
      <c r="BF116" s="31">
        <v>0</v>
      </c>
      <c r="BG116" s="31">
        <v>0</v>
      </c>
      <c r="BH116" s="31">
        <v>0</v>
      </c>
      <c r="BI116" s="31">
        <v>0</v>
      </c>
      <c r="BJ116" s="31">
        <v>0</v>
      </c>
      <c r="BK116" s="31">
        <v>0</v>
      </c>
      <c r="BL116" s="31">
        <v>60480</v>
      </c>
      <c r="BM116" s="31">
        <v>0</v>
      </c>
      <c r="BN116" s="31">
        <v>0</v>
      </c>
      <c r="BO116" s="31">
        <v>0</v>
      </c>
      <c r="BP116" s="31">
        <v>0</v>
      </c>
      <c r="BQ116" s="31">
        <v>60480</v>
      </c>
      <c r="BR116" s="31" t="b">
        <v>1</v>
      </c>
      <c r="BS116" s="31"/>
      <c r="BT116" s="32"/>
    </row>
    <row r="117" spans="1:72" ht="51" x14ac:dyDescent="0.2">
      <c r="A117" s="17">
        <v>116</v>
      </c>
      <c r="B117" s="18">
        <v>0</v>
      </c>
      <c r="C117" s="19" t="s">
        <v>312</v>
      </c>
      <c r="D117" s="19" t="s">
        <v>313</v>
      </c>
      <c r="E117" s="20" t="s">
        <v>87</v>
      </c>
      <c r="F117" s="20" t="s">
        <v>88</v>
      </c>
      <c r="G117" s="19" t="s">
        <v>261</v>
      </c>
      <c r="H117" s="19" t="s">
        <v>262</v>
      </c>
      <c r="I117" s="19" t="s">
        <v>263</v>
      </c>
      <c r="J117" s="19" t="s">
        <v>264</v>
      </c>
      <c r="K117" s="19" t="s">
        <v>265</v>
      </c>
      <c r="L117" s="19" t="s">
        <v>314</v>
      </c>
      <c r="M117" s="21" t="s">
        <v>377</v>
      </c>
      <c r="N117" s="22"/>
      <c r="O117" s="19" t="s">
        <v>316</v>
      </c>
      <c r="P117" s="19" t="s">
        <v>317</v>
      </c>
      <c r="Q117" s="23">
        <v>45360</v>
      </c>
      <c r="R117" s="24">
        <v>-45360</v>
      </c>
      <c r="S117" s="24"/>
      <c r="T117" s="24"/>
      <c r="U117" s="25" t="s">
        <v>111</v>
      </c>
      <c r="V117" s="26">
        <f t="shared" si="1"/>
        <v>0</v>
      </c>
      <c r="W117" s="26">
        <v>0</v>
      </c>
      <c r="X117" s="26">
        <v>0</v>
      </c>
      <c r="Y117" s="26">
        <v>0</v>
      </c>
      <c r="Z117" s="26">
        <v>0</v>
      </c>
      <c r="AA117" s="27" t="s">
        <v>12</v>
      </c>
      <c r="AB117" s="17" t="s">
        <v>129</v>
      </c>
      <c r="AC117" s="17" t="s">
        <v>130</v>
      </c>
      <c r="AD117" s="28"/>
      <c r="AE117" s="29"/>
      <c r="AF117" s="29"/>
      <c r="AG117" s="29"/>
      <c r="AH117" s="29" t="s">
        <v>102</v>
      </c>
      <c r="AI117" s="29"/>
      <c r="AJ117" s="29"/>
      <c r="AK117" s="29"/>
      <c r="AL117" s="29"/>
      <c r="AM117" s="29"/>
      <c r="AN117" s="29"/>
      <c r="AO117" s="29"/>
      <c r="AP117" s="29"/>
      <c r="AQ117" s="29"/>
      <c r="AR117" s="29"/>
      <c r="AS117" s="29"/>
      <c r="AT117" s="29"/>
      <c r="AU117" s="29"/>
      <c r="AV117" s="29"/>
      <c r="AW117" s="29"/>
      <c r="AX117" s="29"/>
      <c r="AY117" s="29"/>
      <c r="AZ117" s="29"/>
      <c r="BA117" s="29"/>
      <c r="BB117" s="29"/>
      <c r="BC117" s="29"/>
      <c r="BD117" s="30">
        <v>0</v>
      </c>
      <c r="BE117" s="31">
        <v>0</v>
      </c>
      <c r="BF117" s="31">
        <v>0</v>
      </c>
      <c r="BG117" s="31">
        <v>0</v>
      </c>
      <c r="BH117" s="31">
        <v>0</v>
      </c>
      <c r="BI117" s="31">
        <v>0</v>
      </c>
      <c r="BJ117" s="31">
        <v>0</v>
      </c>
      <c r="BK117" s="31">
        <v>0</v>
      </c>
      <c r="BL117" s="31">
        <v>0</v>
      </c>
      <c r="BM117" s="31">
        <v>0</v>
      </c>
      <c r="BN117" s="31">
        <v>0</v>
      </c>
      <c r="BO117" s="31">
        <v>0</v>
      </c>
      <c r="BP117" s="31">
        <v>0</v>
      </c>
      <c r="BQ117" s="31">
        <v>0</v>
      </c>
      <c r="BR117" s="31" t="b">
        <v>1</v>
      </c>
      <c r="BS117" s="31"/>
      <c r="BT117" s="33" t="s">
        <v>378</v>
      </c>
    </row>
    <row r="118" spans="1:72" ht="51" x14ac:dyDescent="0.2">
      <c r="A118" s="17">
        <v>117</v>
      </c>
      <c r="B118" s="18">
        <v>0</v>
      </c>
      <c r="C118" s="19" t="s">
        <v>312</v>
      </c>
      <c r="D118" s="19" t="s">
        <v>313</v>
      </c>
      <c r="E118" s="20" t="s">
        <v>87</v>
      </c>
      <c r="F118" s="20" t="s">
        <v>88</v>
      </c>
      <c r="G118" s="19" t="s">
        <v>261</v>
      </c>
      <c r="H118" s="19" t="s">
        <v>262</v>
      </c>
      <c r="I118" s="19" t="s">
        <v>263</v>
      </c>
      <c r="J118" s="19" t="s">
        <v>264</v>
      </c>
      <c r="K118" s="19" t="s">
        <v>265</v>
      </c>
      <c r="L118" s="19" t="s">
        <v>314</v>
      </c>
      <c r="M118" s="21" t="s">
        <v>379</v>
      </c>
      <c r="N118" s="22"/>
      <c r="O118" s="19" t="s">
        <v>316</v>
      </c>
      <c r="P118" s="19" t="s">
        <v>317</v>
      </c>
      <c r="Q118" s="23">
        <v>54000</v>
      </c>
      <c r="R118" s="24">
        <v>-46382.19</v>
      </c>
      <c r="S118" s="24"/>
      <c r="T118" s="24"/>
      <c r="U118" s="25" t="s">
        <v>133</v>
      </c>
      <c r="V118" s="26">
        <f t="shared" si="1"/>
        <v>7617.8099999999977</v>
      </c>
      <c r="W118" s="26">
        <v>0</v>
      </c>
      <c r="X118" s="26">
        <v>0</v>
      </c>
      <c r="Y118" s="26">
        <v>7617.8099999999977</v>
      </c>
      <c r="Z118" s="26">
        <v>7617.8099999999977</v>
      </c>
      <c r="AA118" s="27" t="s">
        <v>12</v>
      </c>
      <c r="AB118" s="17" t="s">
        <v>129</v>
      </c>
      <c r="AC118" s="17" t="s">
        <v>130</v>
      </c>
      <c r="AD118" s="28"/>
      <c r="AE118" s="29"/>
      <c r="AF118" s="29"/>
      <c r="AG118" s="29"/>
      <c r="AH118" s="29"/>
      <c r="AI118" s="29"/>
      <c r="AJ118" s="29" t="s">
        <v>102</v>
      </c>
      <c r="AK118" s="29"/>
      <c r="AL118" s="29"/>
      <c r="AM118" s="29"/>
      <c r="AN118" s="29"/>
      <c r="AO118" s="29"/>
      <c r="AP118" s="29"/>
      <c r="AQ118" s="29"/>
      <c r="AR118" s="29"/>
      <c r="AS118" s="29"/>
      <c r="AT118" s="29"/>
      <c r="AU118" s="29"/>
      <c r="AV118" s="29"/>
      <c r="AW118" s="29"/>
      <c r="AX118" s="29"/>
      <c r="AY118" s="29" t="s">
        <v>102</v>
      </c>
      <c r="AZ118" s="29"/>
      <c r="BA118" s="29"/>
      <c r="BB118" s="29"/>
      <c r="BC118" s="29"/>
      <c r="BD118" s="30">
        <v>1</v>
      </c>
      <c r="BE118" s="31">
        <v>0</v>
      </c>
      <c r="BF118" s="31">
        <v>0</v>
      </c>
      <c r="BG118" s="31">
        <v>0</v>
      </c>
      <c r="BH118" s="31">
        <v>0</v>
      </c>
      <c r="BI118" s="31">
        <v>0</v>
      </c>
      <c r="BJ118" s="31">
        <v>0</v>
      </c>
      <c r="BK118" s="31">
        <v>0</v>
      </c>
      <c r="BL118" s="31">
        <v>7617.8099999999977</v>
      </c>
      <c r="BM118" s="31">
        <v>0</v>
      </c>
      <c r="BN118" s="31">
        <v>0</v>
      </c>
      <c r="BO118" s="31">
        <v>0</v>
      </c>
      <c r="BP118" s="31">
        <v>0</v>
      </c>
      <c r="BQ118" s="31">
        <v>7617.8099999999977</v>
      </c>
      <c r="BR118" s="31" t="b">
        <v>1</v>
      </c>
      <c r="BS118" s="31"/>
      <c r="BT118" s="33" t="s">
        <v>380</v>
      </c>
    </row>
    <row r="119" spans="1:72" ht="51" x14ac:dyDescent="0.2">
      <c r="A119" s="17">
        <v>118</v>
      </c>
      <c r="B119" s="18">
        <v>0</v>
      </c>
      <c r="C119" s="19" t="s">
        <v>312</v>
      </c>
      <c r="D119" s="19" t="s">
        <v>313</v>
      </c>
      <c r="E119" s="20" t="s">
        <v>87</v>
      </c>
      <c r="F119" s="20" t="s">
        <v>88</v>
      </c>
      <c r="G119" s="19" t="s">
        <v>261</v>
      </c>
      <c r="H119" s="19" t="s">
        <v>262</v>
      </c>
      <c r="I119" s="19" t="s">
        <v>263</v>
      </c>
      <c r="J119" s="19" t="s">
        <v>264</v>
      </c>
      <c r="K119" s="19" t="s">
        <v>265</v>
      </c>
      <c r="L119" s="19" t="s">
        <v>314</v>
      </c>
      <c r="M119" s="21" t="s">
        <v>381</v>
      </c>
      <c r="N119" s="22"/>
      <c r="O119" s="19" t="s">
        <v>316</v>
      </c>
      <c r="P119" s="19" t="s">
        <v>317</v>
      </c>
      <c r="Q119" s="23">
        <v>12247.2</v>
      </c>
      <c r="R119" s="24">
        <v>-9105.7099999999991</v>
      </c>
      <c r="S119" s="24"/>
      <c r="T119" s="24"/>
      <c r="U119" s="25" t="s">
        <v>133</v>
      </c>
      <c r="V119" s="26">
        <f t="shared" si="1"/>
        <v>3141.4900000000016</v>
      </c>
      <c r="W119" s="26">
        <v>0</v>
      </c>
      <c r="X119" s="26">
        <v>0</v>
      </c>
      <c r="Y119" s="26">
        <v>3141.4900000000016</v>
      </c>
      <c r="Z119" s="26">
        <v>3141.4900000000016</v>
      </c>
      <c r="AA119" s="27" t="s">
        <v>12</v>
      </c>
      <c r="AB119" s="17" t="s">
        <v>129</v>
      </c>
      <c r="AC119" s="17" t="s">
        <v>134</v>
      </c>
      <c r="AD119" s="28"/>
      <c r="AE119" s="29"/>
      <c r="AF119" s="29"/>
      <c r="AG119" s="29"/>
      <c r="AH119" s="29"/>
      <c r="AI119" s="29" t="s">
        <v>102</v>
      </c>
      <c r="AJ119" s="29"/>
      <c r="AK119" s="29"/>
      <c r="AL119" s="29"/>
      <c r="AM119" s="29"/>
      <c r="AN119" s="29"/>
      <c r="AO119" s="29"/>
      <c r="AP119" s="29"/>
      <c r="AQ119" s="29"/>
      <c r="AR119" s="29"/>
      <c r="AS119" s="29"/>
      <c r="AT119" s="29"/>
      <c r="AU119" s="29"/>
      <c r="AV119" s="29"/>
      <c r="AW119" s="29"/>
      <c r="AX119" s="29"/>
      <c r="AY119" s="29" t="s">
        <v>102</v>
      </c>
      <c r="AZ119" s="29"/>
      <c r="BA119" s="29"/>
      <c r="BB119" s="29"/>
      <c r="BC119" s="29"/>
      <c r="BD119" s="30">
        <v>1</v>
      </c>
      <c r="BE119" s="31">
        <v>0</v>
      </c>
      <c r="BF119" s="31">
        <v>0</v>
      </c>
      <c r="BG119" s="31">
        <v>0</v>
      </c>
      <c r="BH119" s="31">
        <v>0</v>
      </c>
      <c r="BI119" s="31">
        <v>0</v>
      </c>
      <c r="BJ119" s="31">
        <v>0</v>
      </c>
      <c r="BK119" s="31">
        <v>0</v>
      </c>
      <c r="BL119" s="31">
        <v>3141.4900000000016</v>
      </c>
      <c r="BM119" s="31">
        <v>0</v>
      </c>
      <c r="BN119" s="31">
        <v>0</v>
      </c>
      <c r="BO119" s="31">
        <v>0</v>
      </c>
      <c r="BP119" s="31">
        <v>0</v>
      </c>
      <c r="BQ119" s="31">
        <v>3141.4900000000016</v>
      </c>
      <c r="BR119" s="31" t="b">
        <v>1</v>
      </c>
      <c r="BS119" s="31"/>
      <c r="BT119" s="32" t="s">
        <v>382</v>
      </c>
    </row>
    <row r="120" spans="1:72" ht="51" x14ac:dyDescent="0.2">
      <c r="A120" s="17">
        <v>119</v>
      </c>
      <c r="B120" s="18">
        <v>192</v>
      </c>
      <c r="C120" s="19" t="s">
        <v>312</v>
      </c>
      <c r="D120" s="19" t="s">
        <v>313</v>
      </c>
      <c r="E120" s="20" t="s">
        <v>87</v>
      </c>
      <c r="F120" s="20" t="s">
        <v>88</v>
      </c>
      <c r="G120" s="19" t="s">
        <v>261</v>
      </c>
      <c r="H120" s="19" t="s">
        <v>262</v>
      </c>
      <c r="I120" s="19" t="s">
        <v>263</v>
      </c>
      <c r="J120" s="19" t="s">
        <v>264</v>
      </c>
      <c r="K120" s="19" t="s">
        <v>265</v>
      </c>
      <c r="L120" s="19" t="s">
        <v>314</v>
      </c>
      <c r="M120" s="21" t="s">
        <v>383</v>
      </c>
      <c r="N120" s="22"/>
      <c r="O120" s="19" t="s">
        <v>316</v>
      </c>
      <c r="P120" s="19" t="s">
        <v>384</v>
      </c>
      <c r="Q120" s="23">
        <v>20160</v>
      </c>
      <c r="R120" s="24"/>
      <c r="S120" s="24">
        <v>31614.51</v>
      </c>
      <c r="T120" s="24"/>
      <c r="U120" s="25" t="s">
        <v>133</v>
      </c>
      <c r="V120" s="26">
        <f t="shared" si="1"/>
        <v>51774.509999999995</v>
      </c>
      <c r="W120" s="26">
        <v>46227.240000000005</v>
      </c>
      <c r="X120" s="26">
        <v>20050.8</v>
      </c>
      <c r="Y120" s="26">
        <v>5547.2699999999895</v>
      </c>
      <c r="Z120" s="26">
        <v>31723.709999999995</v>
      </c>
      <c r="AA120" s="27" t="s">
        <v>12</v>
      </c>
      <c r="AB120" s="17" t="s">
        <v>129</v>
      </c>
      <c r="AC120" s="17" t="s">
        <v>130</v>
      </c>
      <c r="AD120" s="28"/>
      <c r="AE120" s="29"/>
      <c r="AF120" s="29"/>
      <c r="AG120" s="29"/>
      <c r="AH120" s="29"/>
      <c r="AI120" s="29" t="s">
        <v>102</v>
      </c>
      <c r="AJ120" s="29"/>
      <c r="AK120" s="29"/>
      <c r="AL120" s="29"/>
      <c r="AM120" s="29"/>
      <c r="AN120" s="29"/>
      <c r="AO120" s="29"/>
      <c r="AP120" s="29"/>
      <c r="AQ120" s="29"/>
      <c r="AR120" s="29"/>
      <c r="AS120" s="29"/>
      <c r="AT120" s="29"/>
      <c r="AU120" s="29"/>
      <c r="AV120" s="29" t="s">
        <v>102</v>
      </c>
      <c r="AW120" s="29"/>
      <c r="AX120" s="29" t="s">
        <v>102</v>
      </c>
      <c r="AY120" s="29"/>
      <c r="AZ120" s="29"/>
      <c r="BA120" s="29"/>
      <c r="BB120" s="29"/>
      <c r="BC120" s="29"/>
      <c r="BD120" s="30">
        <v>2</v>
      </c>
      <c r="BE120" s="31">
        <v>0</v>
      </c>
      <c r="BF120" s="31">
        <v>0</v>
      </c>
      <c r="BG120" s="31">
        <v>0</v>
      </c>
      <c r="BH120" s="31">
        <v>0</v>
      </c>
      <c r="BI120" s="31">
        <v>25887.254999999997</v>
      </c>
      <c r="BJ120" s="31">
        <v>0</v>
      </c>
      <c r="BK120" s="31">
        <v>25887.254999999997</v>
      </c>
      <c r="BL120" s="31">
        <v>0</v>
      </c>
      <c r="BM120" s="31">
        <v>0</v>
      </c>
      <c r="BN120" s="31">
        <v>0</v>
      </c>
      <c r="BO120" s="31">
        <v>0</v>
      </c>
      <c r="BP120" s="31">
        <v>0</v>
      </c>
      <c r="BQ120" s="31">
        <v>51774.509999999995</v>
      </c>
      <c r="BR120" s="31" t="b">
        <v>1</v>
      </c>
      <c r="BS120" s="31"/>
      <c r="BT120" s="32" t="s">
        <v>385</v>
      </c>
    </row>
    <row r="121" spans="1:72" ht="51" x14ac:dyDescent="0.2">
      <c r="A121" s="17">
        <v>120</v>
      </c>
      <c r="B121" s="18">
        <v>247</v>
      </c>
      <c r="C121" s="19" t="s">
        <v>312</v>
      </c>
      <c r="D121" s="19" t="s">
        <v>313</v>
      </c>
      <c r="E121" s="20" t="s">
        <v>87</v>
      </c>
      <c r="F121" s="20" t="s">
        <v>88</v>
      </c>
      <c r="G121" s="19" t="s">
        <v>261</v>
      </c>
      <c r="H121" s="19" t="s">
        <v>262</v>
      </c>
      <c r="I121" s="19" t="s">
        <v>263</v>
      </c>
      <c r="J121" s="19" t="s">
        <v>264</v>
      </c>
      <c r="K121" s="19" t="s">
        <v>265</v>
      </c>
      <c r="L121" s="19" t="s">
        <v>314</v>
      </c>
      <c r="M121" s="21" t="s">
        <v>386</v>
      </c>
      <c r="N121" s="22"/>
      <c r="O121" s="19" t="s">
        <v>316</v>
      </c>
      <c r="P121" s="19" t="s">
        <v>349</v>
      </c>
      <c r="Q121" s="23">
        <v>13104</v>
      </c>
      <c r="R121" s="24">
        <v>-483.93</v>
      </c>
      <c r="S121" s="24"/>
      <c r="T121" s="24"/>
      <c r="U121" s="25" t="s">
        <v>133</v>
      </c>
      <c r="V121" s="26">
        <f t="shared" si="1"/>
        <v>12620.07</v>
      </c>
      <c r="W121" s="26">
        <v>11267.919642857143</v>
      </c>
      <c r="X121" s="26">
        <v>10600</v>
      </c>
      <c r="Y121" s="26">
        <v>1352.1503571428566</v>
      </c>
      <c r="Z121" s="26">
        <v>2020.0699999999997</v>
      </c>
      <c r="AA121" s="27" t="s">
        <v>12</v>
      </c>
      <c r="AB121" s="17" t="s">
        <v>129</v>
      </c>
      <c r="AC121" s="17" t="s">
        <v>134</v>
      </c>
      <c r="AD121" s="28"/>
      <c r="AE121" s="29"/>
      <c r="AF121" s="29"/>
      <c r="AG121" s="29"/>
      <c r="AH121" s="29" t="s">
        <v>102</v>
      </c>
      <c r="AI121" s="29"/>
      <c r="AJ121" s="29"/>
      <c r="AK121" s="29"/>
      <c r="AL121" s="29"/>
      <c r="AM121" s="29"/>
      <c r="AN121" s="29"/>
      <c r="AO121" s="29"/>
      <c r="AP121" s="29"/>
      <c r="AQ121" s="29"/>
      <c r="AR121" s="29"/>
      <c r="AS121" s="29"/>
      <c r="AT121" s="29"/>
      <c r="AU121" s="29"/>
      <c r="AV121" s="29"/>
      <c r="AW121" s="29"/>
      <c r="AX121" s="29"/>
      <c r="AY121" s="29" t="s">
        <v>102</v>
      </c>
      <c r="AZ121" s="29"/>
      <c r="BA121" s="29"/>
      <c r="BB121" s="29"/>
      <c r="BC121" s="29"/>
      <c r="BD121" s="30">
        <v>1</v>
      </c>
      <c r="BE121" s="31">
        <v>0</v>
      </c>
      <c r="BF121" s="31">
        <v>0</v>
      </c>
      <c r="BG121" s="31">
        <v>0</v>
      </c>
      <c r="BH121" s="31">
        <v>0</v>
      </c>
      <c r="BI121" s="31">
        <v>0</v>
      </c>
      <c r="BJ121" s="31">
        <v>0</v>
      </c>
      <c r="BK121" s="31">
        <v>0</v>
      </c>
      <c r="BL121" s="31">
        <v>12620.07</v>
      </c>
      <c r="BM121" s="31">
        <v>0</v>
      </c>
      <c r="BN121" s="31">
        <v>0</v>
      </c>
      <c r="BO121" s="31">
        <v>0</v>
      </c>
      <c r="BP121" s="31">
        <v>0</v>
      </c>
      <c r="BQ121" s="31">
        <v>12620.07</v>
      </c>
      <c r="BR121" s="31" t="b">
        <v>1</v>
      </c>
      <c r="BS121" s="31"/>
      <c r="BT121" s="32" t="s">
        <v>387</v>
      </c>
    </row>
    <row r="122" spans="1:72" ht="51" x14ac:dyDescent="0.2">
      <c r="A122" s="17">
        <v>121</v>
      </c>
      <c r="B122" s="18">
        <v>246</v>
      </c>
      <c r="C122" s="19" t="s">
        <v>312</v>
      </c>
      <c r="D122" s="19" t="s">
        <v>313</v>
      </c>
      <c r="E122" s="20" t="s">
        <v>87</v>
      </c>
      <c r="F122" s="20" t="s">
        <v>88</v>
      </c>
      <c r="G122" s="19" t="s">
        <v>261</v>
      </c>
      <c r="H122" s="19" t="s">
        <v>262</v>
      </c>
      <c r="I122" s="19" t="s">
        <v>263</v>
      </c>
      <c r="J122" s="19" t="s">
        <v>264</v>
      </c>
      <c r="K122" s="19" t="s">
        <v>265</v>
      </c>
      <c r="L122" s="19" t="s">
        <v>314</v>
      </c>
      <c r="M122" s="21" t="s">
        <v>388</v>
      </c>
      <c r="N122" s="22"/>
      <c r="O122" s="19" t="s">
        <v>316</v>
      </c>
      <c r="P122" s="19" t="s">
        <v>349</v>
      </c>
      <c r="Q122" s="23">
        <v>6048</v>
      </c>
      <c r="R122" s="24"/>
      <c r="S122" s="24">
        <v>1135.75</v>
      </c>
      <c r="T122" s="24"/>
      <c r="U122" s="25" t="s">
        <v>133</v>
      </c>
      <c r="V122" s="26">
        <f t="shared" si="1"/>
        <v>7183.75</v>
      </c>
      <c r="W122" s="26">
        <v>6414.0599999999995</v>
      </c>
      <c r="X122" s="26">
        <v>6414.06</v>
      </c>
      <c r="Y122" s="26">
        <v>769.69000000000051</v>
      </c>
      <c r="Z122" s="26">
        <v>769.6899999999996</v>
      </c>
      <c r="AA122" s="27" t="s">
        <v>12</v>
      </c>
      <c r="AB122" s="17" t="s">
        <v>129</v>
      </c>
      <c r="AC122" s="17" t="s">
        <v>134</v>
      </c>
      <c r="AD122" s="28"/>
      <c r="AE122" s="29"/>
      <c r="AF122" s="29"/>
      <c r="AG122" s="29"/>
      <c r="AH122" s="29" t="s">
        <v>102</v>
      </c>
      <c r="AI122" s="29"/>
      <c r="AJ122" s="29"/>
      <c r="AK122" s="29"/>
      <c r="AL122" s="29"/>
      <c r="AM122" s="29"/>
      <c r="AN122" s="29"/>
      <c r="AO122" s="29"/>
      <c r="AP122" s="29"/>
      <c r="AQ122" s="29"/>
      <c r="AR122" s="29"/>
      <c r="AS122" s="29"/>
      <c r="AT122" s="29"/>
      <c r="AU122" s="29"/>
      <c r="AV122" s="29"/>
      <c r="AW122" s="29"/>
      <c r="AX122" s="29"/>
      <c r="AY122" s="29" t="s">
        <v>102</v>
      </c>
      <c r="AZ122" s="29"/>
      <c r="BA122" s="29"/>
      <c r="BB122" s="29"/>
      <c r="BC122" s="29"/>
      <c r="BD122" s="30">
        <v>1</v>
      </c>
      <c r="BE122" s="31">
        <v>0</v>
      </c>
      <c r="BF122" s="31">
        <v>0</v>
      </c>
      <c r="BG122" s="31">
        <v>0</v>
      </c>
      <c r="BH122" s="31">
        <v>0</v>
      </c>
      <c r="BI122" s="31">
        <v>0</v>
      </c>
      <c r="BJ122" s="31">
        <v>0</v>
      </c>
      <c r="BK122" s="31">
        <v>0</v>
      </c>
      <c r="BL122" s="31">
        <v>7183.75</v>
      </c>
      <c r="BM122" s="31">
        <v>0</v>
      </c>
      <c r="BN122" s="31">
        <v>0</v>
      </c>
      <c r="BO122" s="31">
        <v>0</v>
      </c>
      <c r="BP122" s="31">
        <v>0</v>
      </c>
      <c r="BQ122" s="31">
        <v>7183.75</v>
      </c>
      <c r="BR122" s="31" t="b">
        <v>1</v>
      </c>
      <c r="BS122" s="31"/>
      <c r="BT122" s="32" t="s">
        <v>389</v>
      </c>
    </row>
    <row r="123" spans="1:72" ht="51" x14ac:dyDescent="0.2">
      <c r="A123" s="17">
        <v>122</v>
      </c>
      <c r="B123" s="18">
        <v>205</v>
      </c>
      <c r="C123" s="19" t="s">
        <v>312</v>
      </c>
      <c r="D123" s="19" t="s">
        <v>313</v>
      </c>
      <c r="E123" s="20" t="s">
        <v>87</v>
      </c>
      <c r="F123" s="20" t="s">
        <v>88</v>
      </c>
      <c r="G123" s="19" t="s">
        <v>261</v>
      </c>
      <c r="H123" s="19" t="s">
        <v>262</v>
      </c>
      <c r="I123" s="19" t="s">
        <v>263</v>
      </c>
      <c r="J123" s="19" t="s">
        <v>264</v>
      </c>
      <c r="K123" s="19" t="s">
        <v>265</v>
      </c>
      <c r="L123" s="19" t="s">
        <v>314</v>
      </c>
      <c r="M123" s="21" t="s">
        <v>390</v>
      </c>
      <c r="N123" s="22"/>
      <c r="O123" s="19" t="s">
        <v>316</v>
      </c>
      <c r="P123" s="19" t="s">
        <v>349</v>
      </c>
      <c r="Q123" s="23">
        <v>7056</v>
      </c>
      <c r="R123" s="24"/>
      <c r="S123" s="24">
        <v>18.14</v>
      </c>
      <c r="T123" s="24"/>
      <c r="U123" s="25" t="s">
        <v>133</v>
      </c>
      <c r="V123" s="26">
        <f t="shared" si="1"/>
        <v>7074.14</v>
      </c>
      <c r="W123" s="26">
        <v>7074.14</v>
      </c>
      <c r="X123" s="26">
        <v>7074.14</v>
      </c>
      <c r="Y123" s="26">
        <v>0</v>
      </c>
      <c r="Z123" s="26">
        <v>0</v>
      </c>
      <c r="AA123" s="27" t="s">
        <v>12</v>
      </c>
      <c r="AB123" s="17" t="s">
        <v>129</v>
      </c>
      <c r="AC123" s="17" t="s">
        <v>130</v>
      </c>
      <c r="AD123" s="28"/>
      <c r="AE123" s="29"/>
      <c r="AF123" s="29"/>
      <c r="AG123" s="29"/>
      <c r="AH123" s="29"/>
      <c r="AI123" s="29"/>
      <c r="AJ123" s="29"/>
      <c r="AK123" s="29"/>
      <c r="AL123" s="29" t="s">
        <v>102</v>
      </c>
      <c r="AM123" s="29"/>
      <c r="AN123" s="29"/>
      <c r="AO123" s="29"/>
      <c r="AP123" s="29"/>
      <c r="AQ123" s="29"/>
      <c r="AR123" s="29"/>
      <c r="AS123" s="29"/>
      <c r="AT123" s="29"/>
      <c r="AU123" s="29"/>
      <c r="AV123" s="29" t="s">
        <v>102</v>
      </c>
      <c r="AW123" s="29"/>
      <c r="AX123" s="29"/>
      <c r="AY123" s="29"/>
      <c r="AZ123" s="29"/>
      <c r="BA123" s="29"/>
      <c r="BB123" s="29"/>
      <c r="BC123" s="29"/>
      <c r="BD123" s="30">
        <v>1</v>
      </c>
      <c r="BE123" s="31">
        <v>0</v>
      </c>
      <c r="BF123" s="31">
        <v>0</v>
      </c>
      <c r="BG123" s="31">
        <v>0</v>
      </c>
      <c r="BH123" s="31">
        <v>0</v>
      </c>
      <c r="BI123" s="31">
        <v>7074.14</v>
      </c>
      <c r="BJ123" s="31">
        <v>0</v>
      </c>
      <c r="BK123" s="31">
        <v>0</v>
      </c>
      <c r="BL123" s="31">
        <v>0</v>
      </c>
      <c r="BM123" s="31">
        <v>0</v>
      </c>
      <c r="BN123" s="31">
        <v>0</v>
      </c>
      <c r="BO123" s="31">
        <v>0</v>
      </c>
      <c r="BP123" s="31">
        <v>0</v>
      </c>
      <c r="BQ123" s="31">
        <v>7074.14</v>
      </c>
      <c r="BR123" s="31" t="b">
        <v>1</v>
      </c>
      <c r="BS123" s="31"/>
      <c r="BT123" s="32" t="s">
        <v>391</v>
      </c>
    </row>
    <row r="124" spans="1:72" ht="51" x14ac:dyDescent="0.2">
      <c r="A124" s="17">
        <v>123</v>
      </c>
      <c r="B124" s="18">
        <v>248</v>
      </c>
      <c r="C124" s="19" t="s">
        <v>312</v>
      </c>
      <c r="D124" s="19" t="s">
        <v>313</v>
      </c>
      <c r="E124" s="20" t="s">
        <v>87</v>
      </c>
      <c r="F124" s="20" t="s">
        <v>88</v>
      </c>
      <c r="G124" s="19" t="s">
        <v>261</v>
      </c>
      <c r="H124" s="19" t="s">
        <v>262</v>
      </c>
      <c r="I124" s="19" t="s">
        <v>263</v>
      </c>
      <c r="J124" s="19" t="s">
        <v>264</v>
      </c>
      <c r="K124" s="19" t="s">
        <v>265</v>
      </c>
      <c r="L124" s="19" t="s">
        <v>314</v>
      </c>
      <c r="M124" s="21" t="s">
        <v>392</v>
      </c>
      <c r="N124" s="22"/>
      <c r="O124" s="19" t="s">
        <v>316</v>
      </c>
      <c r="P124" s="19" t="s">
        <v>317</v>
      </c>
      <c r="Q124" s="23">
        <v>200000</v>
      </c>
      <c r="R124" s="24">
        <v>-10.76</v>
      </c>
      <c r="S124" s="24"/>
      <c r="T124" s="24"/>
      <c r="U124" s="25" t="s">
        <v>133</v>
      </c>
      <c r="V124" s="26">
        <f t="shared" si="1"/>
        <v>199989.24</v>
      </c>
      <c r="W124" s="26">
        <v>178561.82142857142</v>
      </c>
      <c r="X124" s="26">
        <v>0</v>
      </c>
      <c r="Y124" s="26">
        <v>21427.41857142857</v>
      </c>
      <c r="Z124" s="26">
        <v>199989.24</v>
      </c>
      <c r="AA124" s="27" t="s">
        <v>12</v>
      </c>
      <c r="AB124" s="17" t="s">
        <v>129</v>
      </c>
      <c r="AC124" s="17" t="s">
        <v>134</v>
      </c>
      <c r="AD124" s="28"/>
      <c r="AE124" s="29"/>
      <c r="AF124" s="29"/>
      <c r="AG124" s="29"/>
      <c r="AH124" s="29"/>
      <c r="AI124" s="29"/>
      <c r="AJ124" s="29"/>
      <c r="AK124" s="29" t="s">
        <v>102</v>
      </c>
      <c r="AL124" s="29"/>
      <c r="AM124" s="29"/>
      <c r="AN124" s="29"/>
      <c r="AO124" s="29"/>
      <c r="AP124" s="29"/>
      <c r="AQ124" s="29"/>
      <c r="AR124" s="29"/>
      <c r="AS124" s="29"/>
      <c r="AT124" s="29"/>
      <c r="AU124" s="29"/>
      <c r="AV124" s="29"/>
      <c r="AW124" s="29"/>
      <c r="AX124" s="29" t="s">
        <v>102</v>
      </c>
      <c r="AY124" s="29" t="s">
        <v>102</v>
      </c>
      <c r="AZ124" s="29"/>
      <c r="BA124" s="29"/>
      <c r="BB124" s="29"/>
      <c r="BC124" s="29"/>
      <c r="BD124" s="30">
        <v>2</v>
      </c>
      <c r="BE124" s="31">
        <v>0</v>
      </c>
      <c r="BF124" s="31">
        <v>0</v>
      </c>
      <c r="BG124" s="31">
        <v>0</v>
      </c>
      <c r="BH124" s="31">
        <v>0</v>
      </c>
      <c r="BI124" s="31">
        <v>0</v>
      </c>
      <c r="BJ124" s="31">
        <v>0</v>
      </c>
      <c r="BK124" s="31">
        <v>99994.62</v>
      </c>
      <c r="BL124" s="31">
        <v>99994.62</v>
      </c>
      <c r="BM124" s="31">
        <v>0</v>
      </c>
      <c r="BN124" s="31">
        <v>0</v>
      </c>
      <c r="BO124" s="31">
        <v>0</v>
      </c>
      <c r="BP124" s="31">
        <v>0</v>
      </c>
      <c r="BQ124" s="31">
        <v>199989.24</v>
      </c>
      <c r="BR124" s="31" t="b">
        <v>1</v>
      </c>
      <c r="BS124" s="31"/>
      <c r="BT124" s="32" t="s">
        <v>393</v>
      </c>
    </row>
    <row r="125" spans="1:72" ht="51" x14ac:dyDescent="0.2">
      <c r="A125" s="17">
        <v>124</v>
      </c>
      <c r="B125" s="18">
        <v>115</v>
      </c>
      <c r="C125" s="19" t="s">
        <v>312</v>
      </c>
      <c r="D125" s="19" t="s">
        <v>313</v>
      </c>
      <c r="E125" s="20" t="s">
        <v>87</v>
      </c>
      <c r="F125" s="20" t="s">
        <v>88</v>
      </c>
      <c r="G125" s="19" t="s">
        <v>261</v>
      </c>
      <c r="H125" s="19" t="s">
        <v>262</v>
      </c>
      <c r="I125" s="19" t="s">
        <v>263</v>
      </c>
      <c r="J125" s="19" t="s">
        <v>264</v>
      </c>
      <c r="K125" s="19" t="s">
        <v>265</v>
      </c>
      <c r="L125" s="19" t="s">
        <v>314</v>
      </c>
      <c r="M125" s="21" t="s">
        <v>394</v>
      </c>
      <c r="N125" s="22"/>
      <c r="O125" s="19" t="s">
        <v>316</v>
      </c>
      <c r="P125" s="19" t="s">
        <v>369</v>
      </c>
      <c r="Q125" s="23">
        <v>172160</v>
      </c>
      <c r="R125" s="24">
        <v>-42556.09</v>
      </c>
      <c r="S125" s="24"/>
      <c r="T125" s="24"/>
      <c r="U125" s="25" t="s">
        <v>128</v>
      </c>
      <c r="V125" s="26">
        <f t="shared" si="1"/>
        <v>129603.91</v>
      </c>
      <c r="W125" s="26">
        <v>128012.58785714286</v>
      </c>
      <c r="X125" s="26">
        <v>114751.57</v>
      </c>
      <c r="Y125" s="26">
        <v>1591.3221428571414</v>
      </c>
      <c r="Z125" s="26">
        <v>14852.339999999997</v>
      </c>
      <c r="AA125" s="27" t="s">
        <v>12</v>
      </c>
      <c r="AB125" s="17" t="s">
        <v>129</v>
      </c>
      <c r="AC125" s="17" t="s">
        <v>134</v>
      </c>
      <c r="AD125" s="28"/>
      <c r="AE125" s="29"/>
      <c r="AF125" s="29"/>
      <c r="AG125" s="29"/>
      <c r="AH125" s="29" t="s">
        <v>102</v>
      </c>
      <c r="AI125" s="29"/>
      <c r="AJ125" s="29"/>
      <c r="AK125" s="29"/>
      <c r="AL125" s="29"/>
      <c r="AM125" s="29"/>
      <c r="AN125" s="29"/>
      <c r="AO125" s="29"/>
      <c r="AP125" s="29"/>
      <c r="AQ125" s="29"/>
      <c r="AR125" s="29"/>
      <c r="AS125" s="29"/>
      <c r="AT125" s="29"/>
      <c r="AU125" s="29"/>
      <c r="AV125" s="29"/>
      <c r="AW125" s="29"/>
      <c r="AX125" s="29"/>
      <c r="AY125" s="29"/>
      <c r="AZ125" s="29"/>
      <c r="BA125" s="29"/>
      <c r="BB125" s="29" t="s">
        <v>102</v>
      </c>
      <c r="BC125" s="29"/>
      <c r="BD125" s="30">
        <v>1</v>
      </c>
      <c r="BE125" s="31">
        <v>0</v>
      </c>
      <c r="BF125" s="31">
        <v>0</v>
      </c>
      <c r="BG125" s="31">
        <v>0</v>
      </c>
      <c r="BH125" s="31">
        <v>0</v>
      </c>
      <c r="BI125" s="31">
        <v>0</v>
      </c>
      <c r="BJ125" s="31">
        <v>0</v>
      </c>
      <c r="BK125" s="31">
        <v>0</v>
      </c>
      <c r="BL125" s="31">
        <v>0</v>
      </c>
      <c r="BM125" s="31">
        <v>0</v>
      </c>
      <c r="BN125" s="31">
        <v>0</v>
      </c>
      <c r="BO125" s="31">
        <v>129603.91</v>
      </c>
      <c r="BP125" s="31">
        <v>0</v>
      </c>
      <c r="BQ125" s="31">
        <v>129603.91</v>
      </c>
      <c r="BR125" s="31" t="b">
        <v>1</v>
      </c>
      <c r="BS125" s="31"/>
      <c r="BT125" s="32" t="s">
        <v>144</v>
      </c>
    </row>
    <row r="126" spans="1:72" ht="51" x14ac:dyDescent="0.2">
      <c r="A126" s="17">
        <v>125</v>
      </c>
      <c r="B126" s="18">
        <v>0</v>
      </c>
      <c r="C126" s="19" t="s">
        <v>312</v>
      </c>
      <c r="D126" s="19" t="s">
        <v>313</v>
      </c>
      <c r="E126" s="20" t="s">
        <v>87</v>
      </c>
      <c r="F126" s="20" t="s">
        <v>88</v>
      </c>
      <c r="G126" s="19" t="s">
        <v>261</v>
      </c>
      <c r="H126" s="19" t="s">
        <v>262</v>
      </c>
      <c r="I126" s="19" t="s">
        <v>263</v>
      </c>
      <c r="J126" s="19" t="s">
        <v>264</v>
      </c>
      <c r="K126" s="19" t="s">
        <v>265</v>
      </c>
      <c r="L126" s="19" t="s">
        <v>314</v>
      </c>
      <c r="M126" s="21" t="s">
        <v>395</v>
      </c>
      <c r="N126" s="22"/>
      <c r="O126" s="19" t="s">
        <v>316</v>
      </c>
      <c r="P126" s="19" t="s">
        <v>317</v>
      </c>
      <c r="Q126" s="23">
        <v>90000</v>
      </c>
      <c r="R126" s="24">
        <v>-90000</v>
      </c>
      <c r="S126" s="24">
        <v>24337.62</v>
      </c>
      <c r="T126" s="24"/>
      <c r="U126" s="25" t="s">
        <v>128</v>
      </c>
      <c r="V126" s="26">
        <f t="shared" si="1"/>
        <v>24337.62</v>
      </c>
      <c r="W126" s="26">
        <v>0</v>
      </c>
      <c r="X126" s="26">
        <v>0</v>
      </c>
      <c r="Y126" s="26">
        <v>24337.62</v>
      </c>
      <c r="Z126" s="26">
        <v>24337.62</v>
      </c>
      <c r="AA126" s="27" t="s">
        <v>12</v>
      </c>
      <c r="AB126" s="17" t="s">
        <v>129</v>
      </c>
      <c r="AC126" s="17" t="s">
        <v>134</v>
      </c>
      <c r="AD126" s="28"/>
      <c r="AE126" s="29"/>
      <c r="AF126" s="29"/>
      <c r="AG126" s="29"/>
      <c r="AH126" s="29"/>
      <c r="AI126" s="29"/>
      <c r="AJ126" s="29"/>
      <c r="AK126" s="29"/>
      <c r="AL126" s="29"/>
      <c r="AM126" s="29"/>
      <c r="AN126" s="29"/>
      <c r="AO126" s="29"/>
      <c r="AP126" s="29" t="s">
        <v>102</v>
      </c>
      <c r="AQ126" s="29"/>
      <c r="AR126" s="29"/>
      <c r="AS126" s="29"/>
      <c r="AT126" s="29"/>
      <c r="AU126" s="29"/>
      <c r="AV126" s="29"/>
      <c r="AW126" s="29"/>
      <c r="AX126" s="29"/>
      <c r="AY126" s="29"/>
      <c r="AZ126" s="29"/>
      <c r="BA126" s="29"/>
      <c r="BB126" s="29" t="s">
        <v>102</v>
      </c>
      <c r="BC126" s="29" t="s">
        <v>102</v>
      </c>
      <c r="BD126" s="30">
        <v>2</v>
      </c>
      <c r="BE126" s="31">
        <v>0</v>
      </c>
      <c r="BF126" s="31">
        <v>0</v>
      </c>
      <c r="BG126" s="31">
        <v>0</v>
      </c>
      <c r="BH126" s="31">
        <v>0</v>
      </c>
      <c r="BI126" s="31">
        <v>0</v>
      </c>
      <c r="BJ126" s="31">
        <v>0</v>
      </c>
      <c r="BK126" s="31">
        <v>0</v>
      </c>
      <c r="BL126" s="31">
        <v>0</v>
      </c>
      <c r="BM126" s="31">
        <v>0</v>
      </c>
      <c r="BN126" s="31">
        <v>0</v>
      </c>
      <c r="BO126" s="31">
        <v>12168.81</v>
      </c>
      <c r="BP126" s="31">
        <v>12168.81</v>
      </c>
      <c r="BQ126" s="31">
        <v>24337.62</v>
      </c>
      <c r="BR126" s="31" t="b">
        <v>1</v>
      </c>
      <c r="BS126" s="31"/>
      <c r="BT126" s="33" t="s">
        <v>396</v>
      </c>
    </row>
    <row r="127" spans="1:72" ht="63.75" x14ac:dyDescent="0.2">
      <c r="A127" s="17">
        <v>126</v>
      </c>
      <c r="B127" s="18">
        <v>220</v>
      </c>
      <c r="C127" s="19" t="s">
        <v>312</v>
      </c>
      <c r="D127" s="19" t="s">
        <v>313</v>
      </c>
      <c r="E127" s="20" t="s">
        <v>87</v>
      </c>
      <c r="F127" s="20" t="s">
        <v>88</v>
      </c>
      <c r="G127" s="19" t="s">
        <v>261</v>
      </c>
      <c r="H127" s="19" t="s">
        <v>262</v>
      </c>
      <c r="I127" s="19" t="s">
        <v>263</v>
      </c>
      <c r="J127" s="19" t="s">
        <v>264</v>
      </c>
      <c r="K127" s="19" t="s">
        <v>265</v>
      </c>
      <c r="L127" s="19" t="s">
        <v>314</v>
      </c>
      <c r="M127" s="21" t="s">
        <v>397</v>
      </c>
      <c r="N127" s="22"/>
      <c r="O127" s="19" t="s">
        <v>316</v>
      </c>
      <c r="P127" s="19" t="s">
        <v>19</v>
      </c>
      <c r="Q127" s="23">
        <v>8064</v>
      </c>
      <c r="R127" s="24">
        <v>-4161.83</v>
      </c>
      <c r="S127" s="24">
        <v>4785.72</v>
      </c>
      <c r="T127" s="24"/>
      <c r="U127" s="25" t="s">
        <v>133</v>
      </c>
      <c r="V127" s="26">
        <f t="shared" si="1"/>
        <v>8687.89</v>
      </c>
      <c r="W127" s="26">
        <v>7757.044642857144</v>
      </c>
      <c r="X127" s="26">
        <v>0</v>
      </c>
      <c r="Y127" s="26">
        <v>930.84535714285539</v>
      </c>
      <c r="Z127" s="26">
        <v>8687.89</v>
      </c>
      <c r="AA127" s="27" t="s">
        <v>12</v>
      </c>
      <c r="AB127" s="17" t="s">
        <v>129</v>
      </c>
      <c r="AC127" s="17" t="s">
        <v>134</v>
      </c>
      <c r="AD127" s="28"/>
      <c r="AE127" s="29"/>
      <c r="AF127" s="29"/>
      <c r="AG127" s="29"/>
      <c r="AH127" s="29"/>
      <c r="AI127" s="29" t="s">
        <v>102</v>
      </c>
      <c r="AJ127" s="29"/>
      <c r="AK127" s="29"/>
      <c r="AL127" s="29"/>
      <c r="AM127" s="29"/>
      <c r="AN127" s="29"/>
      <c r="AO127" s="29"/>
      <c r="AP127" s="29"/>
      <c r="AQ127" s="29"/>
      <c r="AR127" s="29"/>
      <c r="AS127" s="29"/>
      <c r="AT127" s="29"/>
      <c r="AU127" s="29"/>
      <c r="AV127" s="29"/>
      <c r="AW127" s="29" t="s">
        <v>102</v>
      </c>
      <c r="AX127" s="29"/>
      <c r="AY127" s="29"/>
      <c r="AZ127" s="29"/>
      <c r="BA127" s="29"/>
      <c r="BB127" s="29"/>
      <c r="BC127" s="29"/>
      <c r="BD127" s="30">
        <v>1</v>
      </c>
      <c r="BE127" s="31">
        <v>0</v>
      </c>
      <c r="BF127" s="31">
        <v>0</v>
      </c>
      <c r="BG127" s="31">
        <v>0</v>
      </c>
      <c r="BH127" s="31">
        <v>0</v>
      </c>
      <c r="BI127" s="31">
        <v>0</v>
      </c>
      <c r="BJ127" s="31">
        <v>8687.89</v>
      </c>
      <c r="BK127" s="31">
        <v>0</v>
      </c>
      <c r="BL127" s="31">
        <v>0</v>
      </c>
      <c r="BM127" s="31">
        <v>0</v>
      </c>
      <c r="BN127" s="31">
        <v>0</v>
      </c>
      <c r="BO127" s="31">
        <v>0</v>
      </c>
      <c r="BP127" s="31">
        <v>0</v>
      </c>
      <c r="BQ127" s="31">
        <v>8687.89</v>
      </c>
      <c r="BR127" s="31" t="b">
        <v>1</v>
      </c>
      <c r="BS127" s="31"/>
      <c r="BT127" s="33" t="s">
        <v>398</v>
      </c>
    </row>
    <row r="128" spans="1:72" ht="51" x14ac:dyDescent="0.2">
      <c r="A128" s="17">
        <v>127</v>
      </c>
      <c r="B128" s="18">
        <v>0</v>
      </c>
      <c r="C128" s="19" t="s">
        <v>312</v>
      </c>
      <c r="D128" s="19" t="s">
        <v>313</v>
      </c>
      <c r="E128" s="20" t="s">
        <v>87</v>
      </c>
      <c r="F128" s="20" t="s">
        <v>88</v>
      </c>
      <c r="G128" s="19" t="s">
        <v>261</v>
      </c>
      <c r="H128" s="19" t="s">
        <v>262</v>
      </c>
      <c r="I128" s="19" t="s">
        <v>263</v>
      </c>
      <c r="J128" s="19" t="s">
        <v>264</v>
      </c>
      <c r="K128" s="19" t="s">
        <v>265</v>
      </c>
      <c r="L128" s="19" t="s">
        <v>314</v>
      </c>
      <c r="M128" s="21" t="s">
        <v>399</v>
      </c>
      <c r="N128" s="22"/>
      <c r="O128" s="19" t="s">
        <v>316</v>
      </c>
      <c r="P128" s="19" t="s">
        <v>317</v>
      </c>
      <c r="Q128" s="23">
        <v>90720</v>
      </c>
      <c r="R128" s="24">
        <v>-89462.28</v>
      </c>
      <c r="S128" s="24"/>
      <c r="T128" s="24"/>
      <c r="U128" s="25" t="s">
        <v>128</v>
      </c>
      <c r="V128" s="26">
        <f t="shared" si="1"/>
        <v>1257.7200000000012</v>
      </c>
      <c r="W128" s="26">
        <v>0</v>
      </c>
      <c r="X128" s="26">
        <v>0</v>
      </c>
      <c r="Y128" s="26">
        <v>1257.7200000000012</v>
      </c>
      <c r="Z128" s="26">
        <v>1257.7200000000012</v>
      </c>
      <c r="AA128" s="27" t="s">
        <v>12</v>
      </c>
      <c r="AB128" s="17" t="s">
        <v>129</v>
      </c>
      <c r="AC128" s="17" t="s">
        <v>134</v>
      </c>
      <c r="AD128" s="28"/>
      <c r="AE128" s="29"/>
      <c r="AF128" s="29"/>
      <c r="AG128" s="29"/>
      <c r="AH128" s="29"/>
      <c r="AI128" s="29" t="s">
        <v>102</v>
      </c>
      <c r="AJ128" s="29"/>
      <c r="AK128" s="29"/>
      <c r="AL128" s="29"/>
      <c r="AM128" s="29"/>
      <c r="AN128" s="29"/>
      <c r="AO128" s="29"/>
      <c r="AP128" s="29"/>
      <c r="AQ128" s="29"/>
      <c r="AR128" s="29"/>
      <c r="AS128" s="29"/>
      <c r="AT128" s="29"/>
      <c r="AU128" s="29"/>
      <c r="AV128" s="29"/>
      <c r="AW128" s="29"/>
      <c r="AX128" s="29"/>
      <c r="AY128" s="29"/>
      <c r="AZ128" s="29"/>
      <c r="BA128" s="29" t="s">
        <v>102</v>
      </c>
      <c r="BB128" s="29"/>
      <c r="BC128" s="29"/>
      <c r="BD128" s="30">
        <v>1</v>
      </c>
      <c r="BE128" s="31">
        <v>0</v>
      </c>
      <c r="BF128" s="31">
        <v>0</v>
      </c>
      <c r="BG128" s="31">
        <v>0</v>
      </c>
      <c r="BH128" s="31">
        <v>0</v>
      </c>
      <c r="BI128" s="31">
        <v>0</v>
      </c>
      <c r="BJ128" s="31">
        <v>0</v>
      </c>
      <c r="BK128" s="31">
        <v>0</v>
      </c>
      <c r="BL128" s="31">
        <v>0</v>
      </c>
      <c r="BM128" s="31">
        <v>0</v>
      </c>
      <c r="BN128" s="31">
        <v>1257.7200000000012</v>
      </c>
      <c r="BO128" s="31">
        <v>0</v>
      </c>
      <c r="BP128" s="31">
        <v>0</v>
      </c>
      <c r="BQ128" s="31">
        <v>1257.7200000000012</v>
      </c>
      <c r="BR128" s="31" t="b">
        <v>1</v>
      </c>
      <c r="BS128" s="31"/>
      <c r="BT128" s="33" t="s">
        <v>400</v>
      </c>
    </row>
    <row r="129" spans="1:72" ht="114.75" x14ac:dyDescent="0.2">
      <c r="A129" s="17">
        <v>128</v>
      </c>
      <c r="B129" s="18">
        <v>256</v>
      </c>
      <c r="C129" s="19" t="s">
        <v>312</v>
      </c>
      <c r="D129" s="19" t="s">
        <v>313</v>
      </c>
      <c r="E129" s="20" t="s">
        <v>87</v>
      </c>
      <c r="F129" s="20" t="s">
        <v>88</v>
      </c>
      <c r="G129" s="19" t="s">
        <v>261</v>
      </c>
      <c r="H129" s="19" t="s">
        <v>262</v>
      </c>
      <c r="I129" s="19" t="s">
        <v>263</v>
      </c>
      <c r="J129" s="19" t="s">
        <v>264</v>
      </c>
      <c r="K129" s="19" t="s">
        <v>265</v>
      </c>
      <c r="L129" s="19" t="s">
        <v>314</v>
      </c>
      <c r="M129" s="21" t="s">
        <v>401</v>
      </c>
      <c r="N129" s="22"/>
      <c r="O129" s="19" t="s">
        <v>316</v>
      </c>
      <c r="P129" s="19" t="s">
        <v>317</v>
      </c>
      <c r="Q129" s="23">
        <v>1095129.06</v>
      </c>
      <c r="R129" s="24">
        <v>-961295.6</v>
      </c>
      <c r="S129" s="24">
        <v>713427.19</v>
      </c>
      <c r="T129" s="24">
        <v>3536292.41</v>
      </c>
      <c r="U129" s="25" t="s">
        <v>146</v>
      </c>
      <c r="V129" s="26">
        <f t="shared" si="1"/>
        <v>4383553.0600000005</v>
      </c>
      <c r="W129" s="26">
        <v>756482.72321428568</v>
      </c>
      <c r="X129" s="26">
        <v>0</v>
      </c>
      <c r="Y129" s="26">
        <v>90777.926785714342</v>
      </c>
      <c r="Z129" s="26">
        <v>847260.65</v>
      </c>
      <c r="AA129" s="27" t="s">
        <v>12</v>
      </c>
      <c r="AB129" s="17" t="s">
        <v>129</v>
      </c>
      <c r="AC129" s="36" t="s">
        <v>130</v>
      </c>
      <c r="AD129" s="28"/>
      <c r="AE129" s="29"/>
      <c r="AF129" s="29"/>
      <c r="AG129" s="29"/>
      <c r="AH129" s="29"/>
      <c r="AI129" s="29"/>
      <c r="AJ129" s="29"/>
      <c r="AK129" s="29" t="s">
        <v>102</v>
      </c>
      <c r="AL129" s="29"/>
      <c r="AM129" s="29"/>
      <c r="AN129" s="29"/>
      <c r="AO129" s="29"/>
      <c r="AP129" s="29"/>
      <c r="AQ129" s="29"/>
      <c r="AR129" s="29"/>
      <c r="AS129" s="29"/>
      <c r="AT129" s="29"/>
      <c r="AU129" s="29"/>
      <c r="AV129" s="29"/>
      <c r="AW129" s="29"/>
      <c r="AX129" s="29"/>
      <c r="AY129" s="29" t="s">
        <v>102</v>
      </c>
      <c r="AZ129" s="29" t="s">
        <v>102</v>
      </c>
      <c r="BA129" s="29" t="s">
        <v>102</v>
      </c>
      <c r="BB129" s="29"/>
      <c r="BC129" s="29"/>
      <c r="BD129" s="30">
        <f>COUNTIF(AR129:BC129,"X")</f>
        <v>3</v>
      </c>
      <c r="BE129" s="31">
        <f t="shared" ref="BE129:BP129" si="2">IF(AR129="X",$V129/$BD129,0)</f>
        <v>0</v>
      </c>
      <c r="BF129" s="31">
        <f t="shared" si="2"/>
        <v>0</v>
      </c>
      <c r="BG129" s="31">
        <f t="shared" si="2"/>
        <v>0</v>
      </c>
      <c r="BH129" s="31">
        <f t="shared" si="2"/>
        <v>0</v>
      </c>
      <c r="BI129" s="31">
        <f t="shared" si="2"/>
        <v>0</v>
      </c>
      <c r="BJ129" s="31">
        <f t="shared" si="2"/>
        <v>0</v>
      </c>
      <c r="BK129" s="31">
        <f t="shared" si="2"/>
        <v>0</v>
      </c>
      <c r="BL129" s="31">
        <f t="shared" si="2"/>
        <v>1461184.3533333335</v>
      </c>
      <c r="BM129" s="31">
        <f t="shared" si="2"/>
        <v>1461184.3533333335</v>
      </c>
      <c r="BN129" s="31">
        <f t="shared" si="2"/>
        <v>1461184.3533333335</v>
      </c>
      <c r="BO129" s="31">
        <f t="shared" si="2"/>
        <v>0</v>
      </c>
      <c r="BP129" s="31">
        <f t="shared" si="2"/>
        <v>0</v>
      </c>
      <c r="BQ129" s="31">
        <f>SUBTOTAL(9,BE129:BP129)</f>
        <v>4383553.0600000005</v>
      </c>
      <c r="BR129" s="31" t="b">
        <f>BQ129=V129</f>
        <v>1</v>
      </c>
      <c r="BS129" s="31"/>
      <c r="BT129" s="33" t="s">
        <v>402</v>
      </c>
    </row>
    <row r="130" spans="1:72" ht="51" x14ac:dyDescent="0.2">
      <c r="A130" s="17">
        <v>129</v>
      </c>
      <c r="B130" s="18">
        <v>185</v>
      </c>
      <c r="C130" s="19" t="s">
        <v>312</v>
      </c>
      <c r="D130" s="19" t="s">
        <v>313</v>
      </c>
      <c r="E130" s="20" t="s">
        <v>87</v>
      </c>
      <c r="F130" s="20" t="s">
        <v>88</v>
      </c>
      <c r="G130" s="19" t="s">
        <v>261</v>
      </c>
      <c r="H130" s="19" t="s">
        <v>262</v>
      </c>
      <c r="I130" s="19" t="s">
        <v>263</v>
      </c>
      <c r="J130" s="19" t="s">
        <v>264</v>
      </c>
      <c r="K130" s="19" t="s">
        <v>265</v>
      </c>
      <c r="L130" s="19" t="s">
        <v>314</v>
      </c>
      <c r="M130" s="21" t="s">
        <v>403</v>
      </c>
      <c r="N130" s="22"/>
      <c r="O130" s="19" t="s">
        <v>316</v>
      </c>
      <c r="P130" s="19" t="s">
        <v>384</v>
      </c>
      <c r="Q130" s="23">
        <v>250000</v>
      </c>
      <c r="R130" s="24">
        <v>-24031.65</v>
      </c>
      <c r="S130" s="24">
        <v>97711.65</v>
      </c>
      <c r="T130" s="24"/>
      <c r="U130" s="25" t="s">
        <v>194</v>
      </c>
      <c r="V130" s="26">
        <f t="shared" ref="V130:V193" si="3">(Q130+R130+S130+T130)</f>
        <v>323680</v>
      </c>
      <c r="W130" s="26">
        <v>300523.38000000006</v>
      </c>
      <c r="X130" s="26">
        <v>201235.12</v>
      </c>
      <c r="Y130" s="26">
        <v>23156.619999999937</v>
      </c>
      <c r="Z130" s="26">
        <v>122444.88</v>
      </c>
      <c r="AA130" s="27" t="s">
        <v>12</v>
      </c>
      <c r="AB130" s="17" t="s">
        <v>129</v>
      </c>
      <c r="AC130" s="17" t="s">
        <v>130</v>
      </c>
      <c r="AD130" s="28"/>
      <c r="AE130" s="29"/>
      <c r="AF130" s="29"/>
      <c r="AG130" s="29"/>
      <c r="AH130" s="29" t="s">
        <v>102</v>
      </c>
      <c r="AI130" s="29"/>
      <c r="AJ130" s="29"/>
      <c r="AK130" s="29"/>
      <c r="AL130" s="29"/>
      <c r="AM130" s="29"/>
      <c r="AN130" s="29"/>
      <c r="AO130" s="29"/>
      <c r="AP130" s="29"/>
      <c r="AQ130" s="29"/>
      <c r="AR130" s="29"/>
      <c r="AS130" s="29"/>
      <c r="AT130" s="29"/>
      <c r="AU130" s="29" t="s">
        <v>102</v>
      </c>
      <c r="AV130" s="29" t="s">
        <v>102</v>
      </c>
      <c r="AW130" s="29" t="s">
        <v>102</v>
      </c>
      <c r="AX130" s="29" t="s">
        <v>102</v>
      </c>
      <c r="AY130" s="29"/>
      <c r="AZ130" s="29"/>
      <c r="BA130" s="29"/>
      <c r="BB130" s="29"/>
      <c r="BC130" s="29"/>
      <c r="BD130" s="30">
        <v>4</v>
      </c>
      <c r="BE130" s="31">
        <v>0</v>
      </c>
      <c r="BF130" s="31">
        <v>0</v>
      </c>
      <c r="BG130" s="31">
        <v>0</v>
      </c>
      <c r="BH130" s="31">
        <v>80920</v>
      </c>
      <c r="BI130" s="31">
        <v>80920</v>
      </c>
      <c r="BJ130" s="31">
        <v>80920</v>
      </c>
      <c r="BK130" s="31">
        <v>80920</v>
      </c>
      <c r="BL130" s="31">
        <v>0</v>
      </c>
      <c r="BM130" s="31">
        <v>0</v>
      </c>
      <c r="BN130" s="31">
        <v>0</v>
      </c>
      <c r="BO130" s="31">
        <v>0</v>
      </c>
      <c r="BP130" s="31">
        <v>0</v>
      </c>
      <c r="BQ130" s="31">
        <v>323680</v>
      </c>
      <c r="BR130" s="31" t="b">
        <v>1</v>
      </c>
      <c r="BS130" s="31"/>
      <c r="BT130" s="33" t="s">
        <v>404</v>
      </c>
    </row>
    <row r="131" spans="1:72" ht="51" x14ac:dyDescent="0.2">
      <c r="A131" s="17">
        <v>130</v>
      </c>
      <c r="B131" s="18">
        <v>0</v>
      </c>
      <c r="C131" s="19" t="s">
        <v>312</v>
      </c>
      <c r="D131" s="19" t="s">
        <v>313</v>
      </c>
      <c r="E131" s="20" t="s">
        <v>87</v>
      </c>
      <c r="F131" s="20" t="s">
        <v>88</v>
      </c>
      <c r="G131" s="19" t="s">
        <v>261</v>
      </c>
      <c r="H131" s="19" t="s">
        <v>262</v>
      </c>
      <c r="I131" s="19" t="s">
        <v>263</v>
      </c>
      <c r="J131" s="19" t="s">
        <v>264</v>
      </c>
      <c r="K131" s="19" t="s">
        <v>265</v>
      </c>
      <c r="L131" s="19" t="s">
        <v>314</v>
      </c>
      <c r="M131" s="21" t="s">
        <v>405</v>
      </c>
      <c r="N131" s="22"/>
      <c r="O131" s="19" t="s">
        <v>316</v>
      </c>
      <c r="P131" s="19" t="s">
        <v>317</v>
      </c>
      <c r="Q131" s="23">
        <v>45360</v>
      </c>
      <c r="R131" s="24">
        <v>-45360</v>
      </c>
      <c r="S131" s="24"/>
      <c r="T131" s="24"/>
      <c r="U131" s="25" t="s">
        <v>111</v>
      </c>
      <c r="V131" s="26">
        <f t="shared" si="3"/>
        <v>0</v>
      </c>
      <c r="W131" s="26">
        <v>0</v>
      </c>
      <c r="X131" s="26">
        <v>0</v>
      </c>
      <c r="Y131" s="26">
        <v>0</v>
      </c>
      <c r="Z131" s="26">
        <v>0</v>
      </c>
      <c r="AA131" s="27" t="s">
        <v>12</v>
      </c>
      <c r="AB131" s="17" t="s">
        <v>129</v>
      </c>
      <c r="AC131" s="17" t="s">
        <v>134</v>
      </c>
      <c r="AD131" s="28"/>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c r="BD131" s="30">
        <v>0</v>
      </c>
      <c r="BE131" s="31">
        <v>0</v>
      </c>
      <c r="BF131" s="31">
        <v>0</v>
      </c>
      <c r="BG131" s="31">
        <v>0</v>
      </c>
      <c r="BH131" s="31">
        <v>0</v>
      </c>
      <c r="BI131" s="31">
        <v>0</v>
      </c>
      <c r="BJ131" s="31">
        <v>0</v>
      </c>
      <c r="BK131" s="31">
        <v>0</v>
      </c>
      <c r="BL131" s="31">
        <v>0</v>
      </c>
      <c r="BM131" s="31">
        <v>0</v>
      </c>
      <c r="BN131" s="31">
        <v>0</v>
      </c>
      <c r="BO131" s="31">
        <v>0</v>
      </c>
      <c r="BP131" s="31">
        <v>0</v>
      </c>
      <c r="BQ131" s="31">
        <v>0</v>
      </c>
      <c r="BR131" s="31" t="b">
        <v>1</v>
      </c>
      <c r="BS131" s="31"/>
      <c r="BT131" s="33" t="s">
        <v>320</v>
      </c>
    </row>
    <row r="132" spans="1:72" ht="51" x14ac:dyDescent="0.2">
      <c r="A132" s="17">
        <v>131</v>
      </c>
      <c r="B132" s="18">
        <v>0</v>
      </c>
      <c r="C132" s="19" t="s">
        <v>312</v>
      </c>
      <c r="D132" s="19" t="s">
        <v>313</v>
      </c>
      <c r="E132" s="20" t="s">
        <v>87</v>
      </c>
      <c r="F132" s="20" t="s">
        <v>88</v>
      </c>
      <c r="G132" s="19" t="s">
        <v>261</v>
      </c>
      <c r="H132" s="19" t="s">
        <v>262</v>
      </c>
      <c r="I132" s="19" t="s">
        <v>263</v>
      </c>
      <c r="J132" s="19" t="s">
        <v>264</v>
      </c>
      <c r="K132" s="19" t="s">
        <v>265</v>
      </c>
      <c r="L132" s="19" t="s">
        <v>314</v>
      </c>
      <c r="M132" s="21" t="s">
        <v>406</v>
      </c>
      <c r="N132" s="22"/>
      <c r="O132" s="19" t="s">
        <v>316</v>
      </c>
      <c r="P132" s="19" t="s">
        <v>369</v>
      </c>
      <c r="Q132" s="23">
        <v>10080</v>
      </c>
      <c r="R132" s="24"/>
      <c r="S132" s="24"/>
      <c r="T132" s="24"/>
      <c r="U132" s="25" t="s">
        <v>98</v>
      </c>
      <c r="V132" s="26">
        <f t="shared" si="3"/>
        <v>10080</v>
      </c>
      <c r="W132" s="26">
        <v>0</v>
      </c>
      <c r="X132" s="26">
        <v>0</v>
      </c>
      <c r="Y132" s="26">
        <v>10080</v>
      </c>
      <c r="Z132" s="26">
        <v>10080</v>
      </c>
      <c r="AA132" s="27" t="s">
        <v>12</v>
      </c>
      <c r="AB132" s="17" t="s">
        <v>129</v>
      </c>
      <c r="AC132" s="17" t="s">
        <v>134</v>
      </c>
      <c r="AD132" s="28"/>
      <c r="AE132" s="29"/>
      <c r="AF132" s="29"/>
      <c r="AG132" s="29"/>
      <c r="AH132" s="29" t="s">
        <v>102</v>
      </c>
      <c r="AI132" s="29"/>
      <c r="AJ132" s="29"/>
      <c r="AK132" s="29"/>
      <c r="AL132" s="29"/>
      <c r="AM132" s="29"/>
      <c r="AN132" s="29"/>
      <c r="AO132" s="29"/>
      <c r="AP132" s="29"/>
      <c r="AQ132" s="29"/>
      <c r="AR132" s="29"/>
      <c r="AS132" s="29"/>
      <c r="AT132" s="29"/>
      <c r="AU132" s="29" t="s">
        <v>102</v>
      </c>
      <c r="AV132" s="29"/>
      <c r="AW132" s="29" t="s">
        <v>102</v>
      </c>
      <c r="AX132" s="29"/>
      <c r="AY132" s="29" t="s">
        <v>102</v>
      </c>
      <c r="AZ132" s="29"/>
      <c r="BA132" s="29" t="s">
        <v>102</v>
      </c>
      <c r="BB132" s="29"/>
      <c r="BC132" s="29" t="s">
        <v>102</v>
      </c>
      <c r="BD132" s="30">
        <v>5</v>
      </c>
      <c r="BE132" s="31">
        <v>0</v>
      </c>
      <c r="BF132" s="31">
        <v>0</v>
      </c>
      <c r="BG132" s="31">
        <v>0</v>
      </c>
      <c r="BH132" s="31">
        <v>2016</v>
      </c>
      <c r="BI132" s="31">
        <v>0</v>
      </c>
      <c r="BJ132" s="31">
        <v>2016</v>
      </c>
      <c r="BK132" s="31">
        <v>0</v>
      </c>
      <c r="BL132" s="31">
        <v>2016</v>
      </c>
      <c r="BM132" s="31">
        <v>0</v>
      </c>
      <c r="BN132" s="31">
        <v>2016</v>
      </c>
      <c r="BO132" s="31">
        <v>0</v>
      </c>
      <c r="BP132" s="31">
        <v>2016</v>
      </c>
      <c r="BQ132" s="31">
        <v>10080</v>
      </c>
      <c r="BR132" s="31" t="b">
        <v>1</v>
      </c>
      <c r="BS132" s="31"/>
      <c r="BT132" s="32"/>
    </row>
    <row r="133" spans="1:72" ht="51" x14ac:dyDescent="0.2">
      <c r="A133" s="17">
        <v>132</v>
      </c>
      <c r="B133" s="18">
        <v>0</v>
      </c>
      <c r="C133" s="19" t="s">
        <v>312</v>
      </c>
      <c r="D133" s="19" t="s">
        <v>313</v>
      </c>
      <c r="E133" s="20" t="s">
        <v>87</v>
      </c>
      <c r="F133" s="20" t="s">
        <v>88</v>
      </c>
      <c r="G133" s="19" t="s">
        <v>261</v>
      </c>
      <c r="H133" s="19" t="s">
        <v>262</v>
      </c>
      <c r="I133" s="19" t="s">
        <v>263</v>
      </c>
      <c r="J133" s="19" t="s">
        <v>264</v>
      </c>
      <c r="K133" s="19" t="s">
        <v>265</v>
      </c>
      <c r="L133" s="19" t="s">
        <v>314</v>
      </c>
      <c r="M133" s="21" t="s">
        <v>407</v>
      </c>
      <c r="N133" s="22"/>
      <c r="O133" s="19" t="s">
        <v>316</v>
      </c>
      <c r="P133" s="19" t="s">
        <v>317</v>
      </c>
      <c r="Q133" s="23">
        <v>95760</v>
      </c>
      <c r="R133" s="24">
        <v>-98187.41</v>
      </c>
      <c r="S133" s="24">
        <v>2427.41</v>
      </c>
      <c r="T133" s="24"/>
      <c r="U133" s="25" t="s">
        <v>111</v>
      </c>
      <c r="V133" s="26">
        <f t="shared" si="3"/>
        <v>-3.637978807091713E-12</v>
      </c>
      <c r="W133" s="26">
        <v>0</v>
      </c>
      <c r="X133" s="26">
        <v>0</v>
      </c>
      <c r="Y133" s="26">
        <v>-3.637978807091713E-12</v>
      </c>
      <c r="Z133" s="26">
        <v>-3.637978807091713E-12</v>
      </c>
      <c r="AA133" s="27" t="s">
        <v>12</v>
      </c>
      <c r="AB133" s="17" t="s">
        <v>129</v>
      </c>
      <c r="AC133" s="17" t="s">
        <v>134</v>
      </c>
      <c r="AD133" s="28"/>
      <c r="AE133" s="29"/>
      <c r="AF133" s="29"/>
      <c r="AG133" s="29"/>
      <c r="AH133" s="29"/>
      <c r="AI133" s="29" t="s">
        <v>102</v>
      </c>
      <c r="AJ133" s="29"/>
      <c r="AK133" s="29"/>
      <c r="AL133" s="29"/>
      <c r="AM133" s="29"/>
      <c r="AN133" s="29"/>
      <c r="AO133" s="29"/>
      <c r="AP133" s="29"/>
      <c r="AQ133" s="29"/>
      <c r="AR133" s="29"/>
      <c r="AS133" s="29"/>
      <c r="AT133" s="29"/>
      <c r="AU133" s="29"/>
      <c r="AV133" s="29"/>
      <c r="AW133" s="29" t="s">
        <v>102</v>
      </c>
      <c r="AX133" s="29" t="s">
        <v>102</v>
      </c>
      <c r="AY133" s="29"/>
      <c r="AZ133" s="29"/>
      <c r="BA133" s="29"/>
      <c r="BB133" s="29"/>
      <c r="BC133" s="29"/>
      <c r="BD133" s="30">
        <v>2</v>
      </c>
      <c r="BE133" s="31">
        <v>0</v>
      </c>
      <c r="BF133" s="31">
        <v>0</v>
      </c>
      <c r="BG133" s="31">
        <v>0</v>
      </c>
      <c r="BH133" s="31">
        <v>0</v>
      </c>
      <c r="BI133" s="31">
        <v>0</v>
      </c>
      <c r="BJ133" s="31">
        <v>-1.8189894035458565E-12</v>
      </c>
      <c r="BK133" s="31">
        <v>-1.8189894035458565E-12</v>
      </c>
      <c r="BL133" s="31">
        <v>0</v>
      </c>
      <c r="BM133" s="31">
        <v>0</v>
      </c>
      <c r="BN133" s="31">
        <v>0</v>
      </c>
      <c r="BO133" s="31">
        <v>0</v>
      </c>
      <c r="BP133" s="31">
        <v>0</v>
      </c>
      <c r="BQ133" s="31">
        <v>-3.637978807091713E-12</v>
      </c>
      <c r="BR133" s="31" t="b">
        <v>1</v>
      </c>
      <c r="BS133" s="31"/>
      <c r="BT133" s="33" t="s">
        <v>408</v>
      </c>
    </row>
    <row r="134" spans="1:72" ht="63.75" x14ac:dyDescent="0.2">
      <c r="A134" s="17">
        <v>133</v>
      </c>
      <c r="B134" s="18">
        <v>0</v>
      </c>
      <c r="C134" s="19" t="s">
        <v>312</v>
      </c>
      <c r="D134" s="19" t="s">
        <v>313</v>
      </c>
      <c r="E134" s="20" t="s">
        <v>87</v>
      </c>
      <c r="F134" s="20" t="s">
        <v>88</v>
      </c>
      <c r="G134" s="19" t="s">
        <v>261</v>
      </c>
      <c r="H134" s="19" t="s">
        <v>262</v>
      </c>
      <c r="I134" s="19" t="s">
        <v>263</v>
      </c>
      <c r="J134" s="19" t="s">
        <v>264</v>
      </c>
      <c r="K134" s="19" t="s">
        <v>265</v>
      </c>
      <c r="L134" s="19" t="s">
        <v>314</v>
      </c>
      <c r="M134" s="21" t="s">
        <v>409</v>
      </c>
      <c r="N134" s="22"/>
      <c r="O134" s="19" t="s">
        <v>316</v>
      </c>
      <c r="P134" s="19" t="s">
        <v>19</v>
      </c>
      <c r="Q134" s="23">
        <v>8064</v>
      </c>
      <c r="R134" s="24"/>
      <c r="S134" s="24"/>
      <c r="T134" s="24"/>
      <c r="U134" s="25" t="s">
        <v>133</v>
      </c>
      <c r="V134" s="26">
        <f t="shared" si="3"/>
        <v>8064</v>
      </c>
      <c r="W134" s="26">
        <v>0</v>
      </c>
      <c r="X134" s="26">
        <v>0</v>
      </c>
      <c r="Y134" s="26">
        <v>8064</v>
      </c>
      <c r="Z134" s="26">
        <v>8064</v>
      </c>
      <c r="AA134" s="27" t="s">
        <v>12</v>
      </c>
      <c r="AB134" s="17" t="s">
        <v>129</v>
      </c>
      <c r="AC134" s="17" t="s">
        <v>130</v>
      </c>
      <c r="AD134" s="28"/>
      <c r="AE134" s="29"/>
      <c r="AF134" s="29"/>
      <c r="AG134" s="29"/>
      <c r="AH134" s="29"/>
      <c r="AI134" s="29"/>
      <c r="AJ134" s="29" t="s">
        <v>102</v>
      </c>
      <c r="AK134" s="29"/>
      <c r="AL134" s="29"/>
      <c r="AM134" s="29"/>
      <c r="AN134" s="29"/>
      <c r="AO134" s="29"/>
      <c r="AP134" s="29"/>
      <c r="AQ134" s="29"/>
      <c r="AR134" s="29"/>
      <c r="AS134" s="29"/>
      <c r="AT134" s="29"/>
      <c r="AU134" s="29"/>
      <c r="AV134" s="29"/>
      <c r="AW134" s="29"/>
      <c r="AX134" s="29" t="s">
        <v>102</v>
      </c>
      <c r="AY134" s="29"/>
      <c r="AZ134" s="29"/>
      <c r="BA134" s="29"/>
      <c r="BB134" s="29"/>
      <c r="BC134" s="29"/>
      <c r="BD134" s="30">
        <v>1</v>
      </c>
      <c r="BE134" s="31">
        <v>0</v>
      </c>
      <c r="BF134" s="31">
        <v>0</v>
      </c>
      <c r="BG134" s="31">
        <v>0</v>
      </c>
      <c r="BH134" s="31">
        <v>0</v>
      </c>
      <c r="BI134" s="31">
        <v>0</v>
      </c>
      <c r="BJ134" s="31">
        <v>0</v>
      </c>
      <c r="BK134" s="31">
        <v>8064</v>
      </c>
      <c r="BL134" s="31">
        <v>0</v>
      </c>
      <c r="BM134" s="31">
        <v>0</v>
      </c>
      <c r="BN134" s="31">
        <v>0</v>
      </c>
      <c r="BO134" s="31">
        <v>0</v>
      </c>
      <c r="BP134" s="31">
        <v>0</v>
      </c>
      <c r="BQ134" s="31">
        <v>8064</v>
      </c>
      <c r="BR134" s="31" t="b">
        <v>1</v>
      </c>
      <c r="BS134" s="31"/>
      <c r="BT134" s="33"/>
    </row>
    <row r="135" spans="1:72" ht="165.75" x14ac:dyDescent="0.2">
      <c r="A135" s="17">
        <v>134</v>
      </c>
      <c r="B135" s="18">
        <v>0</v>
      </c>
      <c r="C135" s="19" t="s">
        <v>312</v>
      </c>
      <c r="D135" s="19" t="s">
        <v>313</v>
      </c>
      <c r="E135" s="20" t="s">
        <v>87</v>
      </c>
      <c r="F135" s="20" t="s">
        <v>88</v>
      </c>
      <c r="G135" s="19" t="s">
        <v>261</v>
      </c>
      <c r="H135" s="19" t="s">
        <v>262</v>
      </c>
      <c r="I135" s="19" t="s">
        <v>263</v>
      </c>
      <c r="J135" s="19" t="s">
        <v>264</v>
      </c>
      <c r="K135" s="19" t="s">
        <v>265</v>
      </c>
      <c r="L135" s="19" t="s">
        <v>314</v>
      </c>
      <c r="M135" s="21" t="s">
        <v>410</v>
      </c>
      <c r="N135" s="22"/>
      <c r="O135" s="19" t="s">
        <v>316</v>
      </c>
      <c r="P135" s="19" t="s">
        <v>317</v>
      </c>
      <c r="Q135" s="23">
        <v>400000</v>
      </c>
      <c r="R135" s="24">
        <v>-417789.66000000003</v>
      </c>
      <c r="S135" s="24">
        <v>17789.66</v>
      </c>
      <c r="T135" s="24"/>
      <c r="U135" s="25" t="s">
        <v>111</v>
      </c>
      <c r="V135" s="26">
        <f t="shared" si="3"/>
        <v>-3.2741809263825417E-11</v>
      </c>
      <c r="W135" s="26">
        <v>0</v>
      </c>
      <c r="X135" s="26">
        <v>0</v>
      </c>
      <c r="Y135" s="26">
        <v>-3.2741809263825417E-11</v>
      </c>
      <c r="Z135" s="26">
        <v>-3.2741809263825417E-11</v>
      </c>
      <c r="AA135" s="27" t="s">
        <v>12</v>
      </c>
      <c r="AB135" s="17" t="s">
        <v>129</v>
      </c>
      <c r="AC135" s="17" t="s">
        <v>134</v>
      </c>
      <c r="AD135" s="28"/>
      <c r="AE135" s="29"/>
      <c r="AF135" s="29"/>
      <c r="AG135" s="29"/>
      <c r="AH135" s="29"/>
      <c r="AI135" s="29"/>
      <c r="AJ135" s="29"/>
      <c r="AK135" s="29"/>
      <c r="AL135" s="29"/>
      <c r="AM135" s="29"/>
      <c r="AN135" s="29"/>
      <c r="AO135" s="29"/>
      <c r="AP135" s="29"/>
      <c r="AQ135" s="29"/>
      <c r="AR135" s="29"/>
      <c r="AS135" s="29"/>
      <c r="AT135" s="29"/>
      <c r="AU135" s="29"/>
      <c r="AV135" s="29"/>
      <c r="AW135" s="29"/>
      <c r="AX135" s="29"/>
      <c r="AY135" s="29"/>
      <c r="AZ135" s="29"/>
      <c r="BA135" s="29"/>
      <c r="BB135" s="29"/>
      <c r="BC135" s="29"/>
      <c r="BD135" s="30">
        <v>0</v>
      </c>
      <c r="BE135" s="31">
        <v>0</v>
      </c>
      <c r="BF135" s="31">
        <v>0</v>
      </c>
      <c r="BG135" s="31">
        <v>0</v>
      </c>
      <c r="BH135" s="31">
        <v>0</v>
      </c>
      <c r="BI135" s="31">
        <v>0</v>
      </c>
      <c r="BJ135" s="31">
        <v>0</v>
      </c>
      <c r="BK135" s="31">
        <v>0</v>
      </c>
      <c r="BL135" s="31">
        <v>0</v>
      </c>
      <c r="BM135" s="31">
        <v>0</v>
      </c>
      <c r="BN135" s="31">
        <v>0</v>
      </c>
      <c r="BO135" s="31">
        <v>0</v>
      </c>
      <c r="BP135" s="31">
        <v>0</v>
      </c>
      <c r="BQ135" s="31">
        <v>0</v>
      </c>
      <c r="BR135" s="31" t="b">
        <v>0</v>
      </c>
      <c r="BS135" s="31"/>
      <c r="BT135" s="33" t="s">
        <v>411</v>
      </c>
    </row>
    <row r="136" spans="1:72" ht="51" x14ac:dyDescent="0.2">
      <c r="A136" s="17">
        <v>135</v>
      </c>
      <c r="B136" s="18">
        <v>225</v>
      </c>
      <c r="C136" s="19" t="s">
        <v>312</v>
      </c>
      <c r="D136" s="19" t="s">
        <v>313</v>
      </c>
      <c r="E136" s="20" t="s">
        <v>87</v>
      </c>
      <c r="F136" s="20" t="s">
        <v>88</v>
      </c>
      <c r="G136" s="19" t="s">
        <v>261</v>
      </c>
      <c r="H136" s="19" t="s">
        <v>262</v>
      </c>
      <c r="I136" s="19" t="s">
        <v>263</v>
      </c>
      <c r="J136" s="19" t="s">
        <v>264</v>
      </c>
      <c r="K136" s="19" t="s">
        <v>265</v>
      </c>
      <c r="L136" s="19" t="s">
        <v>314</v>
      </c>
      <c r="M136" s="21" t="s">
        <v>412</v>
      </c>
      <c r="N136" s="22"/>
      <c r="O136" s="19" t="s">
        <v>316</v>
      </c>
      <c r="P136" s="19" t="s">
        <v>317</v>
      </c>
      <c r="Q136" s="23">
        <v>201600</v>
      </c>
      <c r="R136" s="24">
        <v>-131397.79</v>
      </c>
      <c r="S136" s="24"/>
      <c r="T136" s="24"/>
      <c r="U136" s="25" t="s">
        <v>133</v>
      </c>
      <c r="V136" s="26">
        <f t="shared" si="3"/>
        <v>70202.209999999992</v>
      </c>
      <c r="W136" s="26">
        <v>69729</v>
      </c>
      <c r="X136" s="26">
        <v>0</v>
      </c>
      <c r="Y136" s="26">
        <v>473.20999999999185</v>
      </c>
      <c r="Z136" s="26">
        <v>70202.209999999992</v>
      </c>
      <c r="AA136" s="27" t="s">
        <v>12</v>
      </c>
      <c r="AB136" s="17" t="s">
        <v>129</v>
      </c>
      <c r="AC136" s="17" t="s">
        <v>130</v>
      </c>
      <c r="AD136" s="28"/>
      <c r="AE136" s="29"/>
      <c r="AF136" s="29"/>
      <c r="AG136" s="29"/>
      <c r="AH136" s="29"/>
      <c r="AI136" s="29"/>
      <c r="AJ136" s="29"/>
      <c r="AK136" s="29"/>
      <c r="AL136" s="29"/>
      <c r="AM136" s="29" t="s">
        <v>102</v>
      </c>
      <c r="AN136" s="29"/>
      <c r="AO136" s="29"/>
      <c r="AP136" s="29"/>
      <c r="AQ136" s="29"/>
      <c r="AR136" s="29"/>
      <c r="AS136" s="29"/>
      <c r="AT136" s="29"/>
      <c r="AU136" s="29"/>
      <c r="AV136" s="29"/>
      <c r="AW136" s="29"/>
      <c r="AX136" s="29"/>
      <c r="AY136" s="29" t="s">
        <v>102</v>
      </c>
      <c r="AZ136" s="29"/>
      <c r="BA136" s="29"/>
      <c r="BB136" s="29"/>
      <c r="BC136" s="29"/>
      <c r="BD136" s="30">
        <v>1</v>
      </c>
      <c r="BE136" s="31">
        <v>0</v>
      </c>
      <c r="BF136" s="31">
        <v>0</v>
      </c>
      <c r="BG136" s="31">
        <v>0</v>
      </c>
      <c r="BH136" s="31">
        <v>0</v>
      </c>
      <c r="BI136" s="31">
        <v>0</v>
      </c>
      <c r="BJ136" s="31">
        <v>0</v>
      </c>
      <c r="BK136" s="31">
        <v>0</v>
      </c>
      <c r="BL136" s="31">
        <v>70202.209999999992</v>
      </c>
      <c r="BM136" s="31">
        <v>0</v>
      </c>
      <c r="BN136" s="31">
        <v>0</v>
      </c>
      <c r="BO136" s="31">
        <v>0</v>
      </c>
      <c r="BP136" s="31">
        <v>0</v>
      </c>
      <c r="BQ136" s="31">
        <v>70202.209999999992</v>
      </c>
      <c r="BR136" s="31" t="b">
        <v>1</v>
      </c>
      <c r="BS136" s="31"/>
      <c r="BT136" s="33" t="s">
        <v>413</v>
      </c>
    </row>
    <row r="137" spans="1:72" ht="51" x14ac:dyDescent="0.2">
      <c r="A137" s="17">
        <v>136</v>
      </c>
      <c r="B137" s="18">
        <v>0</v>
      </c>
      <c r="C137" s="19" t="s">
        <v>312</v>
      </c>
      <c r="D137" s="19" t="s">
        <v>414</v>
      </c>
      <c r="E137" s="20" t="s">
        <v>87</v>
      </c>
      <c r="F137" s="20" t="s">
        <v>88</v>
      </c>
      <c r="G137" s="19" t="s">
        <v>261</v>
      </c>
      <c r="H137" s="19" t="s">
        <v>262</v>
      </c>
      <c r="I137" s="19" t="s">
        <v>263</v>
      </c>
      <c r="J137" s="19" t="s">
        <v>264</v>
      </c>
      <c r="K137" s="19" t="s">
        <v>265</v>
      </c>
      <c r="L137" s="19" t="s">
        <v>314</v>
      </c>
      <c r="M137" s="21" t="s">
        <v>415</v>
      </c>
      <c r="N137" s="22"/>
      <c r="O137" s="19" t="s">
        <v>316</v>
      </c>
      <c r="P137" s="19" t="s">
        <v>369</v>
      </c>
      <c r="Q137" s="23">
        <v>3024</v>
      </c>
      <c r="R137" s="24"/>
      <c r="S137" s="24"/>
      <c r="T137" s="24"/>
      <c r="U137" s="25" t="s">
        <v>133</v>
      </c>
      <c r="V137" s="26">
        <f t="shared" si="3"/>
        <v>3024</v>
      </c>
      <c r="W137" s="26">
        <v>0</v>
      </c>
      <c r="X137" s="26">
        <v>0</v>
      </c>
      <c r="Y137" s="26">
        <v>3024</v>
      </c>
      <c r="Z137" s="26">
        <v>3024</v>
      </c>
      <c r="AA137" s="27" t="s">
        <v>12</v>
      </c>
      <c r="AB137" s="17" t="s">
        <v>129</v>
      </c>
      <c r="AC137" s="17" t="s">
        <v>134</v>
      </c>
      <c r="AD137" s="28"/>
      <c r="AE137" s="29"/>
      <c r="AF137" s="29"/>
      <c r="AG137" s="29"/>
      <c r="AH137" s="29"/>
      <c r="AI137" s="29" t="s">
        <v>102</v>
      </c>
      <c r="AJ137" s="29"/>
      <c r="AK137" s="29"/>
      <c r="AL137" s="29"/>
      <c r="AM137" s="29"/>
      <c r="AN137" s="29"/>
      <c r="AO137" s="29"/>
      <c r="AP137" s="29"/>
      <c r="AQ137" s="29"/>
      <c r="AR137" s="29"/>
      <c r="AS137" s="29"/>
      <c r="AT137" s="29"/>
      <c r="AU137" s="29"/>
      <c r="AV137" s="29"/>
      <c r="AW137" s="29"/>
      <c r="AX137" s="29" t="s">
        <v>102</v>
      </c>
      <c r="AY137" s="29"/>
      <c r="AZ137" s="29"/>
      <c r="BA137" s="29"/>
      <c r="BB137" s="29"/>
      <c r="BC137" s="29"/>
      <c r="BD137" s="30">
        <v>1</v>
      </c>
      <c r="BE137" s="31">
        <v>0</v>
      </c>
      <c r="BF137" s="31">
        <v>0</v>
      </c>
      <c r="BG137" s="31">
        <v>0</v>
      </c>
      <c r="BH137" s="31">
        <v>0</v>
      </c>
      <c r="BI137" s="31">
        <v>0</v>
      </c>
      <c r="BJ137" s="31">
        <v>0</v>
      </c>
      <c r="BK137" s="31">
        <v>3024</v>
      </c>
      <c r="BL137" s="31">
        <v>0</v>
      </c>
      <c r="BM137" s="31">
        <v>0</v>
      </c>
      <c r="BN137" s="31">
        <v>0</v>
      </c>
      <c r="BO137" s="31">
        <v>0</v>
      </c>
      <c r="BP137" s="31">
        <v>0</v>
      </c>
      <c r="BQ137" s="31">
        <v>3024</v>
      </c>
      <c r="BR137" s="31" t="b">
        <v>1</v>
      </c>
      <c r="BS137" s="31"/>
      <c r="BT137" s="32"/>
    </row>
    <row r="138" spans="1:72" ht="63.75" x14ac:dyDescent="0.2">
      <c r="A138" s="17">
        <v>137</v>
      </c>
      <c r="B138" s="18">
        <v>243</v>
      </c>
      <c r="C138" s="19" t="s">
        <v>312</v>
      </c>
      <c r="D138" s="19" t="s">
        <v>414</v>
      </c>
      <c r="E138" s="20" t="s">
        <v>87</v>
      </c>
      <c r="F138" s="20" t="s">
        <v>88</v>
      </c>
      <c r="G138" s="19" t="s">
        <v>261</v>
      </c>
      <c r="H138" s="19" t="s">
        <v>262</v>
      </c>
      <c r="I138" s="19" t="s">
        <v>263</v>
      </c>
      <c r="J138" s="19" t="s">
        <v>264</v>
      </c>
      <c r="K138" s="19" t="s">
        <v>265</v>
      </c>
      <c r="L138" s="19" t="s">
        <v>314</v>
      </c>
      <c r="M138" s="21" t="s">
        <v>416</v>
      </c>
      <c r="N138" s="22"/>
      <c r="O138" s="19" t="s">
        <v>316</v>
      </c>
      <c r="P138" s="19" t="s">
        <v>19</v>
      </c>
      <c r="Q138" s="23">
        <v>16329.6</v>
      </c>
      <c r="R138" s="24"/>
      <c r="S138" s="24">
        <v>4303.5</v>
      </c>
      <c r="T138" s="24"/>
      <c r="U138" s="25" t="s">
        <v>133</v>
      </c>
      <c r="V138" s="26">
        <f t="shared" si="3"/>
        <v>20633.099999999999</v>
      </c>
      <c r="W138" s="26">
        <v>18422.410714285714</v>
      </c>
      <c r="X138" s="26">
        <v>0</v>
      </c>
      <c r="Y138" s="26">
        <v>2210.6892857142848</v>
      </c>
      <c r="Z138" s="26">
        <v>20633.099999999999</v>
      </c>
      <c r="AA138" s="27" t="s">
        <v>12</v>
      </c>
      <c r="AB138" s="17" t="s">
        <v>129</v>
      </c>
      <c r="AC138" s="17" t="s">
        <v>134</v>
      </c>
      <c r="AD138" s="28"/>
      <c r="AE138" s="29"/>
      <c r="AF138" s="29"/>
      <c r="AG138" s="29"/>
      <c r="AH138" s="29"/>
      <c r="AI138" s="29" t="s">
        <v>102</v>
      </c>
      <c r="AJ138" s="29"/>
      <c r="AK138" s="29"/>
      <c r="AL138" s="29"/>
      <c r="AM138" s="29"/>
      <c r="AN138" s="29"/>
      <c r="AO138" s="29"/>
      <c r="AP138" s="29"/>
      <c r="AQ138" s="29"/>
      <c r="AR138" s="29"/>
      <c r="AS138" s="29"/>
      <c r="AT138" s="29"/>
      <c r="AU138" s="29"/>
      <c r="AV138" s="29"/>
      <c r="AW138" s="29"/>
      <c r="AX138" s="29"/>
      <c r="AY138" s="29" t="s">
        <v>102</v>
      </c>
      <c r="AZ138" s="29"/>
      <c r="BA138" s="29"/>
      <c r="BB138" s="29"/>
      <c r="BC138" s="29"/>
      <c r="BD138" s="30">
        <v>1</v>
      </c>
      <c r="BE138" s="31">
        <v>0</v>
      </c>
      <c r="BF138" s="31">
        <v>0</v>
      </c>
      <c r="BG138" s="31">
        <v>0</v>
      </c>
      <c r="BH138" s="31">
        <v>0</v>
      </c>
      <c r="BI138" s="31">
        <v>0</v>
      </c>
      <c r="BJ138" s="31">
        <v>0</v>
      </c>
      <c r="BK138" s="31">
        <v>0</v>
      </c>
      <c r="BL138" s="31">
        <v>20633.099999999999</v>
      </c>
      <c r="BM138" s="31">
        <v>0</v>
      </c>
      <c r="BN138" s="31">
        <v>0</v>
      </c>
      <c r="BO138" s="31">
        <v>0</v>
      </c>
      <c r="BP138" s="31">
        <v>0</v>
      </c>
      <c r="BQ138" s="31">
        <v>20633.099999999999</v>
      </c>
      <c r="BR138" s="31" t="b">
        <v>1</v>
      </c>
      <c r="BS138" s="31"/>
      <c r="BT138" s="32" t="s">
        <v>417</v>
      </c>
    </row>
    <row r="139" spans="1:72" ht="51" x14ac:dyDescent="0.2">
      <c r="A139" s="17">
        <v>138</v>
      </c>
      <c r="B139" s="18">
        <v>0</v>
      </c>
      <c r="C139" s="19" t="s">
        <v>312</v>
      </c>
      <c r="D139" s="19" t="s">
        <v>414</v>
      </c>
      <c r="E139" s="20" t="s">
        <v>87</v>
      </c>
      <c r="F139" s="20" t="s">
        <v>88</v>
      </c>
      <c r="G139" s="19" t="s">
        <v>261</v>
      </c>
      <c r="H139" s="19" t="s">
        <v>262</v>
      </c>
      <c r="I139" s="19" t="s">
        <v>263</v>
      </c>
      <c r="J139" s="19" t="s">
        <v>264</v>
      </c>
      <c r="K139" s="19" t="s">
        <v>265</v>
      </c>
      <c r="L139" s="19" t="s">
        <v>314</v>
      </c>
      <c r="M139" s="21" t="s">
        <v>418</v>
      </c>
      <c r="N139" s="22"/>
      <c r="O139" s="19" t="s">
        <v>316</v>
      </c>
      <c r="P139" s="19" t="s">
        <v>349</v>
      </c>
      <c r="Q139" s="23">
        <v>26127.360000000001</v>
      </c>
      <c r="R139" s="24">
        <v>-26127.360000000001</v>
      </c>
      <c r="S139" s="24"/>
      <c r="T139" s="24"/>
      <c r="U139" s="25" t="s">
        <v>111</v>
      </c>
      <c r="V139" s="26">
        <f t="shared" si="3"/>
        <v>0</v>
      </c>
      <c r="W139" s="26">
        <v>0</v>
      </c>
      <c r="X139" s="26">
        <v>0</v>
      </c>
      <c r="Y139" s="26">
        <v>0</v>
      </c>
      <c r="Z139" s="26">
        <v>0</v>
      </c>
      <c r="AA139" s="27" t="s">
        <v>12</v>
      </c>
      <c r="AB139" s="17" t="s">
        <v>129</v>
      </c>
      <c r="AC139" s="17" t="s">
        <v>134</v>
      </c>
      <c r="AD139" s="28"/>
      <c r="AE139" s="29"/>
      <c r="AF139" s="29"/>
      <c r="AG139" s="29"/>
      <c r="AH139" s="29"/>
      <c r="AI139" s="29" t="s">
        <v>102</v>
      </c>
      <c r="AJ139" s="29"/>
      <c r="AK139" s="29"/>
      <c r="AL139" s="29"/>
      <c r="AM139" s="29"/>
      <c r="AN139" s="29"/>
      <c r="AO139" s="29"/>
      <c r="AP139" s="29"/>
      <c r="AQ139" s="29"/>
      <c r="AR139" s="29"/>
      <c r="AS139" s="29"/>
      <c r="AT139" s="29"/>
      <c r="AU139" s="29"/>
      <c r="AV139" s="29"/>
      <c r="AW139" s="29"/>
      <c r="AX139" s="29" t="s">
        <v>102</v>
      </c>
      <c r="AY139" s="29"/>
      <c r="AZ139" s="29"/>
      <c r="BA139" s="29"/>
      <c r="BB139" s="29"/>
      <c r="BC139" s="29"/>
      <c r="BD139" s="30">
        <v>1</v>
      </c>
      <c r="BE139" s="31">
        <v>0</v>
      </c>
      <c r="BF139" s="31">
        <v>0</v>
      </c>
      <c r="BG139" s="31">
        <v>0</v>
      </c>
      <c r="BH139" s="31">
        <v>0</v>
      </c>
      <c r="BI139" s="31">
        <v>0</v>
      </c>
      <c r="BJ139" s="31">
        <v>0</v>
      </c>
      <c r="BK139" s="31">
        <v>0</v>
      </c>
      <c r="BL139" s="31">
        <v>0</v>
      </c>
      <c r="BM139" s="31">
        <v>0</v>
      </c>
      <c r="BN139" s="31">
        <v>0</v>
      </c>
      <c r="BO139" s="31">
        <v>0</v>
      </c>
      <c r="BP139" s="31">
        <v>0</v>
      </c>
      <c r="BQ139" s="31">
        <v>0</v>
      </c>
      <c r="BR139" s="31" t="b">
        <v>1</v>
      </c>
      <c r="BS139" s="31"/>
      <c r="BT139" s="33" t="s">
        <v>419</v>
      </c>
    </row>
    <row r="140" spans="1:72" ht="51" x14ac:dyDescent="0.2">
      <c r="A140" s="17">
        <v>139</v>
      </c>
      <c r="B140" s="18">
        <v>0</v>
      </c>
      <c r="C140" s="19" t="s">
        <v>312</v>
      </c>
      <c r="D140" s="19" t="s">
        <v>414</v>
      </c>
      <c r="E140" s="20" t="s">
        <v>87</v>
      </c>
      <c r="F140" s="20" t="s">
        <v>88</v>
      </c>
      <c r="G140" s="19" t="s">
        <v>261</v>
      </c>
      <c r="H140" s="19" t="s">
        <v>262</v>
      </c>
      <c r="I140" s="19" t="s">
        <v>263</v>
      </c>
      <c r="J140" s="19" t="s">
        <v>264</v>
      </c>
      <c r="K140" s="19" t="s">
        <v>265</v>
      </c>
      <c r="L140" s="19" t="s">
        <v>314</v>
      </c>
      <c r="M140" s="21" t="s">
        <v>420</v>
      </c>
      <c r="N140" s="22"/>
      <c r="O140" s="19" t="s">
        <v>316</v>
      </c>
      <c r="P140" s="19" t="s">
        <v>349</v>
      </c>
      <c r="Q140" s="23">
        <v>6048</v>
      </c>
      <c r="R140" s="24">
        <v>-5561.07</v>
      </c>
      <c r="S140" s="24"/>
      <c r="T140" s="24"/>
      <c r="U140" s="25" t="s">
        <v>128</v>
      </c>
      <c r="V140" s="26">
        <f t="shared" si="3"/>
        <v>486.93000000000029</v>
      </c>
      <c r="W140" s="26">
        <v>0</v>
      </c>
      <c r="X140" s="26">
        <v>0</v>
      </c>
      <c r="Y140" s="26">
        <v>486.93000000000029</v>
      </c>
      <c r="Z140" s="26">
        <v>486.93000000000029</v>
      </c>
      <c r="AA140" s="27" t="s">
        <v>12</v>
      </c>
      <c r="AB140" s="17" t="s">
        <v>129</v>
      </c>
      <c r="AC140" s="17" t="s">
        <v>130</v>
      </c>
      <c r="AD140" s="28"/>
      <c r="AE140" s="29"/>
      <c r="AF140" s="29"/>
      <c r="AG140" s="29"/>
      <c r="AH140" s="29"/>
      <c r="AI140" s="29"/>
      <c r="AJ140" s="29"/>
      <c r="AK140" s="29" t="s">
        <v>102</v>
      </c>
      <c r="AL140" s="29"/>
      <c r="AM140" s="29"/>
      <c r="AN140" s="29"/>
      <c r="AO140" s="29"/>
      <c r="AP140" s="29"/>
      <c r="AQ140" s="29"/>
      <c r="AR140" s="29"/>
      <c r="AS140" s="29"/>
      <c r="AT140" s="29"/>
      <c r="AU140" s="29"/>
      <c r="AV140" s="29"/>
      <c r="AW140" s="29"/>
      <c r="AX140" s="29"/>
      <c r="AY140" s="29"/>
      <c r="AZ140" s="29" t="s">
        <v>102</v>
      </c>
      <c r="BA140" s="29"/>
      <c r="BB140" s="29"/>
      <c r="BC140" s="29"/>
      <c r="BD140" s="30">
        <v>1</v>
      </c>
      <c r="BE140" s="31">
        <v>0</v>
      </c>
      <c r="BF140" s="31">
        <v>0</v>
      </c>
      <c r="BG140" s="31">
        <v>0</v>
      </c>
      <c r="BH140" s="31">
        <v>0</v>
      </c>
      <c r="BI140" s="31">
        <v>0</v>
      </c>
      <c r="BJ140" s="31">
        <v>0</v>
      </c>
      <c r="BK140" s="31">
        <v>0</v>
      </c>
      <c r="BL140" s="31">
        <v>0</v>
      </c>
      <c r="BM140" s="31">
        <v>486.93000000000029</v>
      </c>
      <c r="BN140" s="31">
        <v>0</v>
      </c>
      <c r="BO140" s="31">
        <v>0</v>
      </c>
      <c r="BP140" s="31">
        <v>0</v>
      </c>
      <c r="BQ140" s="31">
        <v>486.93000000000029</v>
      </c>
      <c r="BR140" s="31" t="b">
        <v>1</v>
      </c>
      <c r="BS140" s="31"/>
      <c r="BT140" s="32" t="s">
        <v>421</v>
      </c>
    </row>
    <row r="141" spans="1:72" ht="51" x14ac:dyDescent="0.2">
      <c r="A141" s="17">
        <v>140</v>
      </c>
      <c r="B141" s="18">
        <v>315</v>
      </c>
      <c r="C141" s="19" t="s">
        <v>312</v>
      </c>
      <c r="D141" s="19" t="s">
        <v>414</v>
      </c>
      <c r="E141" s="20" t="s">
        <v>87</v>
      </c>
      <c r="F141" s="20" t="s">
        <v>88</v>
      </c>
      <c r="G141" s="19" t="s">
        <v>261</v>
      </c>
      <c r="H141" s="19" t="s">
        <v>262</v>
      </c>
      <c r="I141" s="19" t="s">
        <v>263</v>
      </c>
      <c r="J141" s="19" t="s">
        <v>264</v>
      </c>
      <c r="K141" s="19" t="s">
        <v>265</v>
      </c>
      <c r="L141" s="19" t="s">
        <v>314</v>
      </c>
      <c r="M141" s="21" t="s">
        <v>422</v>
      </c>
      <c r="N141" s="22"/>
      <c r="O141" s="19" t="s">
        <v>316</v>
      </c>
      <c r="P141" s="19" t="s">
        <v>349</v>
      </c>
      <c r="Q141" s="23">
        <v>8064</v>
      </c>
      <c r="R141" s="24">
        <v>-1714</v>
      </c>
      <c r="S141" s="24"/>
      <c r="T141" s="24"/>
      <c r="U141" s="25" t="s">
        <v>128</v>
      </c>
      <c r="V141" s="26">
        <f t="shared" si="3"/>
        <v>6350</v>
      </c>
      <c r="W141" s="26">
        <v>0</v>
      </c>
      <c r="X141" s="26">
        <v>0</v>
      </c>
      <c r="Y141" s="26">
        <v>6350</v>
      </c>
      <c r="Z141" s="26">
        <v>6350</v>
      </c>
      <c r="AA141" s="27" t="s">
        <v>12</v>
      </c>
      <c r="AB141" s="17" t="s">
        <v>129</v>
      </c>
      <c r="AC141" s="17" t="s">
        <v>130</v>
      </c>
      <c r="AD141" s="28"/>
      <c r="AE141" s="29"/>
      <c r="AF141" s="29"/>
      <c r="AG141" s="29"/>
      <c r="AH141" s="29"/>
      <c r="AI141" s="29"/>
      <c r="AJ141" s="29"/>
      <c r="AK141" s="29"/>
      <c r="AL141" s="29" t="s">
        <v>102</v>
      </c>
      <c r="AM141" s="29"/>
      <c r="AN141" s="29"/>
      <c r="AO141" s="29"/>
      <c r="AP141" s="29"/>
      <c r="AQ141" s="29"/>
      <c r="AR141" s="29"/>
      <c r="AS141" s="29"/>
      <c r="AT141" s="29"/>
      <c r="AU141" s="29"/>
      <c r="AV141" s="29"/>
      <c r="AW141" s="29"/>
      <c r="AX141" s="29"/>
      <c r="AY141" s="29"/>
      <c r="AZ141" s="29"/>
      <c r="BA141" s="29"/>
      <c r="BB141" s="29" t="s">
        <v>102</v>
      </c>
      <c r="BC141" s="29"/>
      <c r="BD141" s="30">
        <v>1</v>
      </c>
      <c r="BE141" s="31">
        <v>0</v>
      </c>
      <c r="BF141" s="31">
        <v>0</v>
      </c>
      <c r="BG141" s="31">
        <v>0</v>
      </c>
      <c r="BH141" s="31">
        <v>0</v>
      </c>
      <c r="BI141" s="31">
        <v>0</v>
      </c>
      <c r="BJ141" s="31">
        <v>0</v>
      </c>
      <c r="BK141" s="31">
        <v>0</v>
      </c>
      <c r="BL141" s="31">
        <v>0</v>
      </c>
      <c r="BM141" s="31">
        <v>0</v>
      </c>
      <c r="BN141" s="31">
        <v>0</v>
      </c>
      <c r="BO141" s="31">
        <v>6350</v>
      </c>
      <c r="BP141" s="31">
        <v>0</v>
      </c>
      <c r="BQ141" s="31">
        <v>6350</v>
      </c>
      <c r="BR141" s="31" t="b">
        <v>1</v>
      </c>
      <c r="BS141" s="31"/>
      <c r="BT141" s="33" t="s">
        <v>423</v>
      </c>
    </row>
    <row r="142" spans="1:72" ht="51" x14ac:dyDescent="0.2">
      <c r="A142" s="17">
        <v>141</v>
      </c>
      <c r="B142" s="18">
        <v>0</v>
      </c>
      <c r="C142" s="19" t="s">
        <v>312</v>
      </c>
      <c r="D142" s="19" t="s">
        <v>414</v>
      </c>
      <c r="E142" s="20" t="s">
        <v>87</v>
      </c>
      <c r="F142" s="20" t="s">
        <v>88</v>
      </c>
      <c r="G142" s="19" t="s">
        <v>261</v>
      </c>
      <c r="H142" s="19" t="s">
        <v>262</v>
      </c>
      <c r="I142" s="19" t="s">
        <v>263</v>
      </c>
      <c r="J142" s="19" t="s">
        <v>264</v>
      </c>
      <c r="K142" s="19" t="s">
        <v>265</v>
      </c>
      <c r="L142" s="19" t="s">
        <v>314</v>
      </c>
      <c r="M142" s="21" t="s">
        <v>424</v>
      </c>
      <c r="N142" s="22"/>
      <c r="O142" s="19" t="s">
        <v>316</v>
      </c>
      <c r="P142" s="19" t="s">
        <v>317</v>
      </c>
      <c r="Q142" s="23">
        <v>7715.74</v>
      </c>
      <c r="R142" s="24">
        <v>-672</v>
      </c>
      <c r="S142" s="24"/>
      <c r="T142" s="24"/>
      <c r="U142" s="25" t="s">
        <v>133</v>
      </c>
      <c r="V142" s="26">
        <f t="shared" si="3"/>
        <v>7043.74</v>
      </c>
      <c r="W142" s="26">
        <v>0</v>
      </c>
      <c r="X142" s="26">
        <v>0</v>
      </c>
      <c r="Y142" s="26">
        <v>7043.74</v>
      </c>
      <c r="Z142" s="26">
        <v>7043.74</v>
      </c>
      <c r="AA142" s="27" t="s">
        <v>12</v>
      </c>
      <c r="AB142" s="17" t="s">
        <v>129</v>
      </c>
      <c r="AC142" s="17" t="s">
        <v>134</v>
      </c>
      <c r="AD142" s="28"/>
      <c r="AE142" s="29"/>
      <c r="AF142" s="29"/>
      <c r="AG142" s="29"/>
      <c r="AH142" s="29" t="s">
        <v>102</v>
      </c>
      <c r="AI142" s="29"/>
      <c r="AJ142" s="29"/>
      <c r="AK142" s="29"/>
      <c r="AL142" s="29"/>
      <c r="AM142" s="29"/>
      <c r="AN142" s="29"/>
      <c r="AO142" s="29"/>
      <c r="AP142" s="29"/>
      <c r="AQ142" s="29"/>
      <c r="AR142" s="29"/>
      <c r="AS142" s="29"/>
      <c r="AT142" s="29"/>
      <c r="AU142" s="29"/>
      <c r="AV142" s="29"/>
      <c r="AW142" s="29" t="s">
        <v>102</v>
      </c>
      <c r="AX142" s="29"/>
      <c r="AY142" s="29"/>
      <c r="AZ142" s="29"/>
      <c r="BA142" s="29"/>
      <c r="BB142" s="29"/>
      <c r="BC142" s="29"/>
      <c r="BD142" s="30">
        <v>1</v>
      </c>
      <c r="BE142" s="31">
        <v>0</v>
      </c>
      <c r="BF142" s="31">
        <v>0</v>
      </c>
      <c r="BG142" s="31">
        <v>0</v>
      </c>
      <c r="BH142" s="31">
        <v>0</v>
      </c>
      <c r="BI142" s="31">
        <v>0</v>
      </c>
      <c r="BJ142" s="31">
        <v>7043.74</v>
      </c>
      <c r="BK142" s="31">
        <v>0</v>
      </c>
      <c r="BL142" s="31">
        <v>0</v>
      </c>
      <c r="BM142" s="31">
        <v>0</v>
      </c>
      <c r="BN142" s="31">
        <v>0</v>
      </c>
      <c r="BO142" s="31">
        <v>0</v>
      </c>
      <c r="BP142" s="31">
        <v>0</v>
      </c>
      <c r="BQ142" s="31">
        <v>7043.74</v>
      </c>
      <c r="BR142" s="31" t="b">
        <v>1</v>
      </c>
      <c r="BS142" s="31"/>
      <c r="BT142" s="33" t="s">
        <v>425</v>
      </c>
    </row>
    <row r="143" spans="1:72" ht="51" x14ac:dyDescent="0.2">
      <c r="A143" s="17">
        <v>142</v>
      </c>
      <c r="B143" s="18">
        <v>0</v>
      </c>
      <c r="C143" s="19" t="s">
        <v>312</v>
      </c>
      <c r="D143" s="19" t="s">
        <v>414</v>
      </c>
      <c r="E143" s="20" t="s">
        <v>87</v>
      </c>
      <c r="F143" s="20" t="s">
        <v>88</v>
      </c>
      <c r="G143" s="19" t="s">
        <v>261</v>
      </c>
      <c r="H143" s="19" t="s">
        <v>262</v>
      </c>
      <c r="I143" s="19" t="s">
        <v>263</v>
      </c>
      <c r="J143" s="19" t="s">
        <v>264</v>
      </c>
      <c r="K143" s="19" t="s">
        <v>265</v>
      </c>
      <c r="L143" s="19" t="s">
        <v>314</v>
      </c>
      <c r="M143" s="21" t="s">
        <v>426</v>
      </c>
      <c r="N143" s="22"/>
      <c r="O143" s="19" t="s">
        <v>316</v>
      </c>
      <c r="P143" s="19" t="s">
        <v>317</v>
      </c>
      <c r="Q143" s="23">
        <v>7715.23</v>
      </c>
      <c r="R143" s="24"/>
      <c r="S143" s="24"/>
      <c r="T143" s="24"/>
      <c r="U143" s="25" t="s">
        <v>133</v>
      </c>
      <c r="V143" s="26">
        <f t="shared" si="3"/>
        <v>7715.23</v>
      </c>
      <c r="W143" s="26">
        <v>0</v>
      </c>
      <c r="X143" s="26">
        <v>0</v>
      </c>
      <c r="Y143" s="26">
        <v>7715.23</v>
      </c>
      <c r="Z143" s="26">
        <v>7715.23</v>
      </c>
      <c r="AA143" s="27" t="s">
        <v>12</v>
      </c>
      <c r="AB143" s="17" t="s">
        <v>129</v>
      </c>
      <c r="AC143" s="17" t="s">
        <v>130</v>
      </c>
      <c r="AD143" s="28"/>
      <c r="AE143" s="29"/>
      <c r="AF143" s="29"/>
      <c r="AG143" s="29"/>
      <c r="AH143" s="29"/>
      <c r="AI143" s="29"/>
      <c r="AJ143" s="29" t="s">
        <v>102</v>
      </c>
      <c r="AK143" s="29"/>
      <c r="AL143" s="29"/>
      <c r="AM143" s="29"/>
      <c r="AN143" s="29"/>
      <c r="AO143" s="29"/>
      <c r="AP143" s="29"/>
      <c r="AQ143" s="29"/>
      <c r="AR143" s="29"/>
      <c r="AS143" s="29"/>
      <c r="AT143" s="29"/>
      <c r="AU143" s="29"/>
      <c r="AV143" s="29"/>
      <c r="AW143" s="29"/>
      <c r="AX143" s="29"/>
      <c r="AY143" s="29" t="s">
        <v>102</v>
      </c>
      <c r="AZ143" s="29"/>
      <c r="BA143" s="29"/>
      <c r="BB143" s="29"/>
      <c r="BC143" s="29"/>
      <c r="BD143" s="30">
        <v>1</v>
      </c>
      <c r="BE143" s="31">
        <v>0</v>
      </c>
      <c r="BF143" s="31">
        <v>0</v>
      </c>
      <c r="BG143" s="31">
        <v>0</v>
      </c>
      <c r="BH143" s="31">
        <v>0</v>
      </c>
      <c r="BI143" s="31">
        <v>0</v>
      </c>
      <c r="BJ143" s="31">
        <v>0</v>
      </c>
      <c r="BK143" s="31">
        <v>0</v>
      </c>
      <c r="BL143" s="31">
        <v>7715.23</v>
      </c>
      <c r="BM143" s="31">
        <v>0</v>
      </c>
      <c r="BN143" s="31">
        <v>0</v>
      </c>
      <c r="BO143" s="31">
        <v>0</v>
      </c>
      <c r="BP143" s="31">
        <v>0</v>
      </c>
      <c r="BQ143" s="31">
        <v>7715.23</v>
      </c>
      <c r="BR143" s="31" t="b">
        <v>1</v>
      </c>
      <c r="BS143" s="31"/>
      <c r="BT143" s="33"/>
    </row>
    <row r="144" spans="1:72" ht="51" x14ac:dyDescent="0.2">
      <c r="A144" s="17">
        <v>143</v>
      </c>
      <c r="B144" s="18">
        <v>178</v>
      </c>
      <c r="C144" s="19" t="s">
        <v>312</v>
      </c>
      <c r="D144" s="19" t="s">
        <v>414</v>
      </c>
      <c r="E144" s="20" t="s">
        <v>87</v>
      </c>
      <c r="F144" s="20" t="s">
        <v>88</v>
      </c>
      <c r="G144" s="19" t="s">
        <v>261</v>
      </c>
      <c r="H144" s="19" t="s">
        <v>262</v>
      </c>
      <c r="I144" s="19" t="s">
        <v>263</v>
      </c>
      <c r="J144" s="19" t="s">
        <v>264</v>
      </c>
      <c r="K144" s="19" t="s">
        <v>265</v>
      </c>
      <c r="L144" s="19" t="s">
        <v>314</v>
      </c>
      <c r="M144" s="21" t="s">
        <v>427</v>
      </c>
      <c r="N144" s="22"/>
      <c r="O144" s="19" t="s">
        <v>316</v>
      </c>
      <c r="P144" s="19" t="s">
        <v>317</v>
      </c>
      <c r="Q144" s="23">
        <v>4939.2</v>
      </c>
      <c r="R144" s="24"/>
      <c r="S144" s="24"/>
      <c r="T144" s="24"/>
      <c r="U144" s="25" t="s">
        <v>133</v>
      </c>
      <c r="V144" s="26">
        <f t="shared" si="3"/>
        <v>4939.2</v>
      </c>
      <c r="W144" s="26">
        <v>4410</v>
      </c>
      <c r="X144" s="26">
        <v>0</v>
      </c>
      <c r="Y144" s="26">
        <v>529.19999999999982</v>
      </c>
      <c r="Z144" s="26">
        <v>4939.2</v>
      </c>
      <c r="AA144" s="27" t="s">
        <v>12</v>
      </c>
      <c r="AB144" s="17" t="s">
        <v>129</v>
      </c>
      <c r="AC144" s="17" t="s">
        <v>134</v>
      </c>
      <c r="AD144" s="28"/>
      <c r="AE144" s="29"/>
      <c r="AF144" s="29"/>
      <c r="AG144" s="29"/>
      <c r="AH144" s="29"/>
      <c r="AI144" s="29" t="s">
        <v>102</v>
      </c>
      <c r="AJ144" s="29"/>
      <c r="AK144" s="29"/>
      <c r="AL144" s="29"/>
      <c r="AM144" s="29"/>
      <c r="AN144" s="29"/>
      <c r="AO144" s="29"/>
      <c r="AP144" s="29"/>
      <c r="AQ144" s="29"/>
      <c r="AR144" s="29"/>
      <c r="AS144" s="29"/>
      <c r="AT144" s="29"/>
      <c r="AU144" s="29"/>
      <c r="AV144" s="29"/>
      <c r="AW144" s="29"/>
      <c r="AX144" s="29" t="s">
        <v>102</v>
      </c>
      <c r="AY144" s="29"/>
      <c r="AZ144" s="29"/>
      <c r="BA144" s="29"/>
      <c r="BB144" s="29"/>
      <c r="BC144" s="29"/>
      <c r="BD144" s="30">
        <v>1</v>
      </c>
      <c r="BE144" s="31">
        <v>0</v>
      </c>
      <c r="BF144" s="31">
        <v>0</v>
      </c>
      <c r="BG144" s="31">
        <v>0</v>
      </c>
      <c r="BH144" s="31">
        <v>0</v>
      </c>
      <c r="BI144" s="31">
        <v>0</v>
      </c>
      <c r="BJ144" s="31">
        <v>0</v>
      </c>
      <c r="BK144" s="31">
        <v>4939.2</v>
      </c>
      <c r="BL144" s="31">
        <v>0</v>
      </c>
      <c r="BM144" s="31">
        <v>0</v>
      </c>
      <c r="BN144" s="31">
        <v>0</v>
      </c>
      <c r="BO144" s="31">
        <v>0</v>
      </c>
      <c r="BP144" s="31">
        <v>0</v>
      </c>
      <c r="BQ144" s="31">
        <v>4939.2</v>
      </c>
      <c r="BR144" s="31" t="b">
        <v>1</v>
      </c>
      <c r="BS144" s="31"/>
      <c r="BT144" s="33"/>
    </row>
    <row r="145" spans="1:72" ht="51" x14ac:dyDescent="0.2">
      <c r="A145" s="17">
        <v>144</v>
      </c>
      <c r="B145" s="18">
        <v>0</v>
      </c>
      <c r="C145" s="19" t="s">
        <v>312</v>
      </c>
      <c r="D145" s="19" t="s">
        <v>414</v>
      </c>
      <c r="E145" s="20" t="s">
        <v>87</v>
      </c>
      <c r="F145" s="20" t="s">
        <v>88</v>
      </c>
      <c r="G145" s="19" t="s">
        <v>261</v>
      </c>
      <c r="H145" s="19" t="s">
        <v>262</v>
      </c>
      <c r="I145" s="19" t="s">
        <v>263</v>
      </c>
      <c r="J145" s="19" t="s">
        <v>264</v>
      </c>
      <c r="K145" s="19" t="s">
        <v>265</v>
      </c>
      <c r="L145" s="19" t="s">
        <v>314</v>
      </c>
      <c r="M145" s="21" t="s">
        <v>428</v>
      </c>
      <c r="N145" s="22"/>
      <c r="O145" s="19" t="s">
        <v>316</v>
      </c>
      <c r="P145" s="19" t="s">
        <v>349</v>
      </c>
      <c r="Q145" s="23">
        <v>5040</v>
      </c>
      <c r="R145" s="24">
        <v>-883.53</v>
      </c>
      <c r="S145" s="24"/>
      <c r="T145" s="24"/>
      <c r="U145" s="25" t="s">
        <v>128</v>
      </c>
      <c r="V145" s="26">
        <f t="shared" si="3"/>
        <v>4156.47</v>
      </c>
      <c r="W145" s="26">
        <v>0</v>
      </c>
      <c r="X145" s="26">
        <v>0</v>
      </c>
      <c r="Y145" s="26">
        <v>4156.47</v>
      </c>
      <c r="Z145" s="26">
        <v>4156.47</v>
      </c>
      <c r="AA145" s="27" t="s">
        <v>12</v>
      </c>
      <c r="AB145" s="17" t="s">
        <v>129</v>
      </c>
      <c r="AC145" s="17" t="s">
        <v>130</v>
      </c>
      <c r="AD145" s="28"/>
      <c r="AE145" s="29"/>
      <c r="AF145" s="29"/>
      <c r="AG145" s="29"/>
      <c r="AH145" s="29"/>
      <c r="AI145" s="29"/>
      <c r="AJ145" s="29"/>
      <c r="AK145" s="29"/>
      <c r="AL145" s="29" t="s">
        <v>102</v>
      </c>
      <c r="AM145" s="29"/>
      <c r="AN145" s="29"/>
      <c r="AO145" s="29"/>
      <c r="AP145" s="29"/>
      <c r="AQ145" s="29"/>
      <c r="AR145" s="29"/>
      <c r="AS145" s="29"/>
      <c r="AT145" s="29"/>
      <c r="AU145" s="29"/>
      <c r="AV145" s="29"/>
      <c r="AW145" s="29"/>
      <c r="AX145" s="29"/>
      <c r="AY145" s="29"/>
      <c r="AZ145" s="29" t="s">
        <v>102</v>
      </c>
      <c r="BA145" s="29"/>
      <c r="BB145" s="29"/>
      <c r="BC145" s="29"/>
      <c r="BD145" s="30">
        <v>1</v>
      </c>
      <c r="BE145" s="31">
        <v>0</v>
      </c>
      <c r="BF145" s="31">
        <v>0</v>
      </c>
      <c r="BG145" s="31">
        <v>0</v>
      </c>
      <c r="BH145" s="31">
        <v>0</v>
      </c>
      <c r="BI145" s="31">
        <v>0</v>
      </c>
      <c r="BJ145" s="31">
        <v>0</v>
      </c>
      <c r="BK145" s="31">
        <v>0</v>
      </c>
      <c r="BL145" s="31">
        <v>0</v>
      </c>
      <c r="BM145" s="31">
        <v>4156.47</v>
      </c>
      <c r="BN145" s="31">
        <v>0</v>
      </c>
      <c r="BO145" s="31">
        <v>0</v>
      </c>
      <c r="BP145" s="31">
        <v>0</v>
      </c>
      <c r="BQ145" s="31">
        <v>4156.47</v>
      </c>
      <c r="BR145" s="31" t="b">
        <v>1</v>
      </c>
      <c r="BS145" s="31"/>
      <c r="BT145" s="33" t="s">
        <v>429</v>
      </c>
    </row>
    <row r="146" spans="1:72" ht="60" x14ac:dyDescent="0.2">
      <c r="A146" s="17">
        <v>145</v>
      </c>
      <c r="B146" s="18">
        <v>265</v>
      </c>
      <c r="C146" s="19" t="s">
        <v>312</v>
      </c>
      <c r="D146" s="19" t="s">
        <v>414</v>
      </c>
      <c r="E146" s="20" t="s">
        <v>87</v>
      </c>
      <c r="F146" s="20" t="s">
        <v>88</v>
      </c>
      <c r="G146" s="19" t="s">
        <v>261</v>
      </c>
      <c r="H146" s="19" t="s">
        <v>262</v>
      </c>
      <c r="I146" s="19" t="s">
        <v>263</v>
      </c>
      <c r="J146" s="19" t="s">
        <v>264</v>
      </c>
      <c r="K146" s="19" t="s">
        <v>265</v>
      </c>
      <c r="L146" s="19" t="s">
        <v>314</v>
      </c>
      <c r="M146" s="21" t="s">
        <v>430</v>
      </c>
      <c r="N146" s="22"/>
      <c r="O146" s="19" t="s">
        <v>316</v>
      </c>
      <c r="P146" s="19" t="s">
        <v>349</v>
      </c>
      <c r="Q146" s="23">
        <v>10385.629999999999</v>
      </c>
      <c r="R146" s="24">
        <v>-10385.629999999999</v>
      </c>
      <c r="S146" s="24">
        <v>3944.69</v>
      </c>
      <c r="T146" s="24"/>
      <c r="U146" s="25" t="s">
        <v>128</v>
      </c>
      <c r="V146" s="26">
        <f t="shared" si="3"/>
        <v>3944.69</v>
      </c>
      <c r="W146" s="26">
        <v>3522.0400000000004</v>
      </c>
      <c r="X146" s="26">
        <v>3522.04</v>
      </c>
      <c r="Y146" s="26">
        <v>422.64999999999964</v>
      </c>
      <c r="Z146" s="26">
        <v>422.65000000000009</v>
      </c>
      <c r="AA146" s="27" t="s">
        <v>12</v>
      </c>
      <c r="AB146" s="17" t="s">
        <v>129</v>
      </c>
      <c r="AC146" s="17" t="s">
        <v>130</v>
      </c>
      <c r="AD146" s="28"/>
      <c r="AE146" s="29"/>
      <c r="AF146" s="29"/>
      <c r="AG146" s="29"/>
      <c r="AH146" s="29"/>
      <c r="AI146" s="29"/>
      <c r="AJ146" s="29"/>
      <c r="AK146" s="29"/>
      <c r="AL146" s="29"/>
      <c r="AM146" s="29"/>
      <c r="AN146" s="29"/>
      <c r="AO146" s="29"/>
      <c r="AP146" s="29"/>
      <c r="AQ146" s="29"/>
      <c r="AR146" s="29"/>
      <c r="AS146" s="29"/>
      <c r="AT146" s="29"/>
      <c r="AU146" s="29"/>
      <c r="AV146" s="29"/>
      <c r="AW146" s="29"/>
      <c r="AX146" s="29"/>
      <c r="AY146" s="29"/>
      <c r="AZ146" s="29" t="s">
        <v>102</v>
      </c>
      <c r="BA146" s="29"/>
      <c r="BB146" s="29"/>
      <c r="BC146" s="29"/>
      <c r="BD146" s="30">
        <v>1</v>
      </c>
      <c r="BE146" s="31">
        <v>0</v>
      </c>
      <c r="BF146" s="31">
        <v>0</v>
      </c>
      <c r="BG146" s="31">
        <v>0</v>
      </c>
      <c r="BH146" s="31">
        <v>0</v>
      </c>
      <c r="BI146" s="31">
        <v>0</v>
      </c>
      <c r="BJ146" s="31">
        <v>0</v>
      </c>
      <c r="BK146" s="31">
        <v>0</v>
      </c>
      <c r="BL146" s="31">
        <v>0</v>
      </c>
      <c r="BM146" s="31">
        <v>3944.69</v>
      </c>
      <c r="BN146" s="31">
        <v>0</v>
      </c>
      <c r="BO146" s="31">
        <v>0</v>
      </c>
      <c r="BP146" s="31">
        <v>0</v>
      </c>
      <c r="BQ146" s="31">
        <v>3944.69</v>
      </c>
      <c r="BR146" s="31" t="b">
        <v>1</v>
      </c>
      <c r="BS146" s="31"/>
      <c r="BT146" s="33" t="s">
        <v>431</v>
      </c>
    </row>
    <row r="147" spans="1:72" ht="51" x14ac:dyDescent="0.2">
      <c r="A147" s="17">
        <v>146</v>
      </c>
      <c r="B147" s="18">
        <v>252</v>
      </c>
      <c r="C147" s="19" t="s">
        <v>312</v>
      </c>
      <c r="D147" s="19" t="s">
        <v>414</v>
      </c>
      <c r="E147" s="20" t="s">
        <v>87</v>
      </c>
      <c r="F147" s="20" t="s">
        <v>88</v>
      </c>
      <c r="G147" s="19" t="s">
        <v>261</v>
      </c>
      <c r="H147" s="19" t="s">
        <v>262</v>
      </c>
      <c r="I147" s="19" t="s">
        <v>263</v>
      </c>
      <c r="J147" s="19" t="s">
        <v>264</v>
      </c>
      <c r="K147" s="19" t="s">
        <v>265</v>
      </c>
      <c r="L147" s="19" t="s">
        <v>314</v>
      </c>
      <c r="M147" s="21" t="s">
        <v>432</v>
      </c>
      <c r="N147" s="22"/>
      <c r="O147" s="19" t="s">
        <v>316</v>
      </c>
      <c r="P147" s="19" t="s">
        <v>317</v>
      </c>
      <c r="Q147" s="23">
        <v>18576.8</v>
      </c>
      <c r="R147" s="24">
        <v>-41856.639999999999</v>
      </c>
      <c r="S147" s="24">
        <v>46571.360000000001</v>
      </c>
      <c r="T147" s="24"/>
      <c r="U147" s="25" t="s">
        <v>128</v>
      </c>
      <c r="V147" s="26">
        <f t="shared" si="3"/>
        <v>23291.52</v>
      </c>
      <c r="W147" s="26">
        <v>20796</v>
      </c>
      <c r="X147" s="26">
        <v>0</v>
      </c>
      <c r="Y147" s="26">
        <v>2495.5200000000004</v>
      </c>
      <c r="Z147" s="26">
        <v>23291.52</v>
      </c>
      <c r="AA147" s="27" t="s">
        <v>12</v>
      </c>
      <c r="AB147" s="17" t="s">
        <v>129</v>
      </c>
      <c r="AC147" s="17" t="s">
        <v>130</v>
      </c>
      <c r="AD147" s="28"/>
      <c r="AE147" s="29"/>
      <c r="AF147" s="29"/>
      <c r="AG147" s="29"/>
      <c r="AH147" s="29"/>
      <c r="AI147" s="29"/>
      <c r="AJ147" s="29"/>
      <c r="AK147" s="29"/>
      <c r="AL147" s="29" t="s">
        <v>102</v>
      </c>
      <c r="AM147" s="29"/>
      <c r="AN147" s="29"/>
      <c r="AO147" s="29"/>
      <c r="AP147" s="29"/>
      <c r="AQ147" s="29"/>
      <c r="AR147" s="29"/>
      <c r="AS147" s="29"/>
      <c r="AT147" s="29"/>
      <c r="AU147" s="29"/>
      <c r="AV147" s="29"/>
      <c r="AW147" s="29"/>
      <c r="AX147" s="29"/>
      <c r="AY147" s="29"/>
      <c r="AZ147" s="29"/>
      <c r="BA147" s="29"/>
      <c r="BB147" s="29" t="s">
        <v>102</v>
      </c>
      <c r="BC147" s="29"/>
      <c r="BD147" s="30">
        <v>1</v>
      </c>
      <c r="BE147" s="31">
        <v>0</v>
      </c>
      <c r="BF147" s="31">
        <v>0</v>
      </c>
      <c r="BG147" s="31">
        <v>0</v>
      </c>
      <c r="BH147" s="31">
        <v>0</v>
      </c>
      <c r="BI147" s="31">
        <v>0</v>
      </c>
      <c r="BJ147" s="31">
        <v>0</v>
      </c>
      <c r="BK147" s="31">
        <v>0</v>
      </c>
      <c r="BL147" s="31">
        <v>0</v>
      </c>
      <c r="BM147" s="31">
        <v>0</v>
      </c>
      <c r="BN147" s="31">
        <v>0</v>
      </c>
      <c r="BO147" s="31">
        <v>23291.52</v>
      </c>
      <c r="BP147" s="31">
        <v>0</v>
      </c>
      <c r="BQ147" s="31">
        <v>23291.52</v>
      </c>
      <c r="BR147" s="31" t="b">
        <v>1</v>
      </c>
      <c r="BS147" s="31"/>
      <c r="BT147" s="33" t="s">
        <v>433</v>
      </c>
    </row>
    <row r="148" spans="1:72" ht="51" x14ac:dyDescent="0.2">
      <c r="A148" s="17">
        <v>147</v>
      </c>
      <c r="B148" s="18">
        <v>0</v>
      </c>
      <c r="C148" s="19" t="s">
        <v>312</v>
      </c>
      <c r="D148" s="19" t="s">
        <v>414</v>
      </c>
      <c r="E148" s="20" t="s">
        <v>87</v>
      </c>
      <c r="F148" s="20" t="s">
        <v>88</v>
      </c>
      <c r="G148" s="19" t="s">
        <v>261</v>
      </c>
      <c r="H148" s="19" t="s">
        <v>262</v>
      </c>
      <c r="I148" s="19" t="s">
        <v>263</v>
      </c>
      <c r="J148" s="19" t="s">
        <v>264</v>
      </c>
      <c r="K148" s="19" t="s">
        <v>265</v>
      </c>
      <c r="L148" s="19" t="s">
        <v>314</v>
      </c>
      <c r="M148" s="21" t="s">
        <v>434</v>
      </c>
      <c r="N148" s="22"/>
      <c r="O148" s="19" t="s">
        <v>316</v>
      </c>
      <c r="P148" s="19" t="s">
        <v>317</v>
      </c>
      <c r="Q148" s="23">
        <v>24494.400000000001</v>
      </c>
      <c r="R148" s="24">
        <v>-24494.400000000001</v>
      </c>
      <c r="S148" s="24"/>
      <c r="T148" s="24"/>
      <c r="U148" s="25" t="s">
        <v>111</v>
      </c>
      <c r="V148" s="26">
        <f t="shared" si="3"/>
        <v>0</v>
      </c>
      <c r="W148" s="26">
        <v>0</v>
      </c>
      <c r="X148" s="26">
        <v>0</v>
      </c>
      <c r="Y148" s="26">
        <v>0</v>
      </c>
      <c r="Z148" s="26">
        <v>0</v>
      </c>
      <c r="AA148" s="27" t="s">
        <v>12</v>
      </c>
      <c r="AB148" s="17" t="s">
        <v>129</v>
      </c>
      <c r="AC148" s="17" t="s">
        <v>130</v>
      </c>
      <c r="AD148" s="28"/>
      <c r="AE148" s="29"/>
      <c r="AF148" s="29"/>
      <c r="AG148" s="29"/>
      <c r="AH148" s="29"/>
      <c r="AI148" s="29"/>
      <c r="AJ148" s="29"/>
      <c r="AK148" s="29"/>
      <c r="AL148" s="29"/>
      <c r="AM148" s="29"/>
      <c r="AN148" s="29"/>
      <c r="AO148" s="29"/>
      <c r="AP148" s="29"/>
      <c r="AQ148" s="29"/>
      <c r="AR148" s="29"/>
      <c r="AS148" s="29"/>
      <c r="AT148" s="29"/>
      <c r="AU148" s="29"/>
      <c r="AV148" s="29"/>
      <c r="AW148" s="29"/>
      <c r="AX148" s="29"/>
      <c r="AY148" s="29"/>
      <c r="AZ148" s="29"/>
      <c r="BA148" s="29"/>
      <c r="BB148" s="29"/>
      <c r="BC148" s="29"/>
      <c r="BD148" s="30">
        <v>0</v>
      </c>
      <c r="BE148" s="31">
        <v>0</v>
      </c>
      <c r="BF148" s="31">
        <v>0</v>
      </c>
      <c r="BG148" s="31">
        <v>0</v>
      </c>
      <c r="BH148" s="31">
        <v>0</v>
      </c>
      <c r="BI148" s="31">
        <v>0</v>
      </c>
      <c r="BJ148" s="31">
        <v>0</v>
      </c>
      <c r="BK148" s="31">
        <v>0</v>
      </c>
      <c r="BL148" s="31">
        <v>0</v>
      </c>
      <c r="BM148" s="31">
        <v>0</v>
      </c>
      <c r="BN148" s="31">
        <v>0</v>
      </c>
      <c r="BO148" s="31">
        <v>0</v>
      </c>
      <c r="BP148" s="31">
        <v>0</v>
      </c>
      <c r="BQ148" s="31">
        <v>0</v>
      </c>
      <c r="BR148" s="31" t="b">
        <v>1</v>
      </c>
      <c r="BS148" s="31"/>
      <c r="BT148" s="33" t="s">
        <v>320</v>
      </c>
    </row>
    <row r="149" spans="1:72" ht="51" x14ac:dyDescent="0.2">
      <c r="A149" s="17">
        <v>148</v>
      </c>
      <c r="B149" s="18">
        <v>0</v>
      </c>
      <c r="C149" s="19" t="s">
        <v>312</v>
      </c>
      <c r="D149" s="19" t="s">
        <v>414</v>
      </c>
      <c r="E149" s="20" t="s">
        <v>87</v>
      </c>
      <c r="F149" s="20" t="s">
        <v>88</v>
      </c>
      <c r="G149" s="19" t="s">
        <v>261</v>
      </c>
      <c r="H149" s="19" t="s">
        <v>262</v>
      </c>
      <c r="I149" s="19" t="s">
        <v>263</v>
      </c>
      <c r="J149" s="19" t="s">
        <v>264</v>
      </c>
      <c r="K149" s="19" t="s">
        <v>265</v>
      </c>
      <c r="L149" s="19" t="s">
        <v>314</v>
      </c>
      <c r="M149" s="21" t="s">
        <v>435</v>
      </c>
      <c r="N149" s="22"/>
      <c r="O149" s="19" t="s">
        <v>316</v>
      </c>
      <c r="P149" s="19" t="s">
        <v>317</v>
      </c>
      <c r="Q149" s="23">
        <v>6096</v>
      </c>
      <c r="R149" s="24">
        <v>-6096</v>
      </c>
      <c r="S149" s="24"/>
      <c r="T149" s="24"/>
      <c r="U149" s="25" t="s">
        <v>111</v>
      </c>
      <c r="V149" s="26">
        <f t="shared" si="3"/>
        <v>0</v>
      </c>
      <c r="W149" s="26">
        <v>0</v>
      </c>
      <c r="X149" s="26">
        <v>0</v>
      </c>
      <c r="Y149" s="26">
        <v>0</v>
      </c>
      <c r="Z149" s="26">
        <v>0</v>
      </c>
      <c r="AA149" s="27" t="s">
        <v>12</v>
      </c>
      <c r="AB149" s="17" t="s">
        <v>100</v>
      </c>
      <c r="AC149" s="17" t="s">
        <v>101</v>
      </c>
      <c r="AD149" s="28"/>
      <c r="AE149" s="29"/>
      <c r="AF149" s="29"/>
      <c r="AG149" s="29"/>
      <c r="AH149" s="29"/>
      <c r="AI149" s="29"/>
      <c r="AJ149" s="29"/>
      <c r="AK149" s="29"/>
      <c r="AL149" s="29"/>
      <c r="AM149" s="29"/>
      <c r="AN149" s="29"/>
      <c r="AO149" s="29"/>
      <c r="AP149" s="29"/>
      <c r="AQ149" s="29"/>
      <c r="AR149" s="29"/>
      <c r="AS149" s="29"/>
      <c r="AT149" s="29"/>
      <c r="AU149" s="29"/>
      <c r="AV149" s="29"/>
      <c r="AW149" s="29"/>
      <c r="AX149" s="29"/>
      <c r="AY149" s="29"/>
      <c r="AZ149" s="29"/>
      <c r="BA149" s="29"/>
      <c r="BB149" s="29"/>
      <c r="BC149" s="29"/>
      <c r="BD149" s="30">
        <v>0</v>
      </c>
      <c r="BE149" s="31">
        <v>0</v>
      </c>
      <c r="BF149" s="31">
        <v>0</v>
      </c>
      <c r="BG149" s="31">
        <v>0</v>
      </c>
      <c r="BH149" s="31">
        <v>0</v>
      </c>
      <c r="BI149" s="31">
        <v>0</v>
      </c>
      <c r="BJ149" s="31">
        <v>0</v>
      </c>
      <c r="BK149" s="31">
        <v>0</v>
      </c>
      <c r="BL149" s="31">
        <v>0</v>
      </c>
      <c r="BM149" s="31">
        <v>0</v>
      </c>
      <c r="BN149" s="31">
        <v>0</v>
      </c>
      <c r="BO149" s="31">
        <v>0</v>
      </c>
      <c r="BP149" s="31">
        <v>0</v>
      </c>
      <c r="BQ149" s="31">
        <v>0</v>
      </c>
      <c r="BR149" s="31" t="b">
        <v>1</v>
      </c>
      <c r="BS149" s="31"/>
      <c r="BT149" s="33" t="s">
        <v>436</v>
      </c>
    </row>
    <row r="150" spans="1:72" ht="51" x14ac:dyDescent="0.2">
      <c r="A150" s="17">
        <v>149</v>
      </c>
      <c r="B150" s="18">
        <v>216</v>
      </c>
      <c r="C150" s="19" t="s">
        <v>312</v>
      </c>
      <c r="D150" s="19" t="s">
        <v>414</v>
      </c>
      <c r="E150" s="20" t="s">
        <v>87</v>
      </c>
      <c r="F150" s="20" t="s">
        <v>88</v>
      </c>
      <c r="G150" s="19" t="s">
        <v>261</v>
      </c>
      <c r="H150" s="19" t="s">
        <v>262</v>
      </c>
      <c r="I150" s="19" t="s">
        <v>263</v>
      </c>
      <c r="J150" s="19" t="s">
        <v>264</v>
      </c>
      <c r="K150" s="19" t="s">
        <v>265</v>
      </c>
      <c r="L150" s="19" t="s">
        <v>314</v>
      </c>
      <c r="M150" s="21" t="s">
        <v>437</v>
      </c>
      <c r="N150" s="22"/>
      <c r="O150" s="19" t="s">
        <v>316</v>
      </c>
      <c r="P150" s="19" t="s">
        <v>317</v>
      </c>
      <c r="Q150" s="23">
        <v>8064</v>
      </c>
      <c r="R150" s="24"/>
      <c r="S150" s="24">
        <v>13824.16</v>
      </c>
      <c r="T150" s="24"/>
      <c r="U150" s="25" t="s">
        <v>133</v>
      </c>
      <c r="V150" s="26">
        <f t="shared" si="3"/>
        <v>21888.16</v>
      </c>
      <c r="W150" s="26">
        <v>18815.25</v>
      </c>
      <c r="X150" s="26">
        <v>0</v>
      </c>
      <c r="Y150" s="26">
        <v>3072.91</v>
      </c>
      <c r="Z150" s="26">
        <v>21888.16</v>
      </c>
      <c r="AA150" s="27" t="s">
        <v>12</v>
      </c>
      <c r="AB150" s="17" t="s">
        <v>129</v>
      </c>
      <c r="AC150" s="17" t="s">
        <v>134</v>
      </c>
      <c r="AD150" s="28"/>
      <c r="AE150" s="29"/>
      <c r="AF150" s="29"/>
      <c r="AG150" s="29"/>
      <c r="AH150" s="29" t="s">
        <v>102</v>
      </c>
      <c r="AI150" s="29"/>
      <c r="AJ150" s="29"/>
      <c r="AK150" s="29"/>
      <c r="AL150" s="29"/>
      <c r="AM150" s="29"/>
      <c r="AN150" s="29"/>
      <c r="AO150" s="29"/>
      <c r="AP150" s="29"/>
      <c r="AQ150" s="29"/>
      <c r="AR150" s="29"/>
      <c r="AS150" s="29"/>
      <c r="AT150" s="29"/>
      <c r="AU150" s="29"/>
      <c r="AV150" s="29"/>
      <c r="AW150" s="29"/>
      <c r="AX150" s="29" t="s">
        <v>102</v>
      </c>
      <c r="AY150" s="29"/>
      <c r="AZ150" s="29"/>
      <c r="BA150" s="29"/>
      <c r="BB150" s="29"/>
      <c r="BC150" s="29"/>
      <c r="BD150" s="30">
        <v>1</v>
      </c>
      <c r="BE150" s="31">
        <v>0</v>
      </c>
      <c r="BF150" s="31">
        <v>0</v>
      </c>
      <c r="BG150" s="31">
        <v>0</v>
      </c>
      <c r="BH150" s="31">
        <v>0</v>
      </c>
      <c r="BI150" s="31">
        <v>0</v>
      </c>
      <c r="BJ150" s="31">
        <v>0</v>
      </c>
      <c r="BK150" s="31">
        <v>21888.16</v>
      </c>
      <c r="BL150" s="31">
        <v>0</v>
      </c>
      <c r="BM150" s="31">
        <v>0</v>
      </c>
      <c r="BN150" s="31">
        <v>0</v>
      </c>
      <c r="BO150" s="31">
        <v>0</v>
      </c>
      <c r="BP150" s="31">
        <v>0</v>
      </c>
      <c r="BQ150" s="31">
        <v>21888.16</v>
      </c>
      <c r="BR150" s="31" t="b">
        <v>1</v>
      </c>
      <c r="BS150" s="31"/>
      <c r="BT150" s="33" t="s">
        <v>436</v>
      </c>
    </row>
    <row r="151" spans="1:72" ht="51" x14ac:dyDescent="0.2">
      <c r="A151" s="17">
        <v>150</v>
      </c>
      <c r="B151" s="18">
        <v>218</v>
      </c>
      <c r="C151" s="19" t="s">
        <v>312</v>
      </c>
      <c r="D151" s="19" t="s">
        <v>414</v>
      </c>
      <c r="E151" s="20" t="s">
        <v>87</v>
      </c>
      <c r="F151" s="20" t="s">
        <v>88</v>
      </c>
      <c r="G151" s="19" t="s">
        <v>261</v>
      </c>
      <c r="H151" s="19" t="s">
        <v>262</v>
      </c>
      <c r="I151" s="19" t="s">
        <v>263</v>
      </c>
      <c r="J151" s="19" t="s">
        <v>264</v>
      </c>
      <c r="K151" s="19" t="s">
        <v>265</v>
      </c>
      <c r="L151" s="19" t="s">
        <v>314</v>
      </c>
      <c r="M151" s="21" t="s">
        <v>438</v>
      </c>
      <c r="N151" s="22"/>
      <c r="O151" s="19" t="s">
        <v>316</v>
      </c>
      <c r="P151" s="19" t="s">
        <v>317</v>
      </c>
      <c r="Q151" s="23">
        <v>14112</v>
      </c>
      <c r="R151" s="24"/>
      <c r="S151" s="24">
        <v>8746.24</v>
      </c>
      <c r="T151" s="24"/>
      <c r="U151" s="25" t="s">
        <v>133</v>
      </c>
      <c r="V151" s="26">
        <f t="shared" si="3"/>
        <v>22858.239999999998</v>
      </c>
      <c r="W151" s="26">
        <v>20409.140000000003</v>
      </c>
      <c r="X151" s="26">
        <v>0</v>
      </c>
      <c r="Y151" s="26">
        <v>2449.0999999999949</v>
      </c>
      <c r="Z151" s="26">
        <v>22858.239999999998</v>
      </c>
      <c r="AA151" s="27" t="s">
        <v>12</v>
      </c>
      <c r="AB151" s="17" t="s">
        <v>129</v>
      </c>
      <c r="AC151" s="17" t="s">
        <v>130</v>
      </c>
      <c r="AD151" s="28"/>
      <c r="AE151" s="29"/>
      <c r="AF151" s="29"/>
      <c r="AG151" s="29"/>
      <c r="AH151" s="29" t="s">
        <v>102</v>
      </c>
      <c r="AI151" s="29"/>
      <c r="AJ151" s="29"/>
      <c r="AK151" s="29"/>
      <c r="AL151" s="29"/>
      <c r="AM151" s="29"/>
      <c r="AN151" s="29"/>
      <c r="AO151" s="29"/>
      <c r="AP151" s="29"/>
      <c r="AQ151" s="29"/>
      <c r="AR151" s="29"/>
      <c r="AS151" s="29"/>
      <c r="AT151" s="29"/>
      <c r="AU151" s="29"/>
      <c r="AV151" s="29"/>
      <c r="AW151" s="29"/>
      <c r="AX151" s="29" t="s">
        <v>102</v>
      </c>
      <c r="AY151" s="29"/>
      <c r="AZ151" s="29"/>
      <c r="BA151" s="29"/>
      <c r="BB151" s="29"/>
      <c r="BC151" s="29"/>
      <c r="BD151" s="30">
        <v>1</v>
      </c>
      <c r="BE151" s="31">
        <v>0</v>
      </c>
      <c r="BF151" s="31">
        <v>0</v>
      </c>
      <c r="BG151" s="31">
        <v>0</v>
      </c>
      <c r="BH151" s="31">
        <v>0</v>
      </c>
      <c r="BI151" s="31">
        <v>0</v>
      </c>
      <c r="BJ151" s="31">
        <v>0</v>
      </c>
      <c r="BK151" s="31">
        <v>22858.239999999998</v>
      </c>
      <c r="BL151" s="31">
        <v>0</v>
      </c>
      <c r="BM151" s="31">
        <v>0</v>
      </c>
      <c r="BN151" s="31">
        <v>0</v>
      </c>
      <c r="BO151" s="31">
        <v>0</v>
      </c>
      <c r="BP151" s="31">
        <v>0</v>
      </c>
      <c r="BQ151" s="31">
        <v>22858.239999999998</v>
      </c>
      <c r="BR151" s="31" t="b">
        <v>1</v>
      </c>
      <c r="BS151" s="31"/>
      <c r="BT151" s="33" t="s">
        <v>439</v>
      </c>
    </row>
    <row r="152" spans="1:72" ht="51" x14ac:dyDescent="0.2">
      <c r="A152" s="17">
        <v>151</v>
      </c>
      <c r="B152" s="18">
        <v>229</v>
      </c>
      <c r="C152" s="19" t="s">
        <v>312</v>
      </c>
      <c r="D152" s="19" t="s">
        <v>414</v>
      </c>
      <c r="E152" s="20" t="s">
        <v>87</v>
      </c>
      <c r="F152" s="20" t="s">
        <v>88</v>
      </c>
      <c r="G152" s="19" t="s">
        <v>261</v>
      </c>
      <c r="H152" s="19" t="s">
        <v>262</v>
      </c>
      <c r="I152" s="19" t="s">
        <v>263</v>
      </c>
      <c r="J152" s="19" t="s">
        <v>264</v>
      </c>
      <c r="K152" s="19" t="s">
        <v>265</v>
      </c>
      <c r="L152" s="19" t="s">
        <v>314</v>
      </c>
      <c r="M152" s="21" t="s">
        <v>440</v>
      </c>
      <c r="N152" s="22"/>
      <c r="O152" s="19" t="s">
        <v>316</v>
      </c>
      <c r="P152" s="19" t="s">
        <v>384</v>
      </c>
      <c r="Q152" s="23">
        <v>20412</v>
      </c>
      <c r="R152" s="24">
        <v>-1038.8</v>
      </c>
      <c r="S152" s="24">
        <v>2883.44</v>
      </c>
      <c r="T152" s="24"/>
      <c r="U152" s="25" t="s">
        <v>133</v>
      </c>
      <c r="V152" s="26">
        <f t="shared" si="3"/>
        <v>22256.639999999999</v>
      </c>
      <c r="W152" s="26">
        <v>19872.000000000004</v>
      </c>
      <c r="X152" s="26">
        <v>0</v>
      </c>
      <c r="Y152" s="26">
        <v>2384.6399999999958</v>
      </c>
      <c r="Z152" s="26">
        <v>22256.639999999999</v>
      </c>
      <c r="AA152" s="27" t="s">
        <v>12</v>
      </c>
      <c r="AB152" s="17" t="s">
        <v>129</v>
      </c>
      <c r="AC152" s="17" t="s">
        <v>130</v>
      </c>
      <c r="AD152" s="28"/>
      <c r="AE152" s="29"/>
      <c r="AF152" s="29"/>
      <c r="AG152" s="29"/>
      <c r="AH152" s="29" t="s">
        <v>102</v>
      </c>
      <c r="AI152" s="29"/>
      <c r="AJ152" s="29"/>
      <c r="AK152" s="29"/>
      <c r="AL152" s="29"/>
      <c r="AM152" s="29"/>
      <c r="AN152" s="29"/>
      <c r="AO152" s="29"/>
      <c r="AP152" s="29"/>
      <c r="AQ152" s="29"/>
      <c r="AR152" s="29"/>
      <c r="AS152" s="29"/>
      <c r="AT152" s="29"/>
      <c r="AU152" s="29"/>
      <c r="AV152" s="29"/>
      <c r="AW152" s="29"/>
      <c r="AX152" s="29" t="s">
        <v>102</v>
      </c>
      <c r="AY152" s="29"/>
      <c r="AZ152" s="29"/>
      <c r="BA152" s="29"/>
      <c r="BB152" s="29"/>
      <c r="BC152" s="29"/>
      <c r="BD152" s="30">
        <v>1</v>
      </c>
      <c r="BE152" s="31">
        <v>0</v>
      </c>
      <c r="BF152" s="31">
        <v>0</v>
      </c>
      <c r="BG152" s="31">
        <v>0</v>
      </c>
      <c r="BH152" s="31">
        <v>0</v>
      </c>
      <c r="BI152" s="31">
        <v>0</v>
      </c>
      <c r="BJ152" s="31">
        <v>0</v>
      </c>
      <c r="BK152" s="31">
        <v>22256.639999999999</v>
      </c>
      <c r="BL152" s="31">
        <v>0</v>
      </c>
      <c r="BM152" s="31">
        <v>0</v>
      </c>
      <c r="BN152" s="31">
        <v>0</v>
      </c>
      <c r="BO152" s="31">
        <v>0</v>
      </c>
      <c r="BP152" s="31">
        <v>0</v>
      </c>
      <c r="BQ152" s="31">
        <v>22256.639999999999</v>
      </c>
      <c r="BR152" s="31" t="b">
        <v>1</v>
      </c>
      <c r="BS152" s="31"/>
      <c r="BT152" s="33" t="s">
        <v>441</v>
      </c>
    </row>
    <row r="153" spans="1:72" ht="51" x14ac:dyDescent="0.2">
      <c r="A153" s="17">
        <v>152</v>
      </c>
      <c r="B153" s="18">
        <v>321</v>
      </c>
      <c r="C153" s="19" t="s">
        <v>312</v>
      </c>
      <c r="D153" s="19" t="s">
        <v>414</v>
      </c>
      <c r="E153" s="20" t="s">
        <v>87</v>
      </c>
      <c r="F153" s="20" t="s">
        <v>88</v>
      </c>
      <c r="G153" s="19" t="s">
        <v>261</v>
      </c>
      <c r="H153" s="19" t="s">
        <v>262</v>
      </c>
      <c r="I153" s="19" t="s">
        <v>263</v>
      </c>
      <c r="J153" s="19" t="s">
        <v>264</v>
      </c>
      <c r="K153" s="19" t="s">
        <v>265</v>
      </c>
      <c r="L153" s="19" t="s">
        <v>314</v>
      </c>
      <c r="M153" s="21" t="s">
        <v>442</v>
      </c>
      <c r="N153" s="22"/>
      <c r="O153" s="19" t="s">
        <v>316</v>
      </c>
      <c r="P153" s="19" t="s">
        <v>317</v>
      </c>
      <c r="Q153" s="23">
        <v>14112</v>
      </c>
      <c r="R153" s="24">
        <v>-14112</v>
      </c>
      <c r="S153" s="24">
        <v>67046.700000000012</v>
      </c>
      <c r="T153" s="24"/>
      <c r="U153" s="25" t="s">
        <v>128</v>
      </c>
      <c r="V153" s="26">
        <f t="shared" si="3"/>
        <v>67046.700000000012</v>
      </c>
      <c r="W153" s="26">
        <v>0</v>
      </c>
      <c r="X153" s="26">
        <v>0</v>
      </c>
      <c r="Y153" s="26">
        <v>67046.700000000012</v>
      </c>
      <c r="Z153" s="26">
        <v>67046.700000000012</v>
      </c>
      <c r="AA153" s="27" t="s">
        <v>12</v>
      </c>
      <c r="AB153" s="17" t="s">
        <v>129</v>
      </c>
      <c r="AC153" s="17" t="s">
        <v>130</v>
      </c>
      <c r="AD153" s="28"/>
      <c r="AE153" s="29"/>
      <c r="AF153" s="29"/>
      <c r="AG153" s="29"/>
      <c r="AH153" s="29" t="s">
        <v>102</v>
      </c>
      <c r="AI153" s="29"/>
      <c r="AJ153" s="29"/>
      <c r="AK153" s="29"/>
      <c r="AL153" s="29"/>
      <c r="AM153" s="29"/>
      <c r="AN153" s="29"/>
      <c r="AO153" s="29"/>
      <c r="AP153" s="29"/>
      <c r="AQ153" s="29"/>
      <c r="AR153" s="29"/>
      <c r="AS153" s="29"/>
      <c r="AT153" s="29"/>
      <c r="AU153" s="29"/>
      <c r="AV153" s="29"/>
      <c r="AW153" s="29"/>
      <c r="AX153" s="29"/>
      <c r="AY153" s="29"/>
      <c r="AZ153" s="29"/>
      <c r="BA153" s="29"/>
      <c r="BB153" s="29"/>
      <c r="BC153" s="29" t="s">
        <v>102</v>
      </c>
      <c r="BD153" s="30">
        <v>1</v>
      </c>
      <c r="BE153" s="31">
        <v>0</v>
      </c>
      <c r="BF153" s="31">
        <v>0</v>
      </c>
      <c r="BG153" s="31">
        <v>0</v>
      </c>
      <c r="BH153" s="31">
        <v>0</v>
      </c>
      <c r="BI153" s="31">
        <v>0</v>
      </c>
      <c r="BJ153" s="31">
        <v>0</v>
      </c>
      <c r="BK153" s="31">
        <v>0</v>
      </c>
      <c r="BL153" s="31">
        <v>0</v>
      </c>
      <c r="BM153" s="31">
        <v>0</v>
      </c>
      <c r="BN153" s="31">
        <v>0</v>
      </c>
      <c r="BO153" s="31">
        <v>0</v>
      </c>
      <c r="BP153" s="31">
        <v>67046.700000000012</v>
      </c>
      <c r="BQ153" s="31">
        <v>67046.700000000012</v>
      </c>
      <c r="BR153" s="31" t="b">
        <v>1</v>
      </c>
      <c r="BS153" s="31"/>
      <c r="BT153" s="33" t="s">
        <v>443</v>
      </c>
    </row>
    <row r="154" spans="1:72" ht="51" x14ac:dyDescent="0.2">
      <c r="A154" s="17">
        <v>153</v>
      </c>
      <c r="B154" s="18">
        <v>0</v>
      </c>
      <c r="C154" s="19" t="s">
        <v>312</v>
      </c>
      <c r="D154" s="19" t="s">
        <v>414</v>
      </c>
      <c r="E154" s="20" t="s">
        <v>87</v>
      </c>
      <c r="F154" s="20" t="s">
        <v>88</v>
      </c>
      <c r="G154" s="19" t="s">
        <v>261</v>
      </c>
      <c r="H154" s="19" t="s">
        <v>262</v>
      </c>
      <c r="I154" s="19" t="s">
        <v>263</v>
      </c>
      <c r="J154" s="19" t="s">
        <v>264</v>
      </c>
      <c r="K154" s="19" t="s">
        <v>265</v>
      </c>
      <c r="L154" s="19" t="s">
        <v>314</v>
      </c>
      <c r="M154" s="21" t="s">
        <v>444</v>
      </c>
      <c r="N154" s="22"/>
      <c r="O154" s="19" t="s">
        <v>316</v>
      </c>
      <c r="P154" s="19" t="s">
        <v>369</v>
      </c>
      <c r="Q154" s="23">
        <v>7056</v>
      </c>
      <c r="R154" s="24">
        <v>-7056</v>
      </c>
      <c r="S154" s="24"/>
      <c r="T154" s="24"/>
      <c r="U154" s="25" t="s">
        <v>111</v>
      </c>
      <c r="V154" s="26">
        <f t="shared" si="3"/>
        <v>0</v>
      </c>
      <c r="W154" s="26">
        <v>0</v>
      </c>
      <c r="X154" s="26">
        <v>0</v>
      </c>
      <c r="Y154" s="26">
        <v>0</v>
      </c>
      <c r="Z154" s="26">
        <v>0</v>
      </c>
      <c r="AA154" s="27" t="s">
        <v>12</v>
      </c>
      <c r="AB154" s="17" t="s">
        <v>129</v>
      </c>
      <c r="AC154" s="17" t="s">
        <v>130</v>
      </c>
      <c r="AD154" s="28"/>
      <c r="AE154" s="29"/>
      <c r="AF154" s="29"/>
      <c r="AG154" s="29"/>
      <c r="AH154" s="29"/>
      <c r="AI154" s="29" t="s">
        <v>102</v>
      </c>
      <c r="AJ154" s="29"/>
      <c r="AK154" s="29"/>
      <c r="AL154" s="29"/>
      <c r="AM154" s="29"/>
      <c r="AN154" s="29"/>
      <c r="AO154" s="29"/>
      <c r="AP154" s="29"/>
      <c r="AQ154" s="29"/>
      <c r="AR154" s="29"/>
      <c r="AS154" s="29"/>
      <c r="AT154" s="29"/>
      <c r="AU154" s="29"/>
      <c r="AV154" s="29"/>
      <c r="AW154" s="29"/>
      <c r="AX154" s="29"/>
      <c r="AY154" s="29"/>
      <c r="AZ154" s="29"/>
      <c r="BA154" s="29"/>
      <c r="BB154" s="29"/>
      <c r="BC154" s="29"/>
      <c r="BD154" s="30">
        <v>0</v>
      </c>
      <c r="BE154" s="31">
        <v>0</v>
      </c>
      <c r="BF154" s="31">
        <v>0</v>
      </c>
      <c r="BG154" s="31">
        <v>0</v>
      </c>
      <c r="BH154" s="31">
        <v>0</v>
      </c>
      <c r="BI154" s="31">
        <v>0</v>
      </c>
      <c r="BJ154" s="31">
        <v>0</v>
      </c>
      <c r="BK154" s="31">
        <v>0</v>
      </c>
      <c r="BL154" s="31">
        <v>0</v>
      </c>
      <c r="BM154" s="31">
        <v>0</v>
      </c>
      <c r="BN154" s="31">
        <v>0</v>
      </c>
      <c r="BO154" s="31">
        <v>0</v>
      </c>
      <c r="BP154" s="31">
        <v>0</v>
      </c>
      <c r="BQ154" s="31">
        <v>0</v>
      </c>
      <c r="BR154" s="31" t="b">
        <v>1</v>
      </c>
      <c r="BS154" s="31"/>
      <c r="BT154" s="33" t="s">
        <v>445</v>
      </c>
    </row>
    <row r="155" spans="1:72" ht="51" x14ac:dyDescent="0.2">
      <c r="A155" s="17">
        <v>154</v>
      </c>
      <c r="B155" s="18">
        <v>0</v>
      </c>
      <c r="C155" s="19" t="s">
        <v>312</v>
      </c>
      <c r="D155" s="19" t="s">
        <v>414</v>
      </c>
      <c r="E155" s="20" t="s">
        <v>87</v>
      </c>
      <c r="F155" s="20" t="s">
        <v>88</v>
      </c>
      <c r="G155" s="19" t="s">
        <v>261</v>
      </c>
      <c r="H155" s="19" t="s">
        <v>262</v>
      </c>
      <c r="I155" s="19" t="s">
        <v>263</v>
      </c>
      <c r="J155" s="19" t="s">
        <v>264</v>
      </c>
      <c r="K155" s="19" t="s">
        <v>265</v>
      </c>
      <c r="L155" s="19" t="s">
        <v>314</v>
      </c>
      <c r="M155" s="21" t="s">
        <v>446</v>
      </c>
      <c r="N155" s="22"/>
      <c r="O155" s="19" t="s">
        <v>316</v>
      </c>
      <c r="P155" s="19" t="s">
        <v>317</v>
      </c>
      <c r="Q155" s="23">
        <v>8164.8</v>
      </c>
      <c r="R155" s="24">
        <v>-8164.8</v>
      </c>
      <c r="S155" s="24"/>
      <c r="T155" s="24"/>
      <c r="U155" s="25" t="s">
        <v>111</v>
      </c>
      <c r="V155" s="26">
        <f t="shared" si="3"/>
        <v>0</v>
      </c>
      <c r="W155" s="26">
        <v>0</v>
      </c>
      <c r="X155" s="26">
        <v>0</v>
      </c>
      <c r="Y155" s="26">
        <v>0</v>
      </c>
      <c r="Z155" s="26">
        <v>0</v>
      </c>
      <c r="AA155" s="27" t="s">
        <v>12</v>
      </c>
      <c r="AB155" s="17" t="s">
        <v>129</v>
      </c>
      <c r="AC155" s="17" t="s">
        <v>219</v>
      </c>
      <c r="AD155" s="28"/>
      <c r="AE155" s="29"/>
      <c r="AF155" s="29"/>
      <c r="AG155" s="29"/>
      <c r="AH155" s="29"/>
      <c r="AI155" s="29" t="s">
        <v>102</v>
      </c>
      <c r="AJ155" s="29"/>
      <c r="AK155" s="29"/>
      <c r="AL155" s="29"/>
      <c r="AM155" s="29"/>
      <c r="AN155" s="29"/>
      <c r="AO155" s="29"/>
      <c r="AP155" s="29"/>
      <c r="AQ155" s="29"/>
      <c r="AR155" s="29"/>
      <c r="AS155" s="29"/>
      <c r="AT155" s="29"/>
      <c r="AU155" s="29"/>
      <c r="AV155" s="29"/>
      <c r="AW155" s="29" t="s">
        <v>102</v>
      </c>
      <c r="AX155" s="29"/>
      <c r="AY155" s="29"/>
      <c r="AZ155" s="29"/>
      <c r="BA155" s="29"/>
      <c r="BB155" s="29"/>
      <c r="BC155" s="29"/>
      <c r="BD155" s="30">
        <v>1</v>
      </c>
      <c r="BE155" s="31">
        <v>0</v>
      </c>
      <c r="BF155" s="31">
        <v>0</v>
      </c>
      <c r="BG155" s="31">
        <v>0</v>
      </c>
      <c r="BH155" s="31">
        <v>0</v>
      </c>
      <c r="BI155" s="31">
        <v>0</v>
      </c>
      <c r="BJ155" s="31">
        <v>0</v>
      </c>
      <c r="BK155" s="31">
        <v>0</v>
      </c>
      <c r="BL155" s="31">
        <v>0</v>
      </c>
      <c r="BM155" s="31">
        <v>0</v>
      </c>
      <c r="BN155" s="31">
        <v>0</v>
      </c>
      <c r="BO155" s="31">
        <v>0</v>
      </c>
      <c r="BP155" s="31">
        <v>0</v>
      </c>
      <c r="BQ155" s="31">
        <v>0</v>
      </c>
      <c r="BR155" s="31" t="b">
        <v>1</v>
      </c>
      <c r="BS155" s="31"/>
      <c r="BT155" s="33" t="s">
        <v>439</v>
      </c>
    </row>
    <row r="156" spans="1:72" ht="51" x14ac:dyDescent="0.2">
      <c r="A156" s="17">
        <v>155</v>
      </c>
      <c r="B156" s="18">
        <v>238</v>
      </c>
      <c r="C156" s="19" t="s">
        <v>312</v>
      </c>
      <c r="D156" s="19" t="s">
        <v>414</v>
      </c>
      <c r="E156" s="20" t="s">
        <v>87</v>
      </c>
      <c r="F156" s="20" t="s">
        <v>88</v>
      </c>
      <c r="G156" s="19" t="s">
        <v>261</v>
      </c>
      <c r="H156" s="19" t="s">
        <v>262</v>
      </c>
      <c r="I156" s="19" t="s">
        <v>263</v>
      </c>
      <c r="J156" s="19" t="s">
        <v>264</v>
      </c>
      <c r="K156" s="19" t="s">
        <v>265</v>
      </c>
      <c r="L156" s="19" t="s">
        <v>314</v>
      </c>
      <c r="M156" s="21" t="s">
        <v>447</v>
      </c>
      <c r="N156" s="22"/>
      <c r="O156" s="19" t="s">
        <v>316</v>
      </c>
      <c r="P156" s="19" t="s">
        <v>317</v>
      </c>
      <c r="Q156" s="23">
        <v>9072</v>
      </c>
      <c r="R156" s="24"/>
      <c r="S156" s="24">
        <v>672</v>
      </c>
      <c r="T156" s="24"/>
      <c r="U156" s="25" t="s">
        <v>133</v>
      </c>
      <c r="V156" s="26">
        <f t="shared" si="3"/>
        <v>9744</v>
      </c>
      <c r="W156" s="26">
        <v>8700.0000000000018</v>
      </c>
      <c r="X156" s="26">
        <v>0</v>
      </c>
      <c r="Y156" s="26">
        <v>1043.9999999999982</v>
      </c>
      <c r="Z156" s="26">
        <v>9744</v>
      </c>
      <c r="AA156" s="27" t="s">
        <v>12</v>
      </c>
      <c r="AB156" s="17" t="s">
        <v>129</v>
      </c>
      <c r="AC156" s="17" t="s">
        <v>130</v>
      </c>
      <c r="AD156" s="28"/>
      <c r="AE156" s="29"/>
      <c r="AF156" s="29"/>
      <c r="AG156" s="29"/>
      <c r="AH156" s="29"/>
      <c r="AI156" s="29"/>
      <c r="AJ156" s="29" t="s">
        <v>102</v>
      </c>
      <c r="AK156" s="29"/>
      <c r="AL156" s="29"/>
      <c r="AM156" s="29"/>
      <c r="AN156" s="29"/>
      <c r="AO156" s="29"/>
      <c r="AP156" s="29"/>
      <c r="AQ156" s="29"/>
      <c r="AR156" s="29"/>
      <c r="AS156" s="29"/>
      <c r="AT156" s="29"/>
      <c r="AU156" s="29"/>
      <c r="AV156" s="29"/>
      <c r="AW156" s="29"/>
      <c r="AX156" s="29" t="s">
        <v>102</v>
      </c>
      <c r="AY156" s="29"/>
      <c r="AZ156" s="29"/>
      <c r="BA156" s="29"/>
      <c r="BB156" s="29"/>
      <c r="BC156" s="29"/>
      <c r="BD156" s="30">
        <v>1</v>
      </c>
      <c r="BE156" s="31">
        <v>0</v>
      </c>
      <c r="BF156" s="31">
        <v>0</v>
      </c>
      <c r="BG156" s="31">
        <v>0</v>
      </c>
      <c r="BH156" s="31">
        <v>0</v>
      </c>
      <c r="BI156" s="31">
        <v>0</v>
      </c>
      <c r="BJ156" s="31">
        <v>0</v>
      </c>
      <c r="BK156" s="31">
        <v>9744</v>
      </c>
      <c r="BL156" s="31">
        <v>0</v>
      </c>
      <c r="BM156" s="31">
        <v>0</v>
      </c>
      <c r="BN156" s="31">
        <v>0</v>
      </c>
      <c r="BO156" s="31">
        <v>0</v>
      </c>
      <c r="BP156" s="31">
        <v>0</v>
      </c>
      <c r="BQ156" s="31">
        <v>9744</v>
      </c>
      <c r="BR156" s="31" t="b">
        <v>1</v>
      </c>
      <c r="BS156" s="31"/>
      <c r="BT156" s="33" t="s">
        <v>425</v>
      </c>
    </row>
    <row r="157" spans="1:72" ht="51" x14ac:dyDescent="0.2">
      <c r="A157" s="17">
        <v>156</v>
      </c>
      <c r="B157" s="18">
        <v>0</v>
      </c>
      <c r="C157" s="19" t="s">
        <v>312</v>
      </c>
      <c r="D157" s="19" t="s">
        <v>414</v>
      </c>
      <c r="E157" s="20" t="s">
        <v>87</v>
      </c>
      <c r="F157" s="20" t="s">
        <v>88</v>
      </c>
      <c r="G157" s="19" t="s">
        <v>261</v>
      </c>
      <c r="H157" s="19" t="s">
        <v>262</v>
      </c>
      <c r="I157" s="19" t="s">
        <v>263</v>
      </c>
      <c r="J157" s="19" t="s">
        <v>264</v>
      </c>
      <c r="K157" s="19" t="s">
        <v>265</v>
      </c>
      <c r="L157" s="19" t="s">
        <v>314</v>
      </c>
      <c r="M157" s="21" t="s">
        <v>448</v>
      </c>
      <c r="N157" s="22"/>
      <c r="O157" s="19" t="s">
        <v>316</v>
      </c>
      <c r="P157" s="19" t="s">
        <v>317</v>
      </c>
      <c r="Q157" s="23">
        <v>5040</v>
      </c>
      <c r="R157" s="24">
        <v>-5040</v>
      </c>
      <c r="S157" s="24"/>
      <c r="T157" s="24"/>
      <c r="U157" s="25" t="s">
        <v>111</v>
      </c>
      <c r="V157" s="26">
        <f t="shared" si="3"/>
        <v>0</v>
      </c>
      <c r="W157" s="26">
        <v>0</v>
      </c>
      <c r="X157" s="26">
        <v>0</v>
      </c>
      <c r="Y157" s="26">
        <v>0</v>
      </c>
      <c r="Z157" s="26">
        <v>0</v>
      </c>
      <c r="AA157" s="27" t="s">
        <v>12</v>
      </c>
      <c r="AB157" s="17" t="s">
        <v>100</v>
      </c>
      <c r="AC157" s="17" t="s">
        <v>101</v>
      </c>
      <c r="AD157" s="28"/>
      <c r="AE157" s="29"/>
      <c r="AF157" s="29"/>
      <c r="AG157" s="29"/>
      <c r="AH157" s="29"/>
      <c r="AI157" s="29"/>
      <c r="AJ157" s="29"/>
      <c r="AK157" s="29"/>
      <c r="AL157" s="29"/>
      <c r="AM157" s="29"/>
      <c r="AN157" s="29"/>
      <c r="AO157" s="29"/>
      <c r="AP157" s="29"/>
      <c r="AQ157" s="29"/>
      <c r="AR157" s="29"/>
      <c r="AS157" s="29"/>
      <c r="AT157" s="29"/>
      <c r="AU157" s="29"/>
      <c r="AV157" s="29"/>
      <c r="AW157" s="29"/>
      <c r="AX157" s="29"/>
      <c r="AY157" s="29"/>
      <c r="AZ157" s="29"/>
      <c r="BA157" s="29"/>
      <c r="BB157" s="29"/>
      <c r="BC157" s="29"/>
      <c r="BD157" s="30">
        <v>0</v>
      </c>
      <c r="BE157" s="31">
        <v>0</v>
      </c>
      <c r="BF157" s="31">
        <v>0</v>
      </c>
      <c r="BG157" s="31">
        <v>0</v>
      </c>
      <c r="BH157" s="31">
        <v>0</v>
      </c>
      <c r="BI157" s="31">
        <v>0</v>
      </c>
      <c r="BJ157" s="31">
        <v>0</v>
      </c>
      <c r="BK157" s="31">
        <v>0</v>
      </c>
      <c r="BL157" s="31">
        <v>0</v>
      </c>
      <c r="BM157" s="31">
        <v>0</v>
      </c>
      <c r="BN157" s="31">
        <v>0</v>
      </c>
      <c r="BO157" s="31">
        <v>0</v>
      </c>
      <c r="BP157" s="31">
        <v>0</v>
      </c>
      <c r="BQ157" s="31">
        <v>0</v>
      </c>
      <c r="BR157" s="31" t="b">
        <v>1</v>
      </c>
      <c r="BS157" s="31"/>
      <c r="BT157" s="33" t="s">
        <v>436</v>
      </c>
    </row>
    <row r="158" spans="1:72" ht="51" x14ac:dyDescent="0.2">
      <c r="A158" s="17">
        <v>157</v>
      </c>
      <c r="B158" s="18">
        <v>208</v>
      </c>
      <c r="C158" s="19" t="s">
        <v>312</v>
      </c>
      <c r="D158" s="19" t="s">
        <v>414</v>
      </c>
      <c r="E158" s="20" t="s">
        <v>87</v>
      </c>
      <c r="F158" s="20" t="s">
        <v>88</v>
      </c>
      <c r="G158" s="19" t="s">
        <v>261</v>
      </c>
      <c r="H158" s="19" t="s">
        <v>262</v>
      </c>
      <c r="I158" s="19" t="s">
        <v>263</v>
      </c>
      <c r="J158" s="19" t="s">
        <v>264</v>
      </c>
      <c r="K158" s="19" t="s">
        <v>265</v>
      </c>
      <c r="L158" s="19" t="s">
        <v>314</v>
      </c>
      <c r="M158" s="21" t="s">
        <v>449</v>
      </c>
      <c r="N158" s="22"/>
      <c r="O158" s="19" t="s">
        <v>316</v>
      </c>
      <c r="P158" s="19" t="s">
        <v>349</v>
      </c>
      <c r="Q158" s="23">
        <v>2520</v>
      </c>
      <c r="R158" s="24"/>
      <c r="S158" s="24"/>
      <c r="T158" s="24"/>
      <c r="U158" s="25" t="s">
        <v>128</v>
      </c>
      <c r="V158" s="26">
        <f t="shared" si="3"/>
        <v>2520</v>
      </c>
      <c r="W158" s="26">
        <v>1804</v>
      </c>
      <c r="X158" s="26">
        <v>1804</v>
      </c>
      <c r="Y158" s="26">
        <v>716</v>
      </c>
      <c r="Z158" s="26">
        <v>716</v>
      </c>
      <c r="AA158" s="27" t="s">
        <v>12</v>
      </c>
      <c r="AB158" s="17" t="s">
        <v>129</v>
      </c>
      <c r="AC158" s="17" t="s">
        <v>130</v>
      </c>
      <c r="AD158" s="28"/>
      <c r="AE158" s="29"/>
      <c r="AF158" s="29"/>
      <c r="AG158" s="29"/>
      <c r="AH158" s="29"/>
      <c r="AI158" s="29"/>
      <c r="AJ158" s="29" t="s">
        <v>102</v>
      </c>
      <c r="AK158" s="29"/>
      <c r="AL158" s="29"/>
      <c r="AM158" s="29"/>
      <c r="AN158" s="29"/>
      <c r="AO158" s="29"/>
      <c r="AP158" s="29"/>
      <c r="AQ158" s="29"/>
      <c r="AR158" s="29"/>
      <c r="AS158" s="29"/>
      <c r="AT158" s="29"/>
      <c r="AU158" s="29"/>
      <c r="AV158" s="29"/>
      <c r="AW158" s="29"/>
      <c r="AX158" s="29"/>
      <c r="AY158" s="29"/>
      <c r="AZ158" s="29"/>
      <c r="BA158" s="29" t="s">
        <v>102</v>
      </c>
      <c r="BB158" s="29"/>
      <c r="BC158" s="29"/>
      <c r="BD158" s="30">
        <v>1</v>
      </c>
      <c r="BE158" s="31">
        <v>0</v>
      </c>
      <c r="BF158" s="31">
        <v>0</v>
      </c>
      <c r="BG158" s="31">
        <v>0</v>
      </c>
      <c r="BH158" s="31">
        <v>0</v>
      </c>
      <c r="BI158" s="31">
        <v>0</v>
      </c>
      <c r="BJ158" s="31">
        <v>0</v>
      </c>
      <c r="BK158" s="31">
        <v>0</v>
      </c>
      <c r="BL158" s="31">
        <v>0</v>
      </c>
      <c r="BM158" s="31">
        <v>0</v>
      </c>
      <c r="BN158" s="31">
        <v>2520</v>
      </c>
      <c r="BO158" s="31">
        <v>0</v>
      </c>
      <c r="BP158" s="31">
        <v>0</v>
      </c>
      <c r="BQ158" s="31">
        <v>2520</v>
      </c>
      <c r="BR158" s="31" t="b">
        <v>1</v>
      </c>
      <c r="BS158" s="31"/>
      <c r="BT158" s="33"/>
    </row>
    <row r="159" spans="1:72" ht="51" x14ac:dyDescent="0.2">
      <c r="A159" s="17">
        <v>158</v>
      </c>
      <c r="B159" s="18">
        <v>206</v>
      </c>
      <c r="C159" s="19" t="s">
        <v>312</v>
      </c>
      <c r="D159" s="19" t="s">
        <v>414</v>
      </c>
      <c r="E159" s="20" t="s">
        <v>87</v>
      </c>
      <c r="F159" s="20" t="s">
        <v>88</v>
      </c>
      <c r="G159" s="19" t="s">
        <v>261</v>
      </c>
      <c r="H159" s="19" t="s">
        <v>262</v>
      </c>
      <c r="I159" s="19" t="s">
        <v>263</v>
      </c>
      <c r="J159" s="19" t="s">
        <v>264</v>
      </c>
      <c r="K159" s="19" t="s">
        <v>265</v>
      </c>
      <c r="L159" s="19" t="s">
        <v>314</v>
      </c>
      <c r="M159" s="21" t="s">
        <v>450</v>
      </c>
      <c r="N159" s="22"/>
      <c r="O159" s="19" t="s">
        <v>316</v>
      </c>
      <c r="P159" s="19" t="s">
        <v>369</v>
      </c>
      <c r="Q159" s="23">
        <v>6048</v>
      </c>
      <c r="R159" s="24">
        <v>-1612.8</v>
      </c>
      <c r="S159" s="24"/>
      <c r="T159" s="24"/>
      <c r="U159" s="25" t="s">
        <v>128</v>
      </c>
      <c r="V159" s="26">
        <f t="shared" si="3"/>
        <v>4435.2</v>
      </c>
      <c r="W159" s="26">
        <v>4435.2</v>
      </c>
      <c r="X159" s="26">
        <v>4435.2</v>
      </c>
      <c r="Y159" s="26">
        <v>0</v>
      </c>
      <c r="Z159" s="26">
        <v>0</v>
      </c>
      <c r="AA159" s="27" t="s">
        <v>12</v>
      </c>
      <c r="AB159" s="17" t="s">
        <v>129</v>
      </c>
      <c r="AC159" s="17" t="s">
        <v>219</v>
      </c>
      <c r="AD159" s="28"/>
      <c r="AE159" s="29"/>
      <c r="AF159" s="29"/>
      <c r="AG159" s="29"/>
      <c r="AH159" s="29"/>
      <c r="AI159" s="29"/>
      <c r="AJ159" s="29"/>
      <c r="AK159" s="29"/>
      <c r="AL159" s="29"/>
      <c r="AM159" s="29"/>
      <c r="AN159" s="29" t="s">
        <v>102</v>
      </c>
      <c r="AO159" s="29"/>
      <c r="AP159" s="29"/>
      <c r="AQ159" s="29"/>
      <c r="AR159" s="29"/>
      <c r="AS159" s="29"/>
      <c r="AT159" s="29"/>
      <c r="AU159" s="29"/>
      <c r="AV159" s="29"/>
      <c r="AW159" s="29"/>
      <c r="AX159" s="29"/>
      <c r="AY159" s="29"/>
      <c r="AZ159" s="29"/>
      <c r="BA159" s="29" t="s">
        <v>102</v>
      </c>
      <c r="BB159" s="29"/>
      <c r="BC159" s="29"/>
      <c r="BD159" s="30">
        <v>1</v>
      </c>
      <c r="BE159" s="31">
        <v>0</v>
      </c>
      <c r="BF159" s="31">
        <v>0</v>
      </c>
      <c r="BG159" s="31">
        <v>0</v>
      </c>
      <c r="BH159" s="31">
        <v>0</v>
      </c>
      <c r="BI159" s="31">
        <v>0</v>
      </c>
      <c r="BJ159" s="31">
        <v>0</v>
      </c>
      <c r="BK159" s="31">
        <v>0</v>
      </c>
      <c r="BL159" s="31">
        <v>0</v>
      </c>
      <c r="BM159" s="31">
        <v>0</v>
      </c>
      <c r="BN159" s="31">
        <v>4435.2</v>
      </c>
      <c r="BO159" s="31">
        <v>0</v>
      </c>
      <c r="BP159" s="31">
        <v>0</v>
      </c>
      <c r="BQ159" s="31">
        <v>4435.2</v>
      </c>
      <c r="BR159" s="31" t="b">
        <v>1</v>
      </c>
      <c r="BS159" s="31"/>
      <c r="BT159" s="33" t="s">
        <v>354</v>
      </c>
    </row>
    <row r="160" spans="1:72" ht="51" x14ac:dyDescent="0.2">
      <c r="A160" s="17">
        <v>159</v>
      </c>
      <c r="B160" s="18">
        <v>0</v>
      </c>
      <c r="C160" s="19" t="s">
        <v>312</v>
      </c>
      <c r="D160" s="19" t="s">
        <v>414</v>
      </c>
      <c r="E160" s="20" t="s">
        <v>87</v>
      </c>
      <c r="F160" s="20" t="s">
        <v>88</v>
      </c>
      <c r="G160" s="19" t="s">
        <v>261</v>
      </c>
      <c r="H160" s="19" t="s">
        <v>262</v>
      </c>
      <c r="I160" s="19" t="s">
        <v>263</v>
      </c>
      <c r="J160" s="19" t="s">
        <v>264</v>
      </c>
      <c r="K160" s="19" t="s">
        <v>265</v>
      </c>
      <c r="L160" s="19" t="s">
        <v>314</v>
      </c>
      <c r="M160" s="21" t="s">
        <v>451</v>
      </c>
      <c r="N160" s="22"/>
      <c r="O160" s="19" t="s">
        <v>316</v>
      </c>
      <c r="P160" s="19" t="s">
        <v>317</v>
      </c>
      <c r="Q160" s="23">
        <v>3024</v>
      </c>
      <c r="R160" s="24"/>
      <c r="S160" s="24"/>
      <c r="T160" s="24"/>
      <c r="U160" s="25" t="s">
        <v>121</v>
      </c>
      <c r="V160" s="26">
        <f t="shared" si="3"/>
        <v>3024</v>
      </c>
      <c r="W160" s="26">
        <v>0</v>
      </c>
      <c r="X160" s="26">
        <v>0</v>
      </c>
      <c r="Y160" s="26">
        <v>3024</v>
      </c>
      <c r="Z160" s="26">
        <v>3024</v>
      </c>
      <c r="AA160" s="27" t="s">
        <v>12</v>
      </c>
      <c r="AB160" s="17" t="s">
        <v>129</v>
      </c>
      <c r="AC160" s="17" t="s">
        <v>134</v>
      </c>
      <c r="AD160" s="28"/>
      <c r="AE160" s="29"/>
      <c r="AF160" s="29"/>
      <c r="AG160" s="29"/>
      <c r="AH160" s="29" t="s">
        <v>102</v>
      </c>
      <c r="AI160" s="29"/>
      <c r="AJ160" s="29"/>
      <c r="AK160" s="29"/>
      <c r="AL160" s="29"/>
      <c r="AM160" s="29"/>
      <c r="AN160" s="29"/>
      <c r="AO160" s="29"/>
      <c r="AP160" s="29"/>
      <c r="AQ160" s="29"/>
      <c r="AR160" s="29"/>
      <c r="AS160" s="29"/>
      <c r="AT160" s="29"/>
      <c r="AU160" s="29" t="s">
        <v>102</v>
      </c>
      <c r="AV160" s="29"/>
      <c r="AW160" s="29"/>
      <c r="AX160" s="29"/>
      <c r="AY160" s="29"/>
      <c r="AZ160" s="29"/>
      <c r="BA160" s="29"/>
      <c r="BB160" s="29"/>
      <c r="BC160" s="29"/>
      <c r="BD160" s="30">
        <v>1</v>
      </c>
      <c r="BE160" s="31">
        <v>0</v>
      </c>
      <c r="BF160" s="31">
        <v>0</v>
      </c>
      <c r="BG160" s="31">
        <v>0</v>
      </c>
      <c r="BH160" s="31">
        <v>3024</v>
      </c>
      <c r="BI160" s="31">
        <v>0</v>
      </c>
      <c r="BJ160" s="31">
        <v>0</v>
      </c>
      <c r="BK160" s="31">
        <v>0</v>
      </c>
      <c r="BL160" s="31">
        <v>0</v>
      </c>
      <c r="BM160" s="31">
        <v>0</v>
      </c>
      <c r="BN160" s="31">
        <v>0</v>
      </c>
      <c r="BO160" s="31">
        <v>0</v>
      </c>
      <c r="BP160" s="31">
        <v>0</v>
      </c>
      <c r="BQ160" s="31">
        <v>3024</v>
      </c>
      <c r="BR160" s="31" t="b">
        <v>1</v>
      </c>
      <c r="BS160" s="31"/>
      <c r="BT160" s="33"/>
    </row>
    <row r="161" spans="1:72" ht="63.75" x14ac:dyDescent="0.2">
      <c r="A161" s="17">
        <v>160</v>
      </c>
      <c r="B161" s="18">
        <v>0</v>
      </c>
      <c r="C161" s="19" t="s">
        <v>312</v>
      </c>
      <c r="D161" s="19" t="s">
        <v>414</v>
      </c>
      <c r="E161" s="20" t="s">
        <v>87</v>
      </c>
      <c r="F161" s="20" t="s">
        <v>88</v>
      </c>
      <c r="G161" s="19" t="s">
        <v>261</v>
      </c>
      <c r="H161" s="19" t="s">
        <v>262</v>
      </c>
      <c r="I161" s="19" t="s">
        <v>263</v>
      </c>
      <c r="J161" s="19" t="s">
        <v>264</v>
      </c>
      <c r="K161" s="19" t="s">
        <v>265</v>
      </c>
      <c r="L161" s="19" t="s">
        <v>314</v>
      </c>
      <c r="M161" s="21" t="s">
        <v>452</v>
      </c>
      <c r="N161" s="22"/>
      <c r="O161" s="19" t="s">
        <v>316</v>
      </c>
      <c r="P161" s="19" t="s">
        <v>19</v>
      </c>
      <c r="Q161" s="23">
        <v>1612.8</v>
      </c>
      <c r="R161" s="24"/>
      <c r="S161" s="24"/>
      <c r="T161" s="24"/>
      <c r="U161" s="25" t="s">
        <v>121</v>
      </c>
      <c r="V161" s="26">
        <f t="shared" si="3"/>
        <v>1612.8</v>
      </c>
      <c r="W161" s="26">
        <v>0</v>
      </c>
      <c r="X161" s="26">
        <v>0</v>
      </c>
      <c r="Y161" s="26">
        <v>1612.8</v>
      </c>
      <c r="Z161" s="26">
        <v>1612.8</v>
      </c>
      <c r="AA161" s="27" t="s">
        <v>12</v>
      </c>
      <c r="AB161" s="17" t="s">
        <v>129</v>
      </c>
      <c r="AC161" s="17" t="s">
        <v>134</v>
      </c>
      <c r="AD161" s="28"/>
      <c r="AE161" s="29"/>
      <c r="AF161" s="29"/>
      <c r="AG161" s="29"/>
      <c r="AH161" s="29" t="s">
        <v>102</v>
      </c>
      <c r="AI161" s="29"/>
      <c r="AJ161" s="29"/>
      <c r="AK161" s="29"/>
      <c r="AL161" s="29"/>
      <c r="AM161" s="29"/>
      <c r="AN161" s="29"/>
      <c r="AO161" s="29"/>
      <c r="AP161" s="29"/>
      <c r="AQ161" s="29"/>
      <c r="AR161" s="29"/>
      <c r="AS161" s="29"/>
      <c r="AT161" s="29"/>
      <c r="AU161" s="29" t="s">
        <v>102</v>
      </c>
      <c r="AV161" s="29"/>
      <c r="AW161" s="29"/>
      <c r="AX161" s="29"/>
      <c r="AY161" s="29"/>
      <c r="AZ161" s="29"/>
      <c r="BA161" s="29"/>
      <c r="BB161" s="29"/>
      <c r="BC161" s="29"/>
      <c r="BD161" s="30">
        <v>1</v>
      </c>
      <c r="BE161" s="31">
        <v>0</v>
      </c>
      <c r="BF161" s="31">
        <v>0</v>
      </c>
      <c r="BG161" s="31">
        <v>0</v>
      </c>
      <c r="BH161" s="31">
        <v>1612.8</v>
      </c>
      <c r="BI161" s="31">
        <v>0</v>
      </c>
      <c r="BJ161" s="31">
        <v>0</v>
      </c>
      <c r="BK161" s="31">
        <v>0</v>
      </c>
      <c r="BL161" s="31">
        <v>0</v>
      </c>
      <c r="BM161" s="31">
        <v>0</v>
      </c>
      <c r="BN161" s="31">
        <v>0</v>
      </c>
      <c r="BO161" s="31">
        <v>0</v>
      </c>
      <c r="BP161" s="31">
        <v>0</v>
      </c>
      <c r="BQ161" s="31">
        <v>1612.8</v>
      </c>
      <c r="BR161" s="31" t="b">
        <v>1</v>
      </c>
      <c r="BS161" s="31"/>
      <c r="BT161" s="33"/>
    </row>
    <row r="162" spans="1:72" ht="63.75" x14ac:dyDescent="0.2">
      <c r="A162" s="17">
        <v>161</v>
      </c>
      <c r="B162" s="18">
        <v>0</v>
      </c>
      <c r="C162" s="19" t="s">
        <v>312</v>
      </c>
      <c r="D162" s="19" t="s">
        <v>414</v>
      </c>
      <c r="E162" s="20" t="s">
        <v>87</v>
      </c>
      <c r="F162" s="20" t="s">
        <v>88</v>
      </c>
      <c r="G162" s="19" t="s">
        <v>261</v>
      </c>
      <c r="H162" s="19" t="s">
        <v>262</v>
      </c>
      <c r="I162" s="19" t="s">
        <v>263</v>
      </c>
      <c r="J162" s="19" t="s">
        <v>264</v>
      </c>
      <c r="K162" s="19" t="s">
        <v>265</v>
      </c>
      <c r="L162" s="19" t="s">
        <v>314</v>
      </c>
      <c r="M162" s="21" t="s">
        <v>453</v>
      </c>
      <c r="N162" s="22"/>
      <c r="O162" s="19" t="s">
        <v>316</v>
      </c>
      <c r="P162" s="19" t="s">
        <v>19</v>
      </c>
      <c r="Q162" s="23">
        <v>1209.5999999999999</v>
      </c>
      <c r="R162" s="24">
        <v>-581.44000000000005</v>
      </c>
      <c r="S162" s="24"/>
      <c r="T162" s="24"/>
      <c r="U162" s="25" t="s">
        <v>133</v>
      </c>
      <c r="V162" s="26">
        <f t="shared" si="3"/>
        <v>628.15999999999985</v>
      </c>
      <c r="W162" s="26">
        <v>0</v>
      </c>
      <c r="X162" s="26">
        <v>0</v>
      </c>
      <c r="Y162" s="26">
        <v>628.15999999999985</v>
      </c>
      <c r="Z162" s="26">
        <v>628.15999999999985</v>
      </c>
      <c r="AA162" s="27" t="s">
        <v>12</v>
      </c>
      <c r="AB162" s="17" t="s">
        <v>129</v>
      </c>
      <c r="AC162" s="17" t="s">
        <v>134</v>
      </c>
      <c r="AD162" s="28"/>
      <c r="AE162" s="29"/>
      <c r="AF162" s="29"/>
      <c r="AG162" s="29"/>
      <c r="AH162" s="29" t="s">
        <v>102</v>
      </c>
      <c r="AI162" s="29"/>
      <c r="AJ162" s="29"/>
      <c r="AK162" s="29"/>
      <c r="AL162" s="29"/>
      <c r="AM162" s="29"/>
      <c r="AN162" s="29"/>
      <c r="AO162" s="29"/>
      <c r="AP162" s="29"/>
      <c r="AQ162" s="29"/>
      <c r="AR162" s="29"/>
      <c r="AS162" s="29"/>
      <c r="AT162" s="29"/>
      <c r="AU162" s="29"/>
      <c r="AV162" s="29" t="s">
        <v>102</v>
      </c>
      <c r="AW162" s="29"/>
      <c r="AX162" s="29"/>
      <c r="AY162" s="29"/>
      <c r="AZ162" s="29"/>
      <c r="BA162" s="29"/>
      <c r="BB162" s="29"/>
      <c r="BC162" s="29"/>
      <c r="BD162" s="30">
        <v>1</v>
      </c>
      <c r="BE162" s="31">
        <v>0</v>
      </c>
      <c r="BF162" s="31">
        <v>0</v>
      </c>
      <c r="BG162" s="31">
        <v>0</v>
      </c>
      <c r="BH162" s="31">
        <v>0</v>
      </c>
      <c r="BI162" s="31">
        <v>628.15999999999985</v>
      </c>
      <c r="BJ162" s="31">
        <v>0</v>
      </c>
      <c r="BK162" s="31">
        <v>0</v>
      </c>
      <c r="BL162" s="31">
        <v>0</v>
      </c>
      <c r="BM162" s="31">
        <v>0</v>
      </c>
      <c r="BN162" s="31">
        <v>0</v>
      </c>
      <c r="BO162" s="31">
        <v>0</v>
      </c>
      <c r="BP162" s="31">
        <v>0</v>
      </c>
      <c r="BQ162" s="31">
        <v>628.15999999999985</v>
      </c>
      <c r="BR162" s="31" t="b">
        <v>1</v>
      </c>
      <c r="BS162" s="31"/>
      <c r="BT162" s="33" t="s">
        <v>439</v>
      </c>
    </row>
    <row r="163" spans="1:72" ht="63.75" x14ac:dyDescent="0.2">
      <c r="A163" s="37">
        <v>162</v>
      </c>
      <c r="B163" s="18">
        <v>0</v>
      </c>
      <c r="C163" s="19" t="s">
        <v>312</v>
      </c>
      <c r="D163" s="19" t="s">
        <v>414</v>
      </c>
      <c r="E163" s="20" t="s">
        <v>87</v>
      </c>
      <c r="F163" s="20" t="s">
        <v>88</v>
      </c>
      <c r="G163" s="19" t="s">
        <v>261</v>
      </c>
      <c r="H163" s="19" t="s">
        <v>262</v>
      </c>
      <c r="I163" s="19" t="s">
        <v>263</v>
      </c>
      <c r="J163" s="19" t="s">
        <v>264</v>
      </c>
      <c r="K163" s="19" t="s">
        <v>265</v>
      </c>
      <c r="L163" s="19" t="s">
        <v>314</v>
      </c>
      <c r="M163" s="21" t="s">
        <v>454</v>
      </c>
      <c r="N163" s="22"/>
      <c r="O163" s="19" t="s">
        <v>316</v>
      </c>
      <c r="P163" s="19" t="s">
        <v>19</v>
      </c>
      <c r="Q163" s="23">
        <v>1209.5999999999999</v>
      </c>
      <c r="R163" s="24"/>
      <c r="S163" s="24"/>
      <c r="T163" s="24"/>
      <c r="U163" s="25" t="s">
        <v>133</v>
      </c>
      <c r="V163" s="26">
        <f t="shared" si="3"/>
        <v>1209.5999999999999</v>
      </c>
      <c r="W163" s="26">
        <v>0</v>
      </c>
      <c r="X163" s="26">
        <v>0</v>
      </c>
      <c r="Y163" s="26">
        <v>1209.5999999999999</v>
      </c>
      <c r="Z163" s="26">
        <v>1209.5999999999999</v>
      </c>
      <c r="AA163" s="27" t="s">
        <v>12</v>
      </c>
      <c r="AB163" s="17" t="s">
        <v>129</v>
      </c>
      <c r="AC163" s="17" t="s">
        <v>130</v>
      </c>
      <c r="AD163" s="28"/>
      <c r="AE163" s="29"/>
      <c r="AF163" s="29"/>
      <c r="AG163" s="29"/>
      <c r="AH163" s="29"/>
      <c r="AI163" s="29"/>
      <c r="AJ163" s="29" t="s">
        <v>102</v>
      </c>
      <c r="AK163" s="29"/>
      <c r="AL163" s="29"/>
      <c r="AM163" s="29"/>
      <c r="AN163" s="29"/>
      <c r="AO163" s="29"/>
      <c r="AP163" s="29"/>
      <c r="AQ163" s="29"/>
      <c r="AR163" s="29"/>
      <c r="AS163" s="29"/>
      <c r="AT163" s="29"/>
      <c r="AU163" s="29"/>
      <c r="AV163" s="29"/>
      <c r="AW163" s="29" t="s">
        <v>102</v>
      </c>
      <c r="AX163" s="29"/>
      <c r="AY163" s="29"/>
      <c r="AZ163" s="29"/>
      <c r="BA163" s="29"/>
      <c r="BB163" s="29"/>
      <c r="BC163" s="29"/>
      <c r="BD163" s="30">
        <v>1</v>
      </c>
      <c r="BE163" s="31">
        <v>0</v>
      </c>
      <c r="BF163" s="31">
        <v>0</v>
      </c>
      <c r="BG163" s="31">
        <v>0</v>
      </c>
      <c r="BH163" s="31">
        <v>0</v>
      </c>
      <c r="BI163" s="31">
        <v>0</v>
      </c>
      <c r="BJ163" s="31">
        <v>1209.5999999999999</v>
      </c>
      <c r="BK163" s="31">
        <v>0</v>
      </c>
      <c r="BL163" s="31">
        <v>0</v>
      </c>
      <c r="BM163" s="31">
        <v>0</v>
      </c>
      <c r="BN163" s="31">
        <v>0</v>
      </c>
      <c r="BO163" s="31">
        <v>0</v>
      </c>
      <c r="BP163" s="31">
        <v>0</v>
      </c>
      <c r="BQ163" s="31">
        <v>1209.5999999999999</v>
      </c>
      <c r="BR163" s="31" t="b">
        <v>1</v>
      </c>
      <c r="BS163" s="31"/>
      <c r="BT163" s="33"/>
    </row>
    <row r="164" spans="1:72" ht="51" x14ac:dyDescent="0.2">
      <c r="A164" s="37">
        <v>163</v>
      </c>
      <c r="B164" s="18">
        <v>0</v>
      </c>
      <c r="C164" s="19" t="s">
        <v>312</v>
      </c>
      <c r="D164" s="19" t="s">
        <v>414</v>
      </c>
      <c r="E164" s="20" t="s">
        <v>87</v>
      </c>
      <c r="F164" s="20" t="s">
        <v>88</v>
      </c>
      <c r="G164" s="19" t="s">
        <v>261</v>
      </c>
      <c r="H164" s="19" t="s">
        <v>262</v>
      </c>
      <c r="I164" s="19" t="s">
        <v>263</v>
      </c>
      <c r="J164" s="19" t="s">
        <v>264</v>
      </c>
      <c r="K164" s="19" t="s">
        <v>265</v>
      </c>
      <c r="L164" s="19" t="s">
        <v>314</v>
      </c>
      <c r="M164" s="21" t="s">
        <v>455</v>
      </c>
      <c r="N164" s="22"/>
      <c r="O164" s="19" t="s">
        <v>316</v>
      </c>
      <c r="P164" s="19" t="s">
        <v>349</v>
      </c>
      <c r="Q164" s="23">
        <v>504</v>
      </c>
      <c r="R164" s="24"/>
      <c r="S164" s="24"/>
      <c r="T164" s="24"/>
      <c r="U164" s="25" t="s">
        <v>121</v>
      </c>
      <c r="V164" s="26">
        <f t="shared" si="3"/>
        <v>504</v>
      </c>
      <c r="W164" s="26">
        <v>0</v>
      </c>
      <c r="X164" s="26">
        <v>0</v>
      </c>
      <c r="Y164" s="26">
        <v>504</v>
      </c>
      <c r="Z164" s="26">
        <v>504</v>
      </c>
      <c r="AA164" s="27" t="s">
        <v>12</v>
      </c>
      <c r="AB164" s="17" t="s">
        <v>129</v>
      </c>
      <c r="AC164" s="17" t="s">
        <v>134</v>
      </c>
      <c r="AD164" s="28"/>
      <c r="AE164" s="29"/>
      <c r="AF164" s="29"/>
      <c r="AG164" s="29"/>
      <c r="AH164" s="29"/>
      <c r="AI164" s="29" t="s">
        <v>102</v>
      </c>
      <c r="AJ164" s="29"/>
      <c r="AK164" s="29"/>
      <c r="AL164" s="29"/>
      <c r="AM164" s="29"/>
      <c r="AN164" s="29"/>
      <c r="AO164" s="29"/>
      <c r="AP164" s="29"/>
      <c r="AQ164" s="29"/>
      <c r="AR164" s="29"/>
      <c r="AS164" s="29"/>
      <c r="AT164" s="29"/>
      <c r="AU164" s="29" t="s">
        <v>102</v>
      </c>
      <c r="AV164" s="29"/>
      <c r="AW164" s="29"/>
      <c r="AX164" s="29"/>
      <c r="AY164" s="29"/>
      <c r="AZ164" s="29"/>
      <c r="BA164" s="29"/>
      <c r="BB164" s="29"/>
      <c r="BC164" s="29"/>
      <c r="BD164" s="30">
        <v>1</v>
      </c>
      <c r="BE164" s="31">
        <v>0</v>
      </c>
      <c r="BF164" s="31">
        <v>0</v>
      </c>
      <c r="BG164" s="31">
        <v>0</v>
      </c>
      <c r="BH164" s="31">
        <v>504</v>
      </c>
      <c r="BI164" s="31">
        <v>0</v>
      </c>
      <c r="BJ164" s="31">
        <v>0</v>
      </c>
      <c r="BK164" s="31">
        <v>0</v>
      </c>
      <c r="BL164" s="31">
        <v>0</v>
      </c>
      <c r="BM164" s="31">
        <v>0</v>
      </c>
      <c r="BN164" s="31">
        <v>0</v>
      </c>
      <c r="BO164" s="31">
        <v>0</v>
      </c>
      <c r="BP164" s="31">
        <v>0</v>
      </c>
      <c r="BQ164" s="31">
        <v>504</v>
      </c>
      <c r="BR164" s="31" t="b">
        <v>1</v>
      </c>
      <c r="BS164" s="31"/>
      <c r="BT164" s="33"/>
    </row>
    <row r="165" spans="1:72" ht="51" x14ac:dyDescent="0.2">
      <c r="A165" s="17">
        <v>164</v>
      </c>
      <c r="B165" s="18">
        <v>0</v>
      </c>
      <c r="C165" s="19" t="s">
        <v>312</v>
      </c>
      <c r="D165" s="19" t="s">
        <v>414</v>
      </c>
      <c r="E165" s="20" t="s">
        <v>87</v>
      </c>
      <c r="F165" s="20" t="s">
        <v>88</v>
      </c>
      <c r="G165" s="19" t="s">
        <v>261</v>
      </c>
      <c r="H165" s="19" t="s">
        <v>262</v>
      </c>
      <c r="I165" s="19" t="s">
        <v>263</v>
      </c>
      <c r="J165" s="19" t="s">
        <v>264</v>
      </c>
      <c r="K165" s="19" t="s">
        <v>265</v>
      </c>
      <c r="L165" s="19" t="s">
        <v>314</v>
      </c>
      <c r="M165" s="21" t="s">
        <v>456</v>
      </c>
      <c r="N165" s="22"/>
      <c r="O165" s="19" t="s">
        <v>316</v>
      </c>
      <c r="P165" s="19" t="s">
        <v>317</v>
      </c>
      <c r="Q165" s="23">
        <v>907.2</v>
      </c>
      <c r="R165" s="24"/>
      <c r="S165" s="24"/>
      <c r="T165" s="24"/>
      <c r="U165" s="25" t="s">
        <v>121</v>
      </c>
      <c r="V165" s="26">
        <f t="shared" si="3"/>
        <v>907.2</v>
      </c>
      <c r="W165" s="26">
        <v>0</v>
      </c>
      <c r="X165" s="26">
        <v>0</v>
      </c>
      <c r="Y165" s="26">
        <v>907.2</v>
      </c>
      <c r="Z165" s="26">
        <v>907.2</v>
      </c>
      <c r="AA165" s="27" t="s">
        <v>12</v>
      </c>
      <c r="AB165" s="17" t="s">
        <v>129</v>
      </c>
      <c r="AC165" s="17" t="s">
        <v>134</v>
      </c>
      <c r="AD165" s="28"/>
      <c r="AE165" s="29"/>
      <c r="AF165" s="29"/>
      <c r="AG165" s="29"/>
      <c r="AH165" s="29" t="s">
        <v>102</v>
      </c>
      <c r="AI165" s="29"/>
      <c r="AJ165" s="29"/>
      <c r="AK165" s="29"/>
      <c r="AL165" s="29"/>
      <c r="AM165" s="29"/>
      <c r="AN165" s="29"/>
      <c r="AO165" s="29"/>
      <c r="AP165" s="29"/>
      <c r="AQ165" s="29"/>
      <c r="AR165" s="29"/>
      <c r="AS165" s="29"/>
      <c r="AT165" s="29"/>
      <c r="AU165" s="29" t="s">
        <v>102</v>
      </c>
      <c r="AV165" s="29"/>
      <c r="AW165" s="29"/>
      <c r="AX165" s="29"/>
      <c r="AY165" s="29"/>
      <c r="AZ165" s="29"/>
      <c r="BA165" s="29"/>
      <c r="BB165" s="29"/>
      <c r="BC165" s="29"/>
      <c r="BD165" s="30">
        <v>1</v>
      </c>
      <c r="BE165" s="31">
        <v>0</v>
      </c>
      <c r="BF165" s="31">
        <v>0</v>
      </c>
      <c r="BG165" s="31">
        <v>0</v>
      </c>
      <c r="BH165" s="31">
        <v>907.2</v>
      </c>
      <c r="BI165" s="31">
        <v>0</v>
      </c>
      <c r="BJ165" s="31">
        <v>0</v>
      </c>
      <c r="BK165" s="31">
        <v>0</v>
      </c>
      <c r="BL165" s="31">
        <v>0</v>
      </c>
      <c r="BM165" s="31">
        <v>0</v>
      </c>
      <c r="BN165" s="31">
        <v>0</v>
      </c>
      <c r="BO165" s="31">
        <v>0</v>
      </c>
      <c r="BP165" s="31">
        <v>0</v>
      </c>
      <c r="BQ165" s="31">
        <v>907.2</v>
      </c>
      <c r="BR165" s="31" t="b">
        <v>1</v>
      </c>
      <c r="BS165" s="31"/>
      <c r="BT165" s="33"/>
    </row>
    <row r="166" spans="1:72" ht="51" x14ac:dyDescent="0.2">
      <c r="A166" s="17">
        <v>165</v>
      </c>
      <c r="B166" s="18">
        <v>0</v>
      </c>
      <c r="C166" s="19" t="s">
        <v>312</v>
      </c>
      <c r="D166" s="19" t="s">
        <v>414</v>
      </c>
      <c r="E166" s="20" t="s">
        <v>87</v>
      </c>
      <c r="F166" s="20" t="s">
        <v>88</v>
      </c>
      <c r="G166" s="19" t="s">
        <v>261</v>
      </c>
      <c r="H166" s="19" t="s">
        <v>262</v>
      </c>
      <c r="I166" s="19" t="s">
        <v>263</v>
      </c>
      <c r="J166" s="19" t="s">
        <v>264</v>
      </c>
      <c r="K166" s="19" t="s">
        <v>265</v>
      </c>
      <c r="L166" s="19" t="s">
        <v>314</v>
      </c>
      <c r="M166" s="21" t="s">
        <v>457</v>
      </c>
      <c r="N166" s="22"/>
      <c r="O166" s="19" t="s">
        <v>316</v>
      </c>
      <c r="P166" s="19" t="s">
        <v>349</v>
      </c>
      <c r="Q166" s="23">
        <v>100.8</v>
      </c>
      <c r="R166" s="24"/>
      <c r="S166" s="24"/>
      <c r="T166" s="24"/>
      <c r="U166" s="25" t="s">
        <v>128</v>
      </c>
      <c r="V166" s="26">
        <f t="shared" si="3"/>
        <v>100.8</v>
      </c>
      <c r="W166" s="26">
        <v>0</v>
      </c>
      <c r="X166" s="26">
        <v>0</v>
      </c>
      <c r="Y166" s="26">
        <v>100.8</v>
      </c>
      <c r="Z166" s="26">
        <v>100.8</v>
      </c>
      <c r="AA166" s="27" t="s">
        <v>12</v>
      </c>
      <c r="AB166" s="17" t="s">
        <v>129</v>
      </c>
      <c r="AC166" s="17" t="s">
        <v>219</v>
      </c>
      <c r="AD166" s="28"/>
      <c r="AE166" s="29"/>
      <c r="AF166" s="29"/>
      <c r="AG166" s="29"/>
      <c r="AH166" s="29"/>
      <c r="AI166" s="29"/>
      <c r="AJ166" s="29"/>
      <c r="AK166" s="29" t="s">
        <v>102</v>
      </c>
      <c r="AL166" s="29"/>
      <c r="AM166" s="29"/>
      <c r="AN166" s="29"/>
      <c r="AO166" s="29"/>
      <c r="AP166" s="29"/>
      <c r="AQ166" s="29"/>
      <c r="AR166" s="29"/>
      <c r="AS166" s="29"/>
      <c r="AT166" s="29"/>
      <c r="AU166" s="29"/>
      <c r="AV166" s="29"/>
      <c r="AW166" s="29"/>
      <c r="AX166" s="29"/>
      <c r="AY166" s="29"/>
      <c r="AZ166" s="29" t="s">
        <v>102</v>
      </c>
      <c r="BA166" s="29"/>
      <c r="BB166" s="29"/>
      <c r="BC166" s="29"/>
      <c r="BD166" s="30">
        <v>1</v>
      </c>
      <c r="BE166" s="31">
        <v>0</v>
      </c>
      <c r="BF166" s="31">
        <v>0</v>
      </c>
      <c r="BG166" s="31">
        <v>0</v>
      </c>
      <c r="BH166" s="31">
        <v>0</v>
      </c>
      <c r="BI166" s="31">
        <v>0</v>
      </c>
      <c r="BJ166" s="31">
        <v>0</v>
      </c>
      <c r="BK166" s="31">
        <v>0</v>
      </c>
      <c r="BL166" s="31">
        <v>0</v>
      </c>
      <c r="BM166" s="31">
        <v>100.8</v>
      </c>
      <c r="BN166" s="31">
        <v>0</v>
      </c>
      <c r="BO166" s="31">
        <v>0</v>
      </c>
      <c r="BP166" s="31">
        <v>0</v>
      </c>
      <c r="BQ166" s="31">
        <v>100.8</v>
      </c>
      <c r="BR166" s="31" t="b">
        <v>1</v>
      </c>
      <c r="BS166" s="31"/>
      <c r="BT166" s="33"/>
    </row>
    <row r="167" spans="1:72" ht="51" x14ac:dyDescent="0.2">
      <c r="A167" s="17">
        <v>166</v>
      </c>
      <c r="B167" s="18">
        <v>263</v>
      </c>
      <c r="C167" s="19" t="s">
        <v>312</v>
      </c>
      <c r="D167" s="19" t="s">
        <v>414</v>
      </c>
      <c r="E167" s="20" t="s">
        <v>87</v>
      </c>
      <c r="F167" s="20" t="s">
        <v>88</v>
      </c>
      <c r="G167" s="19" t="s">
        <v>261</v>
      </c>
      <c r="H167" s="19" t="s">
        <v>262</v>
      </c>
      <c r="I167" s="19" t="s">
        <v>263</v>
      </c>
      <c r="J167" s="19" t="s">
        <v>264</v>
      </c>
      <c r="K167" s="19" t="s">
        <v>265</v>
      </c>
      <c r="L167" s="19" t="s">
        <v>314</v>
      </c>
      <c r="M167" s="21" t="s">
        <v>458</v>
      </c>
      <c r="N167" s="22"/>
      <c r="O167" s="19" t="s">
        <v>316</v>
      </c>
      <c r="P167" s="19" t="s">
        <v>384</v>
      </c>
      <c r="Q167" s="23">
        <v>6246.38</v>
      </c>
      <c r="R167" s="24">
        <v>-1785.62</v>
      </c>
      <c r="S167" s="24">
        <v>174.02</v>
      </c>
      <c r="T167" s="24"/>
      <c r="U167" s="25" t="s">
        <v>128</v>
      </c>
      <c r="V167" s="26">
        <f t="shared" si="3"/>
        <v>4634.7800000000007</v>
      </c>
      <c r="W167" s="26">
        <v>0</v>
      </c>
      <c r="X167" s="26">
        <v>0</v>
      </c>
      <c r="Y167" s="26">
        <v>4634.7800000000007</v>
      </c>
      <c r="Z167" s="26">
        <v>4634.7800000000007</v>
      </c>
      <c r="AA167" s="27" t="s">
        <v>12</v>
      </c>
      <c r="AB167" s="17" t="s">
        <v>129</v>
      </c>
      <c r="AC167" s="17" t="s">
        <v>130</v>
      </c>
      <c r="AD167" s="28"/>
      <c r="AE167" s="29"/>
      <c r="AF167" s="29"/>
      <c r="AG167" s="29"/>
      <c r="AH167" s="29"/>
      <c r="AI167" s="29"/>
      <c r="AJ167" s="29"/>
      <c r="AK167" s="29" t="s">
        <v>102</v>
      </c>
      <c r="AL167" s="29"/>
      <c r="AM167" s="29"/>
      <c r="AN167" s="29"/>
      <c r="AO167" s="29"/>
      <c r="AP167" s="29"/>
      <c r="AQ167" s="29"/>
      <c r="AR167" s="29"/>
      <c r="AS167" s="29"/>
      <c r="AT167" s="29"/>
      <c r="AU167" s="29"/>
      <c r="AV167" s="29"/>
      <c r="AW167" s="29"/>
      <c r="AX167" s="29"/>
      <c r="AY167" s="29"/>
      <c r="AZ167" s="29" t="s">
        <v>102</v>
      </c>
      <c r="BA167" s="29"/>
      <c r="BB167" s="29"/>
      <c r="BC167" s="29"/>
      <c r="BD167" s="30">
        <v>1</v>
      </c>
      <c r="BE167" s="31">
        <v>0</v>
      </c>
      <c r="BF167" s="31">
        <v>0</v>
      </c>
      <c r="BG167" s="31">
        <v>0</v>
      </c>
      <c r="BH167" s="31">
        <v>0</v>
      </c>
      <c r="BI167" s="31">
        <v>0</v>
      </c>
      <c r="BJ167" s="31">
        <v>0</v>
      </c>
      <c r="BK167" s="31">
        <v>0</v>
      </c>
      <c r="BL167" s="31">
        <v>0</v>
      </c>
      <c r="BM167" s="31">
        <v>4634.7800000000007</v>
      </c>
      <c r="BN167" s="31">
        <v>0</v>
      </c>
      <c r="BO167" s="31">
        <v>0</v>
      </c>
      <c r="BP167" s="31">
        <v>0</v>
      </c>
      <c r="BQ167" s="31">
        <v>4634.7800000000007</v>
      </c>
      <c r="BR167" s="31" t="b">
        <v>1</v>
      </c>
      <c r="BS167" s="31"/>
      <c r="BT167" s="33" t="s">
        <v>459</v>
      </c>
    </row>
    <row r="168" spans="1:72" ht="51" x14ac:dyDescent="0.2">
      <c r="A168" s="17">
        <v>167</v>
      </c>
      <c r="B168" s="18">
        <v>0</v>
      </c>
      <c r="C168" s="19" t="s">
        <v>312</v>
      </c>
      <c r="D168" s="19" t="s">
        <v>414</v>
      </c>
      <c r="E168" s="20" t="s">
        <v>87</v>
      </c>
      <c r="F168" s="20" t="s">
        <v>88</v>
      </c>
      <c r="G168" s="19" t="s">
        <v>261</v>
      </c>
      <c r="H168" s="19" t="s">
        <v>262</v>
      </c>
      <c r="I168" s="19" t="s">
        <v>263</v>
      </c>
      <c r="J168" s="19" t="s">
        <v>264</v>
      </c>
      <c r="K168" s="19" t="s">
        <v>265</v>
      </c>
      <c r="L168" s="19" t="s">
        <v>314</v>
      </c>
      <c r="M168" s="21" t="s">
        <v>460</v>
      </c>
      <c r="N168" s="22"/>
      <c r="O168" s="19" t="s">
        <v>316</v>
      </c>
      <c r="P168" s="19" t="s">
        <v>317</v>
      </c>
      <c r="Q168" s="23">
        <v>5040</v>
      </c>
      <c r="R168" s="24">
        <v>-5040</v>
      </c>
      <c r="S168" s="24"/>
      <c r="T168" s="24"/>
      <c r="U168" s="25" t="s">
        <v>111</v>
      </c>
      <c r="V168" s="26">
        <f t="shared" si="3"/>
        <v>0</v>
      </c>
      <c r="W168" s="26">
        <v>0</v>
      </c>
      <c r="X168" s="26">
        <v>0</v>
      </c>
      <c r="Y168" s="26">
        <v>0</v>
      </c>
      <c r="Z168" s="26">
        <v>0</v>
      </c>
      <c r="AA168" s="27" t="s">
        <v>12</v>
      </c>
      <c r="AB168" s="17" t="s">
        <v>129</v>
      </c>
      <c r="AC168" s="17" t="s">
        <v>134</v>
      </c>
      <c r="AD168" s="28"/>
      <c r="AE168" s="29"/>
      <c r="AF168" s="29"/>
      <c r="AG168" s="29"/>
      <c r="AH168" s="29" t="s">
        <v>102</v>
      </c>
      <c r="AI168" s="29"/>
      <c r="AJ168" s="29"/>
      <c r="AK168" s="29"/>
      <c r="AL168" s="29"/>
      <c r="AM168" s="29"/>
      <c r="AN168" s="29"/>
      <c r="AO168" s="29"/>
      <c r="AP168" s="29"/>
      <c r="AQ168" s="29"/>
      <c r="AR168" s="29"/>
      <c r="AS168" s="29"/>
      <c r="AT168" s="29"/>
      <c r="AU168" s="29"/>
      <c r="AV168" s="29"/>
      <c r="AW168" s="29" t="s">
        <v>102</v>
      </c>
      <c r="AX168" s="29"/>
      <c r="AY168" s="29"/>
      <c r="AZ168" s="29"/>
      <c r="BA168" s="29"/>
      <c r="BB168" s="29"/>
      <c r="BC168" s="29"/>
      <c r="BD168" s="30">
        <v>1</v>
      </c>
      <c r="BE168" s="31">
        <v>0</v>
      </c>
      <c r="BF168" s="31">
        <v>0</v>
      </c>
      <c r="BG168" s="31">
        <v>0</v>
      </c>
      <c r="BH168" s="31">
        <v>0</v>
      </c>
      <c r="BI168" s="31">
        <v>0</v>
      </c>
      <c r="BJ168" s="31">
        <v>0</v>
      </c>
      <c r="BK168" s="31">
        <v>0</v>
      </c>
      <c r="BL168" s="31">
        <v>0</v>
      </c>
      <c r="BM168" s="31">
        <v>0</v>
      </c>
      <c r="BN168" s="31">
        <v>0</v>
      </c>
      <c r="BO168" s="31">
        <v>0</v>
      </c>
      <c r="BP168" s="31">
        <v>0</v>
      </c>
      <c r="BQ168" s="31">
        <v>0</v>
      </c>
      <c r="BR168" s="31" t="b">
        <v>1</v>
      </c>
      <c r="BS168" s="31"/>
      <c r="BT168" s="33" t="s">
        <v>461</v>
      </c>
    </row>
    <row r="169" spans="1:72" ht="51" x14ac:dyDescent="0.2">
      <c r="A169" s="17">
        <v>168</v>
      </c>
      <c r="B169" s="18">
        <v>242</v>
      </c>
      <c r="C169" s="19" t="s">
        <v>312</v>
      </c>
      <c r="D169" s="19" t="s">
        <v>414</v>
      </c>
      <c r="E169" s="20" t="s">
        <v>87</v>
      </c>
      <c r="F169" s="20" t="s">
        <v>88</v>
      </c>
      <c r="G169" s="19" t="s">
        <v>261</v>
      </c>
      <c r="H169" s="19" t="s">
        <v>262</v>
      </c>
      <c r="I169" s="19" t="s">
        <v>263</v>
      </c>
      <c r="J169" s="19" t="s">
        <v>264</v>
      </c>
      <c r="K169" s="19" t="s">
        <v>265</v>
      </c>
      <c r="L169" s="19" t="s">
        <v>314</v>
      </c>
      <c r="M169" s="21" t="s">
        <v>462</v>
      </c>
      <c r="N169" s="22"/>
      <c r="O169" s="19" t="s">
        <v>316</v>
      </c>
      <c r="P169" s="19" t="s">
        <v>317</v>
      </c>
      <c r="Q169" s="23">
        <v>20412</v>
      </c>
      <c r="R169" s="24">
        <v>-2659.2</v>
      </c>
      <c r="S169" s="24">
        <v>4407.2</v>
      </c>
      <c r="T169" s="24"/>
      <c r="U169" s="25" t="s">
        <v>128</v>
      </c>
      <c r="V169" s="26">
        <f t="shared" si="3"/>
        <v>22160</v>
      </c>
      <c r="W169" s="26">
        <v>44320</v>
      </c>
      <c r="X169" s="26">
        <v>0</v>
      </c>
      <c r="Y169" s="26">
        <v>-22160</v>
      </c>
      <c r="Z169" s="26">
        <v>22160</v>
      </c>
      <c r="AA169" s="27" t="s">
        <v>12</v>
      </c>
      <c r="AB169" s="17" t="s">
        <v>129</v>
      </c>
      <c r="AC169" s="17" t="s">
        <v>130</v>
      </c>
      <c r="AD169" s="28"/>
      <c r="AE169" s="29"/>
      <c r="AF169" s="29"/>
      <c r="AG169" s="29"/>
      <c r="AH169" s="29" t="s">
        <v>102</v>
      </c>
      <c r="AI169" s="29"/>
      <c r="AJ169" s="29"/>
      <c r="AK169" s="29"/>
      <c r="AL169" s="29"/>
      <c r="AM169" s="29"/>
      <c r="AN169" s="29"/>
      <c r="AO169" s="29"/>
      <c r="AP169" s="29"/>
      <c r="AQ169" s="29"/>
      <c r="AR169" s="29"/>
      <c r="AS169" s="29"/>
      <c r="AT169" s="29"/>
      <c r="AU169" s="29"/>
      <c r="AV169" s="29"/>
      <c r="AW169" s="29"/>
      <c r="AX169" s="29"/>
      <c r="AY169" s="29"/>
      <c r="AZ169" s="29"/>
      <c r="BA169" s="29"/>
      <c r="BB169" s="29"/>
      <c r="BC169" s="29" t="s">
        <v>102</v>
      </c>
      <c r="BD169" s="30">
        <v>1</v>
      </c>
      <c r="BE169" s="31">
        <v>0</v>
      </c>
      <c r="BF169" s="31">
        <v>0</v>
      </c>
      <c r="BG169" s="31">
        <v>0</v>
      </c>
      <c r="BH169" s="31">
        <v>0</v>
      </c>
      <c r="BI169" s="31">
        <v>0</v>
      </c>
      <c r="BJ169" s="31">
        <v>0</v>
      </c>
      <c r="BK169" s="31">
        <v>0</v>
      </c>
      <c r="BL169" s="31">
        <v>0</v>
      </c>
      <c r="BM169" s="31">
        <v>0</v>
      </c>
      <c r="BN169" s="31">
        <v>0</v>
      </c>
      <c r="BO169" s="31">
        <v>0</v>
      </c>
      <c r="BP169" s="31">
        <v>22160</v>
      </c>
      <c r="BQ169" s="31">
        <v>22160</v>
      </c>
      <c r="BR169" s="31" t="b">
        <v>1</v>
      </c>
      <c r="BS169" s="31"/>
      <c r="BT169" s="33" t="s">
        <v>463</v>
      </c>
    </row>
    <row r="170" spans="1:72" ht="51" x14ac:dyDescent="0.2">
      <c r="A170" s="37">
        <v>169</v>
      </c>
      <c r="B170" s="18">
        <v>0</v>
      </c>
      <c r="C170" s="19" t="s">
        <v>312</v>
      </c>
      <c r="D170" s="19" t="s">
        <v>414</v>
      </c>
      <c r="E170" s="20" t="s">
        <v>87</v>
      </c>
      <c r="F170" s="20" t="s">
        <v>88</v>
      </c>
      <c r="G170" s="19" t="s">
        <v>261</v>
      </c>
      <c r="H170" s="19" t="s">
        <v>262</v>
      </c>
      <c r="I170" s="19" t="s">
        <v>263</v>
      </c>
      <c r="J170" s="19" t="s">
        <v>264</v>
      </c>
      <c r="K170" s="19" t="s">
        <v>265</v>
      </c>
      <c r="L170" s="19" t="s">
        <v>314</v>
      </c>
      <c r="M170" s="21" t="s">
        <v>464</v>
      </c>
      <c r="N170" s="22"/>
      <c r="O170" s="19" t="s">
        <v>316</v>
      </c>
      <c r="P170" s="19" t="s">
        <v>317</v>
      </c>
      <c r="Q170" s="23">
        <v>73584</v>
      </c>
      <c r="R170" s="24">
        <v>-40545.410000000003</v>
      </c>
      <c r="S170" s="24">
        <v>4373.2</v>
      </c>
      <c r="T170" s="24"/>
      <c r="U170" s="25" t="s">
        <v>133</v>
      </c>
      <c r="V170" s="26">
        <f t="shared" si="3"/>
        <v>37411.789999999994</v>
      </c>
      <c r="W170" s="26">
        <v>0</v>
      </c>
      <c r="X170" s="26">
        <v>0</v>
      </c>
      <c r="Y170" s="26">
        <v>37411.789999999994</v>
      </c>
      <c r="Z170" s="26">
        <v>37411.789999999994</v>
      </c>
      <c r="AA170" s="27" t="s">
        <v>12</v>
      </c>
      <c r="AB170" s="17" t="s">
        <v>129</v>
      </c>
      <c r="AC170" s="17" t="s">
        <v>130</v>
      </c>
      <c r="AD170" s="28"/>
      <c r="AE170" s="29"/>
      <c r="AF170" s="29"/>
      <c r="AG170" s="29"/>
      <c r="AH170" s="29"/>
      <c r="AI170" s="29"/>
      <c r="AJ170" s="29" t="s">
        <v>102</v>
      </c>
      <c r="AK170" s="29"/>
      <c r="AL170" s="29"/>
      <c r="AM170" s="29"/>
      <c r="AN170" s="29"/>
      <c r="AO170" s="29"/>
      <c r="AP170" s="29"/>
      <c r="AQ170" s="29"/>
      <c r="AR170" s="29"/>
      <c r="AS170" s="29"/>
      <c r="AT170" s="29"/>
      <c r="AU170" s="29"/>
      <c r="AV170" s="29"/>
      <c r="AW170" s="29"/>
      <c r="AX170" s="29" t="s">
        <v>102</v>
      </c>
      <c r="AY170" s="29"/>
      <c r="AZ170" s="29"/>
      <c r="BA170" s="29"/>
      <c r="BB170" s="29"/>
      <c r="BC170" s="29"/>
      <c r="BD170" s="30">
        <v>1</v>
      </c>
      <c r="BE170" s="31">
        <v>0</v>
      </c>
      <c r="BF170" s="31">
        <v>0</v>
      </c>
      <c r="BG170" s="31">
        <v>0</v>
      </c>
      <c r="BH170" s="31">
        <v>0</v>
      </c>
      <c r="BI170" s="31">
        <v>0</v>
      </c>
      <c r="BJ170" s="31">
        <v>0</v>
      </c>
      <c r="BK170" s="31">
        <v>37411.789999999994</v>
      </c>
      <c r="BL170" s="31">
        <v>0</v>
      </c>
      <c r="BM170" s="31">
        <v>0</v>
      </c>
      <c r="BN170" s="31">
        <v>0</v>
      </c>
      <c r="BO170" s="31">
        <v>0</v>
      </c>
      <c r="BP170" s="31">
        <v>0</v>
      </c>
      <c r="BQ170" s="31">
        <v>37411.789999999994</v>
      </c>
      <c r="BR170" s="31" t="b">
        <v>1</v>
      </c>
      <c r="BS170" s="31"/>
      <c r="BT170" s="33" t="s">
        <v>465</v>
      </c>
    </row>
    <row r="171" spans="1:72" ht="63.75" x14ac:dyDescent="0.2">
      <c r="A171" s="17">
        <v>170</v>
      </c>
      <c r="B171" s="18">
        <v>0</v>
      </c>
      <c r="C171" s="19" t="s">
        <v>312</v>
      </c>
      <c r="D171" s="19" t="s">
        <v>414</v>
      </c>
      <c r="E171" s="20" t="s">
        <v>87</v>
      </c>
      <c r="F171" s="20" t="s">
        <v>88</v>
      </c>
      <c r="G171" s="19" t="s">
        <v>261</v>
      </c>
      <c r="H171" s="19" t="s">
        <v>262</v>
      </c>
      <c r="I171" s="19" t="s">
        <v>263</v>
      </c>
      <c r="J171" s="19" t="s">
        <v>264</v>
      </c>
      <c r="K171" s="19" t="s">
        <v>265</v>
      </c>
      <c r="L171" s="19" t="s">
        <v>314</v>
      </c>
      <c r="M171" s="21" t="s">
        <v>466</v>
      </c>
      <c r="N171" s="22"/>
      <c r="O171" s="19" t="s">
        <v>316</v>
      </c>
      <c r="P171" s="19" t="s">
        <v>19</v>
      </c>
      <c r="Q171" s="23">
        <v>8164.8</v>
      </c>
      <c r="R171" s="24">
        <v>-6731.15</v>
      </c>
      <c r="S171" s="24"/>
      <c r="T171" s="24"/>
      <c r="U171" s="25" t="s">
        <v>133</v>
      </c>
      <c r="V171" s="26">
        <f t="shared" si="3"/>
        <v>1433.6500000000005</v>
      </c>
      <c r="W171" s="26">
        <v>0</v>
      </c>
      <c r="X171" s="26">
        <v>0</v>
      </c>
      <c r="Y171" s="26">
        <v>1433.6500000000005</v>
      </c>
      <c r="Z171" s="26">
        <v>1433.6500000000005</v>
      </c>
      <c r="AA171" s="27" t="s">
        <v>12</v>
      </c>
      <c r="AB171" s="17" t="s">
        <v>129</v>
      </c>
      <c r="AC171" s="17" t="s">
        <v>130</v>
      </c>
      <c r="AD171" s="28"/>
      <c r="AE171" s="29"/>
      <c r="AF171" s="29"/>
      <c r="AG171" s="29"/>
      <c r="AH171" s="29" t="s">
        <v>102</v>
      </c>
      <c r="AI171" s="29"/>
      <c r="AJ171" s="29"/>
      <c r="AK171" s="29"/>
      <c r="AL171" s="29"/>
      <c r="AM171" s="29"/>
      <c r="AN171" s="29"/>
      <c r="AO171" s="29"/>
      <c r="AP171" s="29"/>
      <c r="AQ171" s="29"/>
      <c r="AR171" s="29"/>
      <c r="AS171" s="29"/>
      <c r="AT171" s="29"/>
      <c r="AU171" s="29"/>
      <c r="AV171" s="29"/>
      <c r="AW171" s="29" t="s">
        <v>102</v>
      </c>
      <c r="AX171" s="29"/>
      <c r="AY171" s="29"/>
      <c r="AZ171" s="29"/>
      <c r="BA171" s="29"/>
      <c r="BB171" s="29"/>
      <c r="BC171" s="29"/>
      <c r="BD171" s="30">
        <v>1</v>
      </c>
      <c r="BE171" s="31">
        <v>0</v>
      </c>
      <c r="BF171" s="31">
        <v>0</v>
      </c>
      <c r="BG171" s="31">
        <v>0</v>
      </c>
      <c r="BH171" s="31">
        <v>0</v>
      </c>
      <c r="BI171" s="31">
        <v>0</v>
      </c>
      <c r="BJ171" s="31">
        <v>1433.6500000000005</v>
      </c>
      <c r="BK171" s="31">
        <v>0</v>
      </c>
      <c r="BL171" s="31">
        <v>0</v>
      </c>
      <c r="BM171" s="31">
        <v>0</v>
      </c>
      <c r="BN171" s="31">
        <v>0</v>
      </c>
      <c r="BO171" s="31">
        <v>0</v>
      </c>
      <c r="BP171" s="31">
        <v>0</v>
      </c>
      <c r="BQ171" s="31">
        <v>1433.6500000000005</v>
      </c>
      <c r="BR171" s="31" t="b">
        <v>1</v>
      </c>
      <c r="BS171" s="31"/>
      <c r="BT171" s="33" t="s">
        <v>467</v>
      </c>
    </row>
    <row r="172" spans="1:72" ht="51" x14ac:dyDescent="0.2">
      <c r="A172" s="17">
        <v>171</v>
      </c>
      <c r="B172" s="18">
        <v>0</v>
      </c>
      <c r="C172" s="19" t="s">
        <v>312</v>
      </c>
      <c r="D172" s="19" t="s">
        <v>414</v>
      </c>
      <c r="E172" s="20" t="s">
        <v>87</v>
      </c>
      <c r="F172" s="20" t="s">
        <v>88</v>
      </c>
      <c r="G172" s="19" t="s">
        <v>261</v>
      </c>
      <c r="H172" s="19" t="s">
        <v>262</v>
      </c>
      <c r="I172" s="19" t="s">
        <v>263</v>
      </c>
      <c r="J172" s="19" t="s">
        <v>264</v>
      </c>
      <c r="K172" s="19" t="s">
        <v>265</v>
      </c>
      <c r="L172" s="19" t="s">
        <v>314</v>
      </c>
      <c r="M172" s="21" t="s">
        <v>468</v>
      </c>
      <c r="N172" s="22"/>
      <c r="O172" s="19" t="s">
        <v>316</v>
      </c>
      <c r="P172" s="19" t="s">
        <v>469</v>
      </c>
      <c r="Q172" s="23">
        <v>504</v>
      </c>
      <c r="R172" s="24"/>
      <c r="S172" s="24"/>
      <c r="T172" s="24"/>
      <c r="U172" s="25" t="s">
        <v>128</v>
      </c>
      <c r="V172" s="26">
        <f t="shared" si="3"/>
        <v>504</v>
      </c>
      <c r="W172" s="26">
        <v>0</v>
      </c>
      <c r="X172" s="26">
        <v>0</v>
      </c>
      <c r="Y172" s="26">
        <v>504</v>
      </c>
      <c r="Z172" s="26">
        <v>504</v>
      </c>
      <c r="AA172" s="27" t="s">
        <v>12</v>
      </c>
      <c r="AB172" s="17" t="s">
        <v>129</v>
      </c>
      <c r="AC172" s="17" t="s">
        <v>219</v>
      </c>
      <c r="AD172" s="28"/>
      <c r="AE172" s="29"/>
      <c r="AF172" s="29"/>
      <c r="AG172" s="29"/>
      <c r="AH172" s="29"/>
      <c r="AI172" s="29"/>
      <c r="AJ172" s="29"/>
      <c r="AK172" s="29"/>
      <c r="AL172" s="29"/>
      <c r="AM172" s="29" t="s">
        <v>102</v>
      </c>
      <c r="AN172" s="29"/>
      <c r="AO172" s="29"/>
      <c r="AP172" s="29"/>
      <c r="AQ172" s="29"/>
      <c r="AR172" s="29"/>
      <c r="AS172" s="29"/>
      <c r="AT172" s="29"/>
      <c r="AU172" s="29"/>
      <c r="AV172" s="29"/>
      <c r="AW172" s="29"/>
      <c r="AX172" s="29"/>
      <c r="AY172" s="29"/>
      <c r="AZ172" s="29"/>
      <c r="BA172" s="29"/>
      <c r="BB172" s="29" t="s">
        <v>102</v>
      </c>
      <c r="BC172" s="29"/>
      <c r="BD172" s="30">
        <v>1</v>
      </c>
      <c r="BE172" s="31">
        <v>0</v>
      </c>
      <c r="BF172" s="31">
        <v>0</v>
      </c>
      <c r="BG172" s="31">
        <v>0</v>
      </c>
      <c r="BH172" s="31">
        <v>0</v>
      </c>
      <c r="BI172" s="31">
        <v>0</v>
      </c>
      <c r="BJ172" s="31">
        <v>0</v>
      </c>
      <c r="BK172" s="31">
        <v>0</v>
      </c>
      <c r="BL172" s="31">
        <v>0</v>
      </c>
      <c r="BM172" s="31">
        <v>0</v>
      </c>
      <c r="BN172" s="31">
        <v>0</v>
      </c>
      <c r="BO172" s="31">
        <v>504</v>
      </c>
      <c r="BP172" s="31">
        <v>0</v>
      </c>
      <c r="BQ172" s="31">
        <v>504</v>
      </c>
      <c r="BR172" s="31" t="b">
        <v>1</v>
      </c>
      <c r="BS172" s="31"/>
      <c r="BT172" s="33"/>
    </row>
    <row r="173" spans="1:72" ht="51" x14ac:dyDescent="0.2">
      <c r="A173" s="17">
        <v>172</v>
      </c>
      <c r="B173" s="18">
        <v>112</v>
      </c>
      <c r="C173" s="19" t="s">
        <v>470</v>
      </c>
      <c r="D173" s="19" t="s">
        <v>471</v>
      </c>
      <c r="E173" s="20" t="s">
        <v>87</v>
      </c>
      <c r="F173" s="20" t="s">
        <v>88</v>
      </c>
      <c r="G173" s="19" t="s">
        <v>261</v>
      </c>
      <c r="H173" s="19" t="s">
        <v>262</v>
      </c>
      <c r="I173" s="19" t="s">
        <v>263</v>
      </c>
      <c r="J173" s="19" t="s">
        <v>264</v>
      </c>
      <c r="K173" s="19" t="s">
        <v>265</v>
      </c>
      <c r="L173" s="19" t="s">
        <v>472</v>
      </c>
      <c r="M173" s="21" t="s">
        <v>473</v>
      </c>
      <c r="N173" s="22"/>
      <c r="O173" s="19" t="s">
        <v>316</v>
      </c>
      <c r="P173" s="19" t="s">
        <v>474</v>
      </c>
      <c r="Q173" s="23">
        <v>1839600</v>
      </c>
      <c r="R173" s="24"/>
      <c r="S173" s="24">
        <v>1402974.4899999998</v>
      </c>
      <c r="T173" s="24"/>
      <c r="U173" s="25" t="s">
        <v>194</v>
      </c>
      <c r="V173" s="26">
        <f t="shared" si="3"/>
        <v>3242574.4899999998</v>
      </c>
      <c r="W173" s="26">
        <v>3054485.69</v>
      </c>
      <c r="X173" s="26">
        <v>2818271.02</v>
      </c>
      <c r="Y173" s="26">
        <v>188088.79999999981</v>
      </c>
      <c r="Z173" s="26">
        <v>424303.46999999974</v>
      </c>
      <c r="AA173" s="27" t="s">
        <v>12</v>
      </c>
      <c r="AB173" s="17" t="s">
        <v>100</v>
      </c>
      <c r="AC173" s="17" t="s">
        <v>101</v>
      </c>
      <c r="AD173" s="28"/>
      <c r="AE173" s="29"/>
      <c r="AF173" s="29" t="s">
        <v>102</v>
      </c>
      <c r="AG173" s="29"/>
      <c r="AH173" s="29"/>
      <c r="AI173" s="29"/>
      <c r="AJ173" s="29"/>
      <c r="AK173" s="29"/>
      <c r="AL173" s="29"/>
      <c r="AM173" s="29"/>
      <c r="AN173" s="29"/>
      <c r="AO173" s="29"/>
      <c r="AP173" s="29"/>
      <c r="AQ173" s="29"/>
      <c r="AR173" s="29" t="s">
        <v>102</v>
      </c>
      <c r="AS173" s="29" t="s">
        <v>102</v>
      </c>
      <c r="AT173" s="29" t="s">
        <v>102</v>
      </c>
      <c r="AU173" s="29" t="s">
        <v>102</v>
      </c>
      <c r="AV173" s="29" t="s">
        <v>102</v>
      </c>
      <c r="AW173" s="29" t="s">
        <v>102</v>
      </c>
      <c r="AX173" s="29" t="s">
        <v>102</v>
      </c>
      <c r="AY173" s="29" t="s">
        <v>102</v>
      </c>
      <c r="AZ173" s="29"/>
      <c r="BA173" s="29"/>
      <c r="BB173" s="29"/>
      <c r="BC173" s="29"/>
      <c r="BD173" s="30">
        <v>8</v>
      </c>
      <c r="BE173" s="31">
        <v>405321.81124999997</v>
      </c>
      <c r="BF173" s="31">
        <v>405321.81124999997</v>
      </c>
      <c r="BG173" s="31">
        <v>405321.81124999997</v>
      </c>
      <c r="BH173" s="31">
        <v>405321.81124999997</v>
      </c>
      <c r="BI173" s="31">
        <v>405321.81124999997</v>
      </c>
      <c r="BJ173" s="31">
        <v>405321.81124999997</v>
      </c>
      <c r="BK173" s="31">
        <v>405321.81124999997</v>
      </c>
      <c r="BL173" s="31">
        <v>405321.81124999997</v>
      </c>
      <c r="BM173" s="31">
        <v>0</v>
      </c>
      <c r="BN173" s="31">
        <v>0</v>
      </c>
      <c r="BO173" s="31">
        <v>0</v>
      </c>
      <c r="BP173" s="31">
        <v>0</v>
      </c>
      <c r="BQ173" s="31">
        <v>3242574.4899999993</v>
      </c>
      <c r="BR173" s="31" t="b">
        <v>1</v>
      </c>
      <c r="BS173" s="31"/>
      <c r="BT173" s="33" t="s">
        <v>475</v>
      </c>
    </row>
    <row r="174" spans="1:72" ht="114.75" x14ac:dyDescent="0.2">
      <c r="A174" s="17">
        <v>173</v>
      </c>
      <c r="B174" s="18">
        <v>194</v>
      </c>
      <c r="C174" s="19" t="s">
        <v>470</v>
      </c>
      <c r="D174" s="19" t="s">
        <v>471</v>
      </c>
      <c r="E174" s="20" t="s">
        <v>87</v>
      </c>
      <c r="F174" s="20" t="s">
        <v>88</v>
      </c>
      <c r="G174" s="19" t="s">
        <v>261</v>
      </c>
      <c r="H174" s="19" t="s">
        <v>262</v>
      </c>
      <c r="I174" s="19" t="s">
        <v>263</v>
      </c>
      <c r="J174" s="19" t="s">
        <v>264</v>
      </c>
      <c r="K174" s="19" t="s">
        <v>265</v>
      </c>
      <c r="L174" s="19" t="s">
        <v>472</v>
      </c>
      <c r="M174" s="21" t="s">
        <v>473</v>
      </c>
      <c r="N174" s="22"/>
      <c r="O174" s="19" t="s">
        <v>316</v>
      </c>
      <c r="P174" s="19" t="s">
        <v>474</v>
      </c>
      <c r="Q174" s="23">
        <v>3714547.2</v>
      </c>
      <c r="R174" s="24">
        <v>-3307896.89</v>
      </c>
      <c r="S174" s="24"/>
      <c r="T174" s="24"/>
      <c r="U174" s="25" t="s">
        <v>146</v>
      </c>
      <c r="V174" s="26">
        <f t="shared" si="3"/>
        <v>406650.31000000006</v>
      </c>
      <c r="W174" s="26">
        <v>0</v>
      </c>
      <c r="X174" s="26">
        <v>0</v>
      </c>
      <c r="Y174" s="26">
        <v>406650.31000000006</v>
      </c>
      <c r="Z174" s="26">
        <v>406650.31000000006</v>
      </c>
      <c r="AA174" s="27" t="s">
        <v>12</v>
      </c>
      <c r="AB174" s="17" t="s">
        <v>129</v>
      </c>
      <c r="AC174" s="17" t="s">
        <v>130</v>
      </c>
      <c r="AD174" s="28"/>
      <c r="AE174" s="29"/>
      <c r="AF174" s="29"/>
      <c r="AG174" s="29"/>
      <c r="AH174" s="29"/>
      <c r="AI174" s="29" t="s">
        <v>102</v>
      </c>
      <c r="AJ174" s="29"/>
      <c r="AK174" s="29"/>
      <c r="AL174" s="29"/>
      <c r="AM174" s="29"/>
      <c r="AN174" s="29"/>
      <c r="AO174" s="29"/>
      <c r="AP174" s="29"/>
      <c r="AQ174" s="29"/>
      <c r="AR174" s="29"/>
      <c r="AS174" s="29"/>
      <c r="AT174" s="29"/>
      <c r="AU174" s="29"/>
      <c r="AV174" s="29"/>
      <c r="AW174" s="29"/>
      <c r="AX174" s="29" t="s">
        <v>102</v>
      </c>
      <c r="AY174" s="29" t="s">
        <v>102</v>
      </c>
      <c r="AZ174" s="29" t="s">
        <v>102</v>
      </c>
      <c r="BA174" s="29" t="s">
        <v>102</v>
      </c>
      <c r="BB174" s="29" t="s">
        <v>102</v>
      </c>
      <c r="BC174" s="29" t="s">
        <v>102</v>
      </c>
      <c r="BD174" s="30">
        <v>6</v>
      </c>
      <c r="BE174" s="31">
        <v>0</v>
      </c>
      <c r="BF174" s="31">
        <v>0</v>
      </c>
      <c r="BG174" s="31">
        <v>0</v>
      </c>
      <c r="BH174" s="31">
        <v>0</v>
      </c>
      <c r="BI174" s="31">
        <v>0</v>
      </c>
      <c r="BJ174" s="31">
        <v>0</v>
      </c>
      <c r="BK174" s="31">
        <v>67775.051666666681</v>
      </c>
      <c r="BL174" s="31">
        <v>67775.051666666681</v>
      </c>
      <c r="BM174" s="31">
        <v>67775.051666666681</v>
      </c>
      <c r="BN174" s="31">
        <v>67775.051666666681</v>
      </c>
      <c r="BO174" s="31">
        <v>67775.051666666681</v>
      </c>
      <c r="BP174" s="31">
        <v>67775.051666666681</v>
      </c>
      <c r="BQ174" s="31">
        <v>406650.31000000011</v>
      </c>
      <c r="BR174" s="31" t="b">
        <v>1</v>
      </c>
      <c r="BS174" s="31"/>
      <c r="BT174" s="33" t="s">
        <v>476</v>
      </c>
    </row>
    <row r="175" spans="1:72" ht="51" x14ac:dyDescent="0.2">
      <c r="A175" s="17">
        <v>174</v>
      </c>
      <c r="B175" s="18">
        <v>2</v>
      </c>
      <c r="C175" s="19" t="s">
        <v>85</v>
      </c>
      <c r="D175" s="19" t="s">
        <v>168</v>
      </c>
      <c r="E175" s="20" t="s">
        <v>87</v>
      </c>
      <c r="F175" s="20" t="s">
        <v>88</v>
      </c>
      <c r="G175" s="19" t="s">
        <v>261</v>
      </c>
      <c r="H175" s="19" t="s">
        <v>262</v>
      </c>
      <c r="I175" s="19" t="s">
        <v>263</v>
      </c>
      <c r="J175" s="19" t="s">
        <v>264</v>
      </c>
      <c r="K175" s="19" t="s">
        <v>155</v>
      </c>
      <c r="L175" s="19" t="s">
        <v>156</v>
      </c>
      <c r="M175" s="21" t="s">
        <v>477</v>
      </c>
      <c r="N175" s="22"/>
      <c r="O175" s="19" t="s">
        <v>316</v>
      </c>
      <c r="P175" s="19" t="s">
        <v>384</v>
      </c>
      <c r="Q175" s="23">
        <v>873745.18</v>
      </c>
      <c r="R175" s="24"/>
      <c r="S175" s="24"/>
      <c r="T175" s="24"/>
      <c r="U175" s="25" t="s">
        <v>121</v>
      </c>
      <c r="V175" s="26">
        <f t="shared" si="3"/>
        <v>873745.18</v>
      </c>
      <c r="W175" s="26">
        <v>873745.18</v>
      </c>
      <c r="X175" s="26">
        <v>873745.18</v>
      </c>
      <c r="Y175" s="26">
        <v>0</v>
      </c>
      <c r="Z175" s="26">
        <v>0</v>
      </c>
      <c r="AA175" s="27" t="s">
        <v>12</v>
      </c>
      <c r="AB175" s="17" t="s">
        <v>100</v>
      </c>
      <c r="AC175" s="17" t="s">
        <v>101</v>
      </c>
      <c r="AD175" s="28"/>
      <c r="AE175" s="29"/>
      <c r="AF175" s="29" t="s">
        <v>102</v>
      </c>
      <c r="AG175" s="29"/>
      <c r="AH175" s="29"/>
      <c r="AI175" s="29"/>
      <c r="AJ175" s="29"/>
      <c r="AK175" s="29"/>
      <c r="AL175" s="29"/>
      <c r="AM175" s="29"/>
      <c r="AN175" s="29"/>
      <c r="AO175" s="29"/>
      <c r="AP175" s="29"/>
      <c r="AQ175" s="29"/>
      <c r="AR175" s="29" t="s">
        <v>102</v>
      </c>
      <c r="AS175" s="29" t="s">
        <v>102</v>
      </c>
      <c r="AT175" s="29" t="s">
        <v>102</v>
      </c>
      <c r="AU175" s="29" t="s">
        <v>102</v>
      </c>
      <c r="AV175" s="29"/>
      <c r="AW175" s="29"/>
      <c r="AX175" s="29"/>
      <c r="AY175" s="29"/>
      <c r="AZ175" s="29"/>
      <c r="BA175" s="29"/>
      <c r="BB175" s="29"/>
      <c r="BC175" s="29"/>
      <c r="BD175" s="30">
        <v>4</v>
      </c>
      <c r="BE175" s="31">
        <v>218436.29500000001</v>
      </c>
      <c r="BF175" s="31">
        <v>218436.29500000001</v>
      </c>
      <c r="BG175" s="31">
        <v>218436.29500000001</v>
      </c>
      <c r="BH175" s="31">
        <v>218436.29500000001</v>
      </c>
      <c r="BI175" s="31">
        <v>0</v>
      </c>
      <c r="BJ175" s="31">
        <v>0</v>
      </c>
      <c r="BK175" s="31">
        <v>0</v>
      </c>
      <c r="BL175" s="31">
        <v>0</v>
      </c>
      <c r="BM175" s="31">
        <v>0</v>
      </c>
      <c r="BN175" s="31">
        <v>0</v>
      </c>
      <c r="BO175" s="31">
        <v>0</v>
      </c>
      <c r="BP175" s="31">
        <v>0</v>
      </c>
      <c r="BQ175" s="31">
        <v>873745.18</v>
      </c>
      <c r="BR175" s="31" t="b">
        <v>1</v>
      </c>
      <c r="BS175" s="31"/>
      <c r="BT175" s="33"/>
    </row>
    <row r="176" spans="1:72" ht="90" x14ac:dyDescent="0.2">
      <c r="A176" s="17">
        <v>175</v>
      </c>
      <c r="B176" s="18">
        <v>126</v>
      </c>
      <c r="C176" s="19" t="s">
        <v>85</v>
      </c>
      <c r="D176" s="19" t="s">
        <v>168</v>
      </c>
      <c r="E176" s="20" t="s">
        <v>87</v>
      </c>
      <c r="F176" s="20" t="s">
        <v>88</v>
      </c>
      <c r="G176" s="19" t="s">
        <v>261</v>
      </c>
      <c r="H176" s="19" t="s">
        <v>262</v>
      </c>
      <c r="I176" s="19" t="s">
        <v>263</v>
      </c>
      <c r="J176" s="19" t="s">
        <v>264</v>
      </c>
      <c r="K176" s="19" t="s">
        <v>265</v>
      </c>
      <c r="L176" s="19" t="s">
        <v>472</v>
      </c>
      <c r="M176" s="21" t="s">
        <v>478</v>
      </c>
      <c r="N176" s="22"/>
      <c r="O176" s="19" t="s">
        <v>316</v>
      </c>
      <c r="P176" s="19" t="s">
        <v>384</v>
      </c>
      <c r="Q176" s="23">
        <v>1882409.06</v>
      </c>
      <c r="R176" s="24">
        <v>-310146.33999999997</v>
      </c>
      <c r="S176" s="24"/>
      <c r="T176" s="24"/>
      <c r="U176" s="25" t="s">
        <v>146</v>
      </c>
      <c r="V176" s="26">
        <f t="shared" si="3"/>
        <v>1572262.7200000002</v>
      </c>
      <c r="W176" s="26">
        <v>681108.55000000016</v>
      </c>
      <c r="X176" s="26">
        <v>479601.45999999985</v>
      </c>
      <c r="Y176" s="26">
        <v>891154.17</v>
      </c>
      <c r="Z176" s="26">
        <v>1092661.2600000002</v>
      </c>
      <c r="AA176" s="27" t="s">
        <v>12</v>
      </c>
      <c r="AB176" s="17" t="s">
        <v>129</v>
      </c>
      <c r="AC176" s="17" t="s">
        <v>130</v>
      </c>
      <c r="AD176" s="28"/>
      <c r="AE176" s="29"/>
      <c r="AF176" s="29"/>
      <c r="AG176" s="29"/>
      <c r="AH176" s="29"/>
      <c r="AI176" s="29"/>
      <c r="AJ176" s="29" t="s">
        <v>102</v>
      </c>
      <c r="AK176" s="29"/>
      <c r="AL176" s="29"/>
      <c r="AM176" s="29"/>
      <c r="AN176" s="29"/>
      <c r="AO176" s="29"/>
      <c r="AP176" s="29"/>
      <c r="AQ176" s="29"/>
      <c r="AR176" s="29"/>
      <c r="AS176" s="29"/>
      <c r="AT176" s="29"/>
      <c r="AU176" s="29"/>
      <c r="AV176" s="29"/>
      <c r="AW176" s="29" t="s">
        <v>102</v>
      </c>
      <c r="AX176" s="29" t="s">
        <v>102</v>
      </c>
      <c r="AY176" s="29" t="s">
        <v>102</v>
      </c>
      <c r="AZ176" s="29" t="s">
        <v>102</v>
      </c>
      <c r="BA176" s="29" t="s">
        <v>102</v>
      </c>
      <c r="BB176" s="29" t="s">
        <v>102</v>
      </c>
      <c r="BC176" s="29" t="s">
        <v>102</v>
      </c>
      <c r="BD176" s="30">
        <v>7</v>
      </c>
      <c r="BE176" s="31">
        <v>0</v>
      </c>
      <c r="BF176" s="31">
        <v>0</v>
      </c>
      <c r="BG176" s="31">
        <v>0</v>
      </c>
      <c r="BH176" s="31">
        <v>0</v>
      </c>
      <c r="BI176" s="31">
        <v>0</v>
      </c>
      <c r="BJ176" s="31">
        <v>224608.96000000002</v>
      </c>
      <c r="BK176" s="31">
        <v>224608.96000000002</v>
      </c>
      <c r="BL176" s="31">
        <v>224608.96000000002</v>
      </c>
      <c r="BM176" s="31">
        <v>224608.96000000002</v>
      </c>
      <c r="BN176" s="31">
        <v>224608.96000000002</v>
      </c>
      <c r="BO176" s="31">
        <v>224608.96000000002</v>
      </c>
      <c r="BP176" s="31">
        <v>224608.96000000002</v>
      </c>
      <c r="BQ176" s="31">
        <v>1572262.72</v>
      </c>
      <c r="BR176" s="31" t="b">
        <v>1</v>
      </c>
      <c r="BS176" s="31"/>
      <c r="BT176" s="33" t="s">
        <v>479</v>
      </c>
    </row>
    <row r="177" spans="1:72" ht="51" x14ac:dyDescent="0.2">
      <c r="A177" s="17">
        <v>176</v>
      </c>
      <c r="B177" s="18">
        <v>125</v>
      </c>
      <c r="C177" s="19" t="s">
        <v>85</v>
      </c>
      <c r="D177" s="19" t="s">
        <v>168</v>
      </c>
      <c r="E177" s="20" t="s">
        <v>87</v>
      </c>
      <c r="F177" s="20" t="s">
        <v>88</v>
      </c>
      <c r="G177" s="19" t="s">
        <v>261</v>
      </c>
      <c r="H177" s="19" t="s">
        <v>262</v>
      </c>
      <c r="I177" s="19" t="s">
        <v>263</v>
      </c>
      <c r="J177" s="19" t="s">
        <v>264</v>
      </c>
      <c r="K177" s="19" t="s">
        <v>265</v>
      </c>
      <c r="L177" s="19" t="s">
        <v>472</v>
      </c>
      <c r="M177" s="21" t="s">
        <v>480</v>
      </c>
      <c r="N177" s="22"/>
      <c r="O177" s="19" t="s">
        <v>316</v>
      </c>
      <c r="P177" s="19" t="s">
        <v>349</v>
      </c>
      <c r="Q177" s="23">
        <v>1954.4</v>
      </c>
      <c r="R177" s="24"/>
      <c r="S177" s="24"/>
      <c r="T177" s="24"/>
      <c r="U177" s="25" t="s">
        <v>121</v>
      </c>
      <c r="V177" s="26">
        <f t="shared" si="3"/>
        <v>1954.4</v>
      </c>
      <c r="W177" s="26">
        <v>1775.6000000000001</v>
      </c>
      <c r="X177" s="26">
        <v>285.60000000000002</v>
      </c>
      <c r="Y177" s="26">
        <v>178.79999999999995</v>
      </c>
      <c r="Z177" s="26">
        <v>1668.8000000000002</v>
      </c>
      <c r="AA177" s="27" t="s">
        <v>12</v>
      </c>
      <c r="AB177" s="17" t="s">
        <v>195</v>
      </c>
      <c r="AC177" s="17" t="s">
        <v>101</v>
      </c>
      <c r="AD177" s="28"/>
      <c r="AE177" s="29"/>
      <c r="AF177" s="29" t="s">
        <v>102</v>
      </c>
      <c r="AG177" s="29"/>
      <c r="AH177" s="29"/>
      <c r="AI177" s="29"/>
      <c r="AJ177" s="29"/>
      <c r="AK177" s="29"/>
      <c r="AL177" s="29"/>
      <c r="AM177" s="29"/>
      <c r="AN177" s="29"/>
      <c r="AO177" s="29"/>
      <c r="AP177" s="29"/>
      <c r="AQ177" s="29"/>
      <c r="AR177" s="29" t="s">
        <v>102</v>
      </c>
      <c r="AS177" s="29" t="s">
        <v>102</v>
      </c>
      <c r="AT177" s="29" t="s">
        <v>102</v>
      </c>
      <c r="AU177" s="29"/>
      <c r="AV177" s="29"/>
      <c r="AW177" s="29"/>
      <c r="AX177" s="29"/>
      <c r="AY177" s="29"/>
      <c r="AZ177" s="29"/>
      <c r="BA177" s="29"/>
      <c r="BB177" s="29"/>
      <c r="BC177" s="29"/>
      <c r="BD177" s="30">
        <v>3</v>
      </c>
      <c r="BE177" s="31">
        <v>651.4666666666667</v>
      </c>
      <c r="BF177" s="31">
        <v>651.4666666666667</v>
      </c>
      <c r="BG177" s="31">
        <v>651.4666666666667</v>
      </c>
      <c r="BH177" s="31">
        <v>0</v>
      </c>
      <c r="BI177" s="31">
        <v>0</v>
      </c>
      <c r="BJ177" s="31">
        <v>0</v>
      </c>
      <c r="BK177" s="31">
        <v>0</v>
      </c>
      <c r="BL177" s="31">
        <v>0</v>
      </c>
      <c r="BM177" s="31">
        <v>0</v>
      </c>
      <c r="BN177" s="31">
        <v>0</v>
      </c>
      <c r="BO177" s="31">
        <v>0</v>
      </c>
      <c r="BP177" s="31">
        <v>0</v>
      </c>
      <c r="BQ177" s="31">
        <v>1954.4</v>
      </c>
      <c r="BR177" s="31" t="b">
        <v>1</v>
      </c>
      <c r="BS177" s="31"/>
      <c r="BT177" s="33"/>
    </row>
    <row r="178" spans="1:72" ht="89.25" x14ac:dyDescent="0.2">
      <c r="A178" s="17">
        <v>177</v>
      </c>
      <c r="B178" s="18">
        <v>179</v>
      </c>
      <c r="C178" s="19" t="s">
        <v>85</v>
      </c>
      <c r="D178" s="19" t="s">
        <v>168</v>
      </c>
      <c r="E178" s="20" t="s">
        <v>87</v>
      </c>
      <c r="F178" s="20" t="s">
        <v>88</v>
      </c>
      <c r="G178" s="19" t="s">
        <v>261</v>
      </c>
      <c r="H178" s="19" t="s">
        <v>262</v>
      </c>
      <c r="I178" s="19" t="s">
        <v>263</v>
      </c>
      <c r="J178" s="19" t="s">
        <v>264</v>
      </c>
      <c r="K178" s="19" t="s">
        <v>265</v>
      </c>
      <c r="L178" s="19" t="s">
        <v>472</v>
      </c>
      <c r="M178" s="21" t="s">
        <v>481</v>
      </c>
      <c r="N178" s="22"/>
      <c r="O178" s="19" t="s">
        <v>316</v>
      </c>
      <c r="P178" s="19" t="s">
        <v>482</v>
      </c>
      <c r="Q178" s="23">
        <v>375485.11</v>
      </c>
      <c r="R178" s="24">
        <v>-118822.59</v>
      </c>
      <c r="S178" s="24">
        <v>579825.65</v>
      </c>
      <c r="T178" s="24"/>
      <c r="U178" s="25" t="s">
        <v>146</v>
      </c>
      <c r="V178" s="26">
        <f t="shared" si="3"/>
        <v>836488.17</v>
      </c>
      <c r="W178" s="26">
        <v>782636.44000000006</v>
      </c>
      <c r="X178" s="26">
        <v>438369.73000000004</v>
      </c>
      <c r="Y178" s="26">
        <v>53851.729999999981</v>
      </c>
      <c r="Z178" s="26">
        <v>398118.44</v>
      </c>
      <c r="AA178" s="27" t="s">
        <v>99</v>
      </c>
      <c r="AB178" s="17" t="s">
        <v>129</v>
      </c>
      <c r="AC178" s="17" t="s">
        <v>134</v>
      </c>
      <c r="AD178" s="28"/>
      <c r="AE178" s="29"/>
      <c r="AF178" s="29"/>
      <c r="AG178" s="29"/>
      <c r="AH178" s="29"/>
      <c r="AI178" s="29" t="s">
        <v>102</v>
      </c>
      <c r="AJ178" s="29"/>
      <c r="AK178" s="29"/>
      <c r="AL178" s="29"/>
      <c r="AM178" s="29"/>
      <c r="AN178" s="29"/>
      <c r="AO178" s="29"/>
      <c r="AP178" s="29"/>
      <c r="AQ178" s="29"/>
      <c r="AR178" s="29"/>
      <c r="AS178" s="29"/>
      <c r="AT178" s="29"/>
      <c r="AU178" s="29"/>
      <c r="AV178" s="29"/>
      <c r="AW178" s="29" t="s">
        <v>102</v>
      </c>
      <c r="AX178" s="29" t="s">
        <v>102</v>
      </c>
      <c r="AY178" s="29" t="s">
        <v>102</v>
      </c>
      <c r="AZ178" s="29" t="s">
        <v>102</v>
      </c>
      <c r="BA178" s="29" t="s">
        <v>102</v>
      </c>
      <c r="BB178" s="29" t="s">
        <v>102</v>
      </c>
      <c r="BC178" s="29" t="s">
        <v>102</v>
      </c>
      <c r="BD178" s="30">
        <v>7</v>
      </c>
      <c r="BE178" s="31">
        <v>0</v>
      </c>
      <c r="BF178" s="31">
        <v>0</v>
      </c>
      <c r="BG178" s="31">
        <v>0</v>
      </c>
      <c r="BH178" s="31">
        <v>0</v>
      </c>
      <c r="BI178" s="31">
        <v>0</v>
      </c>
      <c r="BJ178" s="31">
        <v>119498.31000000001</v>
      </c>
      <c r="BK178" s="31">
        <v>119498.31000000001</v>
      </c>
      <c r="BL178" s="31">
        <v>119498.31000000001</v>
      </c>
      <c r="BM178" s="31">
        <v>119498.31000000001</v>
      </c>
      <c r="BN178" s="31">
        <v>119498.31000000001</v>
      </c>
      <c r="BO178" s="31">
        <v>119498.31000000001</v>
      </c>
      <c r="BP178" s="31">
        <v>119498.31000000001</v>
      </c>
      <c r="BQ178" s="31">
        <v>836488.17000000016</v>
      </c>
      <c r="BR178" s="31" t="b">
        <v>1</v>
      </c>
      <c r="BS178" s="31"/>
      <c r="BT178" s="33" t="s">
        <v>483</v>
      </c>
    </row>
    <row r="179" spans="1:72" ht="89.25" x14ac:dyDescent="0.2">
      <c r="A179" s="17">
        <v>178</v>
      </c>
      <c r="B179" s="18">
        <v>187</v>
      </c>
      <c r="C179" s="19" t="s">
        <v>85</v>
      </c>
      <c r="D179" s="19" t="s">
        <v>168</v>
      </c>
      <c r="E179" s="20" t="s">
        <v>87</v>
      </c>
      <c r="F179" s="20" t="s">
        <v>88</v>
      </c>
      <c r="G179" s="19" t="s">
        <v>261</v>
      </c>
      <c r="H179" s="19" t="s">
        <v>262</v>
      </c>
      <c r="I179" s="19" t="s">
        <v>263</v>
      </c>
      <c r="J179" s="19" t="s">
        <v>264</v>
      </c>
      <c r="K179" s="19" t="s">
        <v>265</v>
      </c>
      <c r="L179" s="19" t="s">
        <v>472</v>
      </c>
      <c r="M179" s="21" t="s">
        <v>484</v>
      </c>
      <c r="N179" s="22"/>
      <c r="O179" s="19" t="s">
        <v>316</v>
      </c>
      <c r="P179" s="19" t="s">
        <v>482</v>
      </c>
      <c r="Q179" s="23">
        <v>520792.13</v>
      </c>
      <c r="R179" s="24">
        <v>-100524.88</v>
      </c>
      <c r="S179" s="24"/>
      <c r="T179" s="24"/>
      <c r="U179" s="25" t="s">
        <v>98</v>
      </c>
      <c r="V179" s="26">
        <f t="shared" si="3"/>
        <v>420267.25</v>
      </c>
      <c r="W179" s="26">
        <v>395251.34178571426</v>
      </c>
      <c r="X179" s="26">
        <v>270171.8</v>
      </c>
      <c r="Y179" s="26">
        <v>25015.908214285737</v>
      </c>
      <c r="Z179" s="26">
        <v>150095.45000000001</v>
      </c>
      <c r="AA179" s="27" t="s">
        <v>99</v>
      </c>
      <c r="AB179" s="17" t="s">
        <v>129</v>
      </c>
      <c r="AC179" s="17" t="s">
        <v>134</v>
      </c>
      <c r="AD179" s="28"/>
      <c r="AE179" s="29"/>
      <c r="AF179" s="29"/>
      <c r="AG179" s="29"/>
      <c r="AH179" s="29"/>
      <c r="AI179" s="29" t="s">
        <v>102</v>
      </c>
      <c r="AJ179" s="29"/>
      <c r="AK179" s="29"/>
      <c r="AL179" s="29"/>
      <c r="AM179" s="29"/>
      <c r="AN179" s="29"/>
      <c r="AO179" s="29"/>
      <c r="AP179" s="29"/>
      <c r="AQ179" s="29"/>
      <c r="AR179" s="29"/>
      <c r="AS179" s="29"/>
      <c r="AT179" s="29"/>
      <c r="AU179" s="29" t="s">
        <v>102</v>
      </c>
      <c r="AV179" s="29" t="s">
        <v>102</v>
      </c>
      <c r="AW179" s="29" t="s">
        <v>102</v>
      </c>
      <c r="AX179" s="29" t="s">
        <v>102</v>
      </c>
      <c r="AY179" s="29" t="s">
        <v>102</v>
      </c>
      <c r="AZ179" s="29" t="s">
        <v>102</v>
      </c>
      <c r="BA179" s="29" t="s">
        <v>102</v>
      </c>
      <c r="BB179" s="29" t="s">
        <v>102</v>
      </c>
      <c r="BC179" s="29" t="s">
        <v>102</v>
      </c>
      <c r="BD179" s="30">
        <v>9</v>
      </c>
      <c r="BE179" s="31">
        <v>0</v>
      </c>
      <c r="BF179" s="31">
        <v>0</v>
      </c>
      <c r="BG179" s="31">
        <v>0</v>
      </c>
      <c r="BH179" s="31">
        <v>46696.361111111109</v>
      </c>
      <c r="BI179" s="31">
        <v>46696.361111111109</v>
      </c>
      <c r="BJ179" s="31">
        <v>46696.361111111109</v>
      </c>
      <c r="BK179" s="31">
        <v>46696.361111111109</v>
      </c>
      <c r="BL179" s="31">
        <v>46696.361111111109</v>
      </c>
      <c r="BM179" s="31">
        <v>46696.361111111109</v>
      </c>
      <c r="BN179" s="31">
        <v>46696.361111111109</v>
      </c>
      <c r="BO179" s="31">
        <v>46696.361111111109</v>
      </c>
      <c r="BP179" s="31">
        <v>46696.361111111109</v>
      </c>
      <c r="BQ179" s="31">
        <v>420267.25000000006</v>
      </c>
      <c r="BR179" s="31" t="b">
        <v>1</v>
      </c>
      <c r="BS179" s="31"/>
      <c r="BT179" s="33" t="s">
        <v>483</v>
      </c>
    </row>
    <row r="180" spans="1:72" ht="89.25" x14ac:dyDescent="0.2">
      <c r="A180" s="17">
        <v>179</v>
      </c>
      <c r="B180" s="18">
        <v>0</v>
      </c>
      <c r="C180" s="19" t="s">
        <v>85</v>
      </c>
      <c r="D180" s="19" t="s">
        <v>168</v>
      </c>
      <c r="E180" s="20" t="s">
        <v>87</v>
      </c>
      <c r="F180" s="20" t="s">
        <v>88</v>
      </c>
      <c r="G180" s="19" t="s">
        <v>261</v>
      </c>
      <c r="H180" s="19" t="s">
        <v>262</v>
      </c>
      <c r="I180" s="19" t="s">
        <v>263</v>
      </c>
      <c r="J180" s="19" t="s">
        <v>264</v>
      </c>
      <c r="K180" s="19" t="s">
        <v>265</v>
      </c>
      <c r="L180" s="19" t="s">
        <v>472</v>
      </c>
      <c r="M180" s="21" t="s">
        <v>485</v>
      </c>
      <c r="N180" s="22"/>
      <c r="O180" s="19" t="s">
        <v>316</v>
      </c>
      <c r="P180" s="19" t="s">
        <v>482</v>
      </c>
      <c r="Q180" s="23">
        <v>479300.77</v>
      </c>
      <c r="R180" s="24">
        <v>-479300.77</v>
      </c>
      <c r="S180" s="24"/>
      <c r="T180" s="24"/>
      <c r="U180" s="25" t="s">
        <v>111</v>
      </c>
      <c r="V180" s="26">
        <f t="shared" si="3"/>
        <v>0</v>
      </c>
      <c r="W180" s="26">
        <v>0</v>
      </c>
      <c r="X180" s="26">
        <v>0</v>
      </c>
      <c r="Y180" s="26">
        <v>0</v>
      </c>
      <c r="Z180" s="26">
        <v>0</v>
      </c>
      <c r="AA180" s="27" t="s">
        <v>99</v>
      </c>
      <c r="AB180" s="17" t="s">
        <v>129</v>
      </c>
      <c r="AC180" s="17" t="s">
        <v>134</v>
      </c>
      <c r="AD180" s="28"/>
      <c r="AE180" s="29"/>
      <c r="AF180" s="29"/>
      <c r="AG180" s="29"/>
      <c r="AH180" s="29"/>
      <c r="AI180" s="29"/>
      <c r="AJ180" s="29"/>
      <c r="AK180" s="29"/>
      <c r="AL180" s="29"/>
      <c r="AM180" s="29"/>
      <c r="AN180" s="29"/>
      <c r="AO180" s="29"/>
      <c r="AP180" s="29"/>
      <c r="AQ180" s="29"/>
      <c r="AR180" s="29"/>
      <c r="AS180" s="29"/>
      <c r="AT180" s="29"/>
      <c r="AU180" s="29"/>
      <c r="AV180" s="29"/>
      <c r="AW180" s="29"/>
      <c r="AX180" s="29"/>
      <c r="AY180" s="29"/>
      <c r="AZ180" s="29"/>
      <c r="BA180" s="29"/>
      <c r="BB180" s="29"/>
      <c r="BC180" s="29"/>
      <c r="BD180" s="30">
        <v>0</v>
      </c>
      <c r="BE180" s="31">
        <v>0</v>
      </c>
      <c r="BF180" s="31">
        <v>0</v>
      </c>
      <c r="BG180" s="31">
        <v>0</v>
      </c>
      <c r="BH180" s="31">
        <v>0</v>
      </c>
      <c r="BI180" s="31">
        <v>0</v>
      </c>
      <c r="BJ180" s="31">
        <v>0</v>
      </c>
      <c r="BK180" s="31">
        <v>0</v>
      </c>
      <c r="BL180" s="31">
        <v>0</v>
      </c>
      <c r="BM180" s="31">
        <v>0</v>
      </c>
      <c r="BN180" s="31">
        <v>0</v>
      </c>
      <c r="BO180" s="31">
        <v>0</v>
      </c>
      <c r="BP180" s="31">
        <v>0</v>
      </c>
      <c r="BQ180" s="31">
        <v>0</v>
      </c>
      <c r="BR180" s="31" t="b">
        <v>1</v>
      </c>
      <c r="BS180" s="31"/>
      <c r="BT180" s="33" t="s">
        <v>486</v>
      </c>
    </row>
    <row r="181" spans="1:72" ht="120" x14ac:dyDescent="0.2">
      <c r="A181" s="17">
        <v>180</v>
      </c>
      <c r="B181" s="18">
        <v>3</v>
      </c>
      <c r="C181" s="19" t="s">
        <v>85</v>
      </c>
      <c r="D181" s="19" t="s">
        <v>168</v>
      </c>
      <c r="E181" s="20" t="s">
        <v>87</v>
      </c>
      <c r="F181" s="20" t="s">
        <v>88</v>
      </c>
      <c r="G181" s="19" t="s">
        <v>261</v>
      </c>
      <c r="H181" s="19" t="s">
        <v>262</v>
      </c>
      <c r="I181" s="19" t="s">
        <v>263</v>
      </c>
      <c r="J181" s="19" t="s">
        <v>264</v>
      </c>
      <c r="K181" s="19" t="s">
        <v>155</v>
      </c>
      <c r="L181" s="19" t="s">
        <v>156</v>
      </c>
      <c r="M181" s="21" t="s">
        <v>487</v>
      </c>
      <c r="N181" s="22"/>
      <c r="O181" s="19" t="s">
        <v>316</v>
      </c>
      <c r="P181" s="19" t="s">
        <v>488</v>
      </c>
      <c r="Q181" s="23">
        <v>43067.61</v>
      </c>
      <c r="R181" s="24">
        <v>-19067.61</v>
      </c>
      <c r="S181" s="24"/>
      <c r="T181" s="24"/>
      <c r="U181" s="25" t="s">
        <v>194</v>
      </c>
      <c r="V181" s="26">
        <f t="shared" si="3"/>
        <v>24000</v>
      </c>
      <c r="W181" s="26">
        <v>23017.955357142859</v>
      </c>
      <c r="X181" s="26">
        <v>14834.25</v>
      </c>
      <c r="Y181" s="26">
        <v>982.0446428571413</v>
      </c>
      <c r="Z181" s="26">
        <v>9165.75</v>
      </c>
      <c r="AA181" s="27" t="s">
        <v>12</v>
      </c>
      <c r="AB181" s="17" t="s">
        <v>100</v>
      </c>
      <c r="AC181" s="17" t="s">
        <v>101</v>
      </c>
      <c r="AD181" s="28"/>
      <c r="AE181" s="29"/>
      <c r="AF181" s="29" t="s">
        <v>102</v>
      </c>
      <c r="AG181" s="29"/>
      <c r="AH181" s="29"/>
      <c r="AI181" s="29"/>
      <c r="AJ181" s="29"/>
      <c r="AK181" s="29"/>
      <c r="AL181" s="29"/>
      <c r="AM181" s="29"/>
      <c r="AN181" s="29"/>
      <c r="AO181" s="29"/>
      <c r="AP181" s="29"/>
      <c r="AQ181" s="29"/>
      <c r="AR181" s="29" t="s">
        <v>102</v>
      </c>
      <c r="AS181" s="29" t="s">
        <v>102</v>
      </c>
      <c r="AT181" s="29" t="s">
        <v>102</v>
      </c>
      <c r="AU181" s="29" t="s">
        <v>102</v>
      </c>
      <c r="AV181" s="29" t="s">
        <v>102</v>
      </c>
      <c r="AW181" s="29" t="s">
        <v>102</v>
      </c>
      <c r="AX181" s="29" t="s">
        <v>102</v>
      </c>
      <c r="AY181" s="29"/>
      <c r="AZ181" s="29"/>
      <c r="BA181" s="29"/>
      <c r="BB181" s="29"/>
      <c r="BC181" s="29"/>
      <c r="BD181" s="30">
        <v>7</v>
      </c>
      <c r="BE181" s="31">
        <v>3428.5714285714284</v>
      </c>
      <c r="BF181" s="31">
        <v>3428.5714285714284</v>
      </c>
      <c r="BG181" s="31">
        <v>3428.5714285714284</v>
      </c>
      <c r="BH181" s="31">
        <v>3428.5714285714284</v>
      </c>
      <c r="BI181" s="31">
        <v>3428.5714285714284</v>
      </c>
      <c r="BJ181" s="31">
        <v>3428.5714285714284</v>
      </c>
      <c r="BK181" s="31">
        <v>3428.5714285714284</v>
      </c>
      <c r="BL181" s="31">
        <v>0</v>
      </c>
      <c r="BM181" s="31">
        <v>0</v>
      </c>
      <c r="BN181" s="31">
        <v>0</v>
      </c>
      <c r="BO181" s="31">
        <v>0</v>
      </c>
      <c r="BP181" s="31">
        <v>0</v>
      </c>
      <c r="BQ181" s="31">
        <v>23999.999999999996</v>
      </c>
      <c r="BR181" s="31" t="b">
        <v>1</v>
      </c>
      <c r="BS181" s="31"/>
      <c r="BT181" s="33" t="s">
        <v>489</v>
      </c>
    </row>
    <row r="182" spans="1:72" ht="90" x14ac:dyDescent="0.2">
      <c r="A182" s="17">
        <v>181</v>
      </c>
      <c r="B182" s="18">
        <v>127</v>
      </c>
      <c r="C182" s="19" t="s">
        <v>85</v>
      </c>
      <c r="D182" s="19" t="s">
        <v>168</v>
      </c>
      <c r="E182" s="20" t="s">
        <v>87</v>
      </c>
      <c r="F182" s="20" t="s">
        <v>88</v>
      </c>
      <c r="G182" s="19" t="s">
        <v>261</v>
      </c>
      <c r="H182" s="19" t="s">
        <v>262</v>
      </c>
      <c r="I182" s="19" t="s">
        <v>263</v>
      </c>
      <c r="J182" s="19" t="s">
        <v>264</v>
      </c>
      <c r="K182" s="19" t="s">
        <v>265</v>
      </c>
      <c r="L182" s="19" t="s">
        <v>472</v>
      </c>
      <c r="M182" s="21" t="s">
        <v>478</v>
      </c>
      <c r="N182" s="22"/>
      <c r="O182" s="19" t="s">
        <v>316</v>
      </c>
      <c r="P182" s="19" t="s">
        <v>488</v>
      </c>
      <c r="Q182" s="23">
        <v>20000</v>
      </c>
      <c r="R182" s="24"/>
      <c r="S182" s="24"/>
      <c r="T182" s="24"/>
      <c r="U182" s="25" t="s">
        <v>146</v>
      </c>
      <c r="V182" s="26">
        <f t="shared" si="3"/>
        <v>20000</v>
      </c>
      <c r="W182" s="26">
        <v>20000</v>
      </c>
      <c r="X182" s="26">
        <v>0</v>
      </c>
      <c r="Y182" s="26">
        <v>0</v>
      </c>
      <c r="Z182" s="26">
        <v>20000</v>
      </c>
      <c r="AA182" s="27" t="s">
        <v>12</v>
      </c>
      <c r="AB182" s="17" t="s">
        <v>129</v>
      </c>
      <c r="AC182" s="17" t="s">
        <v>130</v>
      </c>
      <c r="AD182" s="28"/>
      <c r="AE182" s="29"/>
      <c r="AF182" s="29"/>
      <c r="AG182" s="29"/>
      <c r="AH182" s="29"/>
      <c r="AI182" s="29"/>
      <c r="AJ182" s="29"/>
      <c r="AK182" s="29" t="s">
        <v>102</v>
      </c>
      <c r="AL182" s="29"/>
      <c r="AM182" s="29"/>
      <c r="AN182" s="29"/>
      <c r="AO182" s="29"/>
      <c r="AP182" s="29"/>
      <c r="AQ182" s="29"/>
      <c r="AR182" s="29"/>
      <c r="AS182" s="29"/>
      <c r="AT182" s="29"/>
      <c r="AU182" s="29"/>
      <c r="AV182" s="29"/>
      <c r="AW182" s="29" t="s">
        <v>102</v>
      </c>
      <c r="AX182" s="29"/>
      <c r="AY182" s="29"/>
      <c r="AZ182" s="29"/>
      <c r="BA182" s="29" t="s">
        <v>102</v>
      </c>
      <c r="BB182" s="29"/>
      <c r="BC182" s="29"/>
      <c r="BD182" s="30">
        <v>2</v>
      </c>
      <c r="BE182" s="31">
        <v>0</v>
      </c>
      <c r="BF182" s="31">
        <v>0</v>
      </c>
      <c r="BG182" s="31">
        <v>0</v>
      </c>
      <c r="BH182" s="31">
        <v>0</v>
      </c>
      <c r="BI182" s="31">
        <v>0</v>
      </c>
      <c r="BJ182" s="31">
        <v>10000</v>
      </c>
      <c r="BK182" s="31">
        <v>0</v>
      </c>
      <c r="BL182" s="31">
        <v>0</v>
      </c>
      <c r="BM182" s="31">
        <v>0</v>
      </c>
      <c r="BN182" s="31">
        <v>10000</v>
      </c>
      <c r="BO182" s="31">
        <v>0</v>
      </c>
      <c r="BP182" s="31">
        <v>0</v>
      </c>
      <c r="BQ182" s="31">
        <v>20000</v>
      </c>
      <c r="BR182" s="31" t="b">
        <v>1</v>
      </c>
      <c r="BS182" s="31"/>
      <c r="BT182" s="33" t="s">
        <v>479</v>
      </c>
    </row>
    <row r="183" spans="1:72" ht="51" x14ac:dyDescent="0.2">
      <c r="A183" s="17">
        <v>182</v>
      </c>
      <c r="B183" s="18">
        <v>0</v>
      </c>
      <c r="C183" s="19" t="s">
        <v>85</v>
      </c>
      <c r="D183" s="19" t="s">
        <v>168</v>
      </c>
      <c r="E183" s="20" t="s">
        <v>87</v>
      </c>
      <c r="F183" s="20" t="s">
        <v>88</v>
      </c>
      <c r="G183" s="19" t="s">
        <v>261</v>
      </c>
      <c r="H183" s="19" t="s">
        <v>262</v>
      </c>
      <c r="I183" s="19" t="s">
        <v>263</v>
      </c>
      <c r="J183" s="19" t="s">
        <v>264</v>
      </c>
      <c r="K183" s="19" t="s">
        <v>265</v>
      </c>
      <c r="L183" s="19" t="s">
        <v>472</v>
      </c>
      <c r="M183" s="21" t="s">
        <v>490</v>
      </c>
      <c r="N183" s="22"/>
      <c r="O183" s="19" t="s">
        <v>316</v>
      </c>
      <c r="P183" s="19" t="s">
        <v>491</v>
      </c>
      <c r="Q183" s="23">
        <v>93754</v>
      </c>
      <c r="R183" s="24"/>
      <c r="S183" s="24">
        <v>227030.55</v>
      </c>
      <c r="T183" s="24"/>
      <c r="U183" s="25" t="s">
        <v>98</v>
      </c>
      <c r="V183" s="26">
        <f t="shared" si="3"/>
        <v>320784.55</v>
      </c>
      <c r="W183" s="26">
        <v>320784.55</v>
      </c>
      <c r="X183" s="26">
        <v>197181.16999999998</v>
      </c>
      <c r="Y183" s="26">
        <v>0</v>
      </c>
      <c r="Z183" s="26">
        <v>123603.38</v>
      </c>
      <c r="AA183" s="27" t="s">
        <v>12</v>
      </c>
      <c r="AB183" s="17" t="s">
        <v>100</v>
      </c>
      <c r="AC183" s="17" t="s">
        <v>101</v>
      </c>
      <c r="AD183" s="28"/>
      <c r="AE183" s="29"/>
      <c r="AF183" s="29" t="s">
        <v>102</v>
      </c>
      <c r="AG183" s="29"/>
      <c r="AH183" s="29"/>
      <c r="AI183" s="29"/>
      <c r="AJ183" s="29"/>
      <c r="AK183" s="29"/>
      <c r="AL183" s="29"/>
      <c r="AM183" s="29"/>
      <c r="AN183" s="29"/>
      <c r="AO183" s="29"/>
      <c r="AP183" s="29"/>
      <c r="AQ183" s="29"/>
      <c r="AR183" s="29" t="s">
        <v>102</v>
      </c>
      <c r="AS183" s="29" t="s">
        <v>102</v>
      </c>
      <c r="AT183" s="29" t="s">
        <v>102</v>
      </c>
      <c r="AU183" s="29" t="s">
        <v>102</v>
      </c>
      <c r="AV183" s="29" t="s">
        <v>102</v>
      </c>
      <c r="AW183" s="29" t="s">
        <v>102</v>
      </c>
      <c r="AX183" s="29" t="s">
        <v>102</v>
      </c>
      <c r="AY183" s="29" t="s">
        <v>102</v>
      </c>
      <c r="AZ183" s="29" t="s">
        <v>102</v>
      </c>
      <c r="BA183" s="29" t="s">
        <v>102</v>
      </c>
      <c r="BB183" s="29" t="s">
        <v>102</v>
      </c>
      <c r="BC183" s="29" t="s">
        <v>102</v>
      </c>
      <c r="BD183" s="30">
        <v>12</v>
      </c>
      <c r="BE183" s="31">
        <v>26732.045833333334</v>
      </c>
      <c r="BF183" s="31">
        <v>26732.045833333334</v>
      </c>
      <c r="BG183" s="31">
        <v>26732.045833333334</v>
      </c>
      <c r="BH183" s="31">
        <v>26732.045833333334</v>
      </c>
      <c r="BI183" s="31">
        <v>26732.045833333334</v>
      </c>
      <c r="BJ183" s="31">
        <v>26732.045833333334</v>
      </c>
      <c r="BK183" s="31">
        <v>26732.045833333334</v>
      </c>
      <c r="BL183" s="31">
        <v>26732.045833333334</v>
      </c>
      <c r="BM183" s="31">
        <v>26732.045833333334</v>
      </c>
      <c r="BN183" s="31">
        <v>26732.045833333334</v>
      </c>
      <c r="BO183" s="31">
        <v>26732.045833333334</v>
      </c>
      <c r="BP183" s="31">
        <v>26732.045833333334</v>
      </c>
      <c r="BQ183" s="31">
        <v>320784.55</v>
      </c>
      <c r="BR183" s="31" t="b">
        <v>1</v>
      </c>
      <c r="BS183" s="31"/>
      <c r="BT183" s="33" t="s">
        <v>492</v>
      </c>
    </row>
    <row r="184" spans="1:72" ht="51" x14ac:dyDescent="0.2">
      <c r="A184" s="17">
        <v>183</v>
      </c>
      <c r="B184" s="18">
        <v>121</v>
      </c>
      <c r="C184" s="19" t="s">
        <v>85</v>
      </c>
      <c r="D184" s="19" t="s">
        <v>493</v>
      </c>
      <c r="E184" s="20" t="s">
        <v>87</v>
      </c>
      <c r="F184" s="20" t="s">
        <v>88</v>
      </c>
      <c r="G184" s="19" t="s">
        <v>261</v>
      </c>
      <c r="H184" s="19" t="s">
        <v>262</v>
      </c>
      <c r="I184" s="19" t="s">
        <v>263</v>
      </c>
      <c r="J184" s="19" t="s">
        <v>264</v>
      </c>
      <c r="K184" s="19" t="s">
        <v>265</v>
      </c>
      <c r="L184" s="19" t="s">
        <v>472</v>
      </c>
      <c r="M184" s="38" t="s">
        <v>494</v>
      </c>
      <c r="N184" s="22"/>
      <c r="O184" s="19" t="s">
        <v>316</v>
      </c>
      <c r="P184" s="19" t="s">
        <v>474</v>
      </c>
      <c r="Q184" s="23">
        <v>1000000</v>
      </c>
      <c r="R184" s="24">
        <v>-1000000</v>
      </c>
      <c r="S184" s="24"/>
      <c r="T184" s="24"/>
      <c r="U184" s="25" t="s">
        <v>111</v>
      </c>
      <c r="V184" s="26">
        <f t="shared" si="3"/>
        <v>0</v>
      </c>
      <c r="W184" s="26">
        <v>0</v>
      </c>
      <c r="X184" s="26">
        <v>0</v>
      </c>
      <c r="Y184" s="26">
        <v>0</v>
      </c>
      <c r="Z184" s="26">
        <v>0</v>
      </c>
      <c r="AA184" s="27" t="s">
        <v>12</v>
      </c>
      <c r="AB184" s="17" t="s">
        <v>100</v>
      </c>
      <c r="AC184" s="17" t="s">
        <v>101</v>
      </c>
      <c r="AD184" s="28"/>
      <c r="AE184" s="29"/>
      <c r="AF184" s="29" t="s">
        <v>102</v>
      </c>
      <c r="AG184" s="29" t="s">
        <v>102</v>
      </c>
      <c r="AH184" s="29" t="s">
        <v>102</v>
      </c>
      <c r="AI184" s="29" t="s">
        <v>102</v>
      </c>
      <c r="AJ184" s="29" t="s">
        <v>102</v>
      </c>
      <c r="AK184" s="29" t="s">
        <v>102</v>
      </c>
      <c r="AL184" s="29" t="s">
        <v>102</v>
      </c>
      <c r="AM184" s="29" t="s">
        <v>102</v>
      </c>
      <c r="AN184" s="29" t="s">
        <v>102</v>
      </c>
      <c r="AO184" s="29" t="s">
        <v>102</v>
      </c>
      <c r="AP184" s="29" t="s">
        <v>102</v>
      </c>
      <c r="AQ184" s="29" t="s">
        <v>102</v>
      </c>
      <c r="AR184" s="29" t="s">
        <v>102</v>
      </c>
      <c r="AS184" s="29" t="s">
        <v>102</v>
      </c>
      <c r="AT184" s="29"/>
      <c r="AU184" s="29"/>
      <c r="AV184" s="29"/>
      <c r="AW184" s="29"/>
      <c r="AX184" s="29"/>
      <c r="AY184" s="29"/>
      <c r="AZ184" s="29"/>
      <c r="BA184" s="29"/>
      <c r="BB184" s="29"/>
      <c r="BC184" s="29"/>
      <c r="BD184" s="30">
        <v>2</v>
      </c>
      <c r="BE184" s="31">
        <v>0</v>
      </c>
      <c r="BF184" s="31">
        <v>0</v>
      </c>
      <c r="BG184" s="31">
        <v>0</v>
      </c>
      <c r="BH184" s="31">
        <v>0</v>
      </c>
      <c r="BI184" s="31">
        <v>0</v>
      </c>
      <c r="BJ184" s="31">
        <v>0</v>
      </c>
      <c r="BK184" s="31">
        <v>0</v>
      </c>
      <c r="BL184" s="31">
        <v>0</v>
      </c>
      <c r="BM184" s="31">
        <v>0</v>
      </c>
      <c r="BN184" s="31">
        <v>0</v>
      </c>
      <c r="BO184" s="31">
        <v>0</v>
      </c>
      <c r="BP184" s="31">
        <v>0</v>
      </c>
      <c r="BQ184" s="31">
        <v>0</v>
      </c>
      <c r="BR184" s="31" t="b">
        <v>1</v>
      </c>
      <c r="BS184" s="31"/>
      <c r="BT184" s="33" t="s">
        <v>495</v>
      </c>
    </row>
    <row r="185" spans="1:72" ht="60" x14ac:dyDescent="0.2">
      <c r="A185" s="17">
        <v>184</v>
      </c>
      <c r="B185" s="18">
        <v>0</v>
      </c>
      <c r="C185" s="19" t="s">
        <v>122</v>
      </c>
      <c r="D185" s="19" t="s">
        <v>496</v>
      </c>
      <c r="E185" s="20" t="s">
        <v>87</v>
      </c>
      <c r="F185" s="20" t="s">
        <v>88</v>
      </c>
      <c r="G185" s="19" t="s">
        <v>261</v>
      </c>
      <c r="H185" s="19" t="s">
        <v>262</v>
      </c>
      <c r="I185" s="19" t="s">
        <v>263</v>
      </c>
      <c r="J185" s="19" t="s">
        <v>264</v>
      </c>
      <c r="K185" s="19" t="s">
        <v>265</v>
      </c>
      <c r="L185" s="19" t="s">
        <v>472</v>
      </c>
      <c r="M185" s="21" t="s">
        <v>497</v>
      </c>
      <c r="N185" s="22"/>
      <c r="O185" s="19" t="s">
        <v>316</v>
      </c>
      <c r="P185" s="19" t="s">
        <v>498</v>
      </c>
      <c r="Q185" s="23">
        <v>5000</v>
      </c>
      <c r="R185" s="24"/>
      <c r="S185" s="24"/>
      <c r="T185" s="24"/>
      <c r="U185" s="25" t="s">
        <v>128</v>
      </c>
      <c r="V185" s="26">
        <f t="shared" si="3"/>
        <v>5000</v>
      </c>
      <c r="W185" s="26">
        <v>0</v>
      </c>
      <c r="X185" s="26">
        <v>0</v>
      </c>
      <c r="Y185" s="26">
        <v>5000</v>
      </c>
      <c r="Z185" s="26">
        <v>5000</v>
      </c>
      <c r="AA185" s="27" t="s">
        <v>12</v>
      </c>
      <c r="AB185" s="17" t="s">
        <v>129</v>
      </c>
      <c r="AC185" s="17" t="s">
        <v>219</v>
      </c>
      <c r="AD185" s="28"/>
      <c r="AE185" s="29"/>
      <c r="AF185" s="29"/>
      <c r="AG185" s="29"/>
      <c r="AH185" s="29"/>
      <c r="AI185" s="29"/>
      <c r="AJ185" s="29"/>
      <c r="AK185" s="29"/>
      <c r="AL185" s="29"/>
      <c r="AM185" s="29"/>
      <c r="AN185" s="29"/>
      <c r="AO185" s="29" t="s">
        <v>102</v>
      </c>
      <c r="AP185" s="29"/>
      <c r="AQ185" s="29"/>
      <c r="AR185" s="29"/>
      <c r="AS185" s="29"/>
      <c r="AT185" s="29"/>
      <c r="AU185" s="29"/>
      <c r="AV185" s="29"/>
      <c r="AW185" s="29"/>
      <c r="AX185" s="29"/>
      <c r="AY185" s="29"/>
      <c r="AZ185" s="29"/>
      <c r="BA185" s="29"/>
      <c r="BB185" s="29" t="s">
        <v>102</v>
      </c>
      <c r="BC185" s="29"/>
      <c r="BD185" s="30">
        <v>1</v>
      </c>
      <c r="BE185" s="31">
        <v>0</v>
      </c>
      <c r="BF185" s="31">
        <v>0</v>
      </c>
      <c r="BG185" s="31">
        <v>0</v>
      </c>
      <c r="BH185" s="31">
        <v>0</v>
      </c>
      <c r="BI185" s="31">
        <v>0</v>
      </c>
      <c r="BJ185" s="31">
        <v>0</v>
      </c>
      <c r="BK185" s="31">
        <v>0</v>
      </c>
      <c r="BL185" s="31">
        <v>0</v>
      </c>
      <c r="BM185" s="31">
        <v>0</v>
      </c>
      <c r="BN185" s="31">
        <v>0</v>
      </c>
      <c r="BO185" s="31">
        <v>5000</v>
      </c>
      <c r="BP185" s="31">
        <v>0</v>
      </c>
      <c r="BQ185" s="31">
        <v>5000</v>
      </c>
      <c r="BR185" s="31" t="b">
        <v>1</v>
      </c>
      <c r="BS185" s="31"/>
      <c r="BT185" s="33"/>
    </row>
    <row r="186" spans="1:72" ht="51" x14ac:dyDescent="0.2">
      <c r="A186" s="17">
        <v>185</v>
      </c>
      <c r="B186" s="18">
        <v>317</v>
      </c>
      <c r="C186" s="19" t="s">
        <v>122</v>
      </c>
      <c r="D186" s="19" t="s">
        <v>123</v>
      </c>
      <c r="E186" s="20" t="s">
        <v>87</v>
      </c>
      <c r="F186" s="20" t="s">
        <v>88</v>
      </c>
      <c r="G186" s="19" t="s">
        <v>261</v>
      </c>
      <c r="H186" s="19" t="s">
        <v>262</v>
      </c>
      <c r="I186" s="19" t="s">
        <v>263</v>
      </c>
      <c r="J186" s="19" t="s">
        <v>264</v>
      </c>
      <c r="K186" s="19" t="s">
        <v>265</v>
      </c>
      <c r="L186" s="19" t="s">
        <v>472</v>
      </c>
      <c r="M186" s="21" t="s">
        <v>221</v>
      </c>
      <c r="N186" s="22"/>
      <c r="O186" s="19" t="s">
        <v>316</v>
      </c>
      <c r="P186" s="19" t="s">
        <v>499</v>
      </c>
      <c r="Q186" s="23">
        <v>2240</v>
      </c>
      <c r="R186" s="24"/>
      <c r="S186" s="24">
        <v>2100</v>
      </c>
      <c r="T186" s="24"/>
      <c r="U186" s="25" t="s">
        <v>128</v>
      </c>
      <c r="V186" s="26">
        <f t="shared" si="3"/>
        <v>4340</v>
      </c>
      <c r="W186" s="26">
        <v>2126.88</v>
      </c>
      <c r="X186" s="26">
        <v>0</v>
      </c>
      <c r="Y186" s="26">
        <v>2213.12</v>
      </c>
      <c r="Z186" s="26">
        <v>4340</v>
      </c>
      <c r="AA186" s="27" t="s">
        <v>12</v>
      </c>
      <c r="AB186" s="17" t="s">
        <v>129</v>
      </c>
      <c r="AC186" s="17" t="s">
        <v>219</v>
      </c>
      <c r="AD186" s="28"/>
      <c r="AE186" s="29"/>
      <c r="AF186" s="29"/>
      <c r="AG186" s="29"/>
      <c r="AH186" s="29"/>
      <c r="AI186" s="29"/>
      <c r="AJ186" s="29"/>
      <c r="AK186" s="29"/>
      <c r="AL186" s="29"/>
      <c r="AM186" s="29"/>
      <c r="AN186" s="29"/>
      <c r="AO186" s="29" t="s">
        <v>159</v>
      </c>
      <c r="AP186" s="29" t="s">
        <v>159</v>
      </c>
      <c r="AQ186" s="29" t="s">
        <v>159</v>
      </c>
      <c r="AR186" s="29"/>
      <c r="AS186" s="29"/>
      <c r="AT186" s="29"/>
      <c r="AU186" s="29"/>
      <c r="AV186" s="29"/>
      <c r="AW186" s="29"/>
      <c r="AX186" s="29"/>
      <c r="AY186" s="29"/>
      <c r="AZ186" s="29" t="s">
        <v>159</v>
      </c>
      <c r="BA186" s="29" t="s">
        <v>159</v>
      </c>
      <c r="BB186" s="29" t="s">
        <v>159</v>
      </c>
      <c r="BC186" s="29" t="s">
        <v>159</v>
      </c>
      <c r="BD186" s="30">
        <v>4</v>
      </c>
      <c r="BE186" s="31">
        <v>0</v>
      </c>
      <c r="BF186" s="31">
        <v>0</v>
      </c>
      <c r="BG186" s="31">
        <v>0</v>
      </c>
      <c r="BH186" s="31">
        <v>0</v>
      </c>
      <c r="BI186" s="31">
        <v>0</v>
      </c>
      <c r="BJ186" s="31">
        <v>0</v>
      </c>
      <c r="BK186" s="31">
        <v>0</v>
      </c>
      <c r="BL186" s="31">
        <v>0</v>
      </c>
      <c r="BM186" s="31">
        <v>1085</v>
      </c>
      <c r="BN186" s="31">
        <v>1085</v>
      </c>
      <c r="BO186" s="31">
        <v>1085</v>
      </c>
      <c r="BP186" s="31">
        <v>1085</v>
      </c>
      <c r="BQ186" s="31">
        <v>4340</v>
      </c>
      <c r="BR186" s="31" t="b">
        <v>1</v>
      </c>
      <c r="BS186" s="31"/>
      <c r="BT186" s="33" t="s">
        <v>500</v>
      </c>
    </row>
    <row r="187" spans="1:72" ht="60" x14ac:dyDescent="0.2">
      <c r="A187" s="17">
        <v>186</v>
      </c>
      <c r="B187" s="18">
        <v>103</v>
      </c>
      <c r="C187" s="19" t="s">
        <v>122</v>
      </c>
      <c r="D187" s="19" t="s">
        <v>496</v>
      </c>
      <c r="E187" s="20" t="s">
        <v>87</v>
      </c>
      <c r="F187" s="20" t="s">
        <v>88</v>
      </c>
      <c r="G187" s="19" t="s">
        <v>261</v>
      </c>
      <c r="H187" s="19" t="s">
        <v>262</v>
      </c>
      <c r="I187" s="19" t="s">
        <v>263</v>
      </c>
      <c r="J187" s="19" t="s">
        <v>264</v>
      </c>
      <c r="K187" s="19" t="s">
        <v>265</v>
      </c>
      <c r="L187" s="19" t="s">
        <v>472</v>
      </c>
      <c r="M187" s="21" t="s">
        <v>501</v>
      </c>
      <c r="N187" s="22"/>
      <c r="O187" s="19" t="s">
        <v>316</v>
      </c>
      <c r="P187" s="19" t="s">
        <v>502</v>
      </c>
      <c r="Q187" s="23">
        <v>66739.47</v>
      </c>
      <c r="R187" s="24">
        <v>-57795.26</v>
      </c>
      <c r="S187" s="24"/>
      <c r="T187" s="24"/>
      <c r="U187" s="25" t="s">
        <v>121</v>
      </c>
      <c r="V187" s="26">
        <f t="shared" si="3"/>
        <v>8944.2099999999991</v>
      </c>
      <c r="W187" s="26">
        <v>8944.2080000000005</v>
      </c>
      <c r="X187" s="26">
        <v>8944.2100000000009</v>
      </c>
      <c r="Y187" s="26">
        <v>1.9999999985884642E-3</v>
      </c>
      <c r="Z187" s="26">
        <v>0</v>
      </c>
      <c r="AA187" s="27" t="s">
        <v>12</v>
      </c>
      <c r="AB187" s="17" t="s">
        <v>100</v>
      </c>
      <c r="AC187" s="17" t="s">
        <v>101</v>
      </c>
      <c r="AD187" s="28"/>
      <c r="AE187" s="29"/>
      <c r="AF187" s="29"/>
      <c r="AG187" s="29" t="s">
        <v>159</v>
      </c>
      <c r="AH187" s="29"/>
      <c r="AI187" s="29"/>
      <c r="AJ187" s="29"/>
      <c r="AK187" s="29"/>
      <c r="AL187" s="29"/>
      <c r="AM187" s="29"/>
      <c r="AN187" s="29"/>
      <c r="AO187" s="29"/>
      <c r="AP187" s="29"/>
      <c r="AQ187" s="29"/>
      <c r="AR187" s="29"/>
      <c r="AS187" s="29"/>
      <c r="AT187" s="29" t="s">
        <v>159</v>
      </c>
      <c r="AU187" s="29"/>
      <c r="AV187" s="29"/>
      <c r="AW187" s="29"/>
      <c r="AX187" s="29"/>
      <c r="AY187" s="29"/>
      <c r="AZ187" s="29"/>
      <c r="BA187" s="29"/>
      <c r="BB187" s="29"/>
      <c r="BC187" s="29"/>
      <c r="BD187" s="30">
        <v>1</v>
      </c>
      <c r="BE187" s="31">
        <v>0</v>
      </c>
      <c r="BF187" s="31">
        <v>0</v>
      </c>
      <c r="BG187" s="31">
        <v>8944.2099999999991</v>
      </c>
      <c r="BH187" s="31">
        <v>0</v>
      </c>
      <c r="BI187" s="31">
        <v>0</v>
      </c>
      <c r="BJ187" s="31">
        <v>0</v>
      </c>
      <c r="BK187" s="31">
        <v>0</v>
      </c>
      <c r="BL187" s="31">
        <v>0</v>
      </c>
      <c r="BM187" s="31">
        <v>0</v>
      </c>
      <c r="BN187" s="31">
        <v>0</v>
      </c>
      <c r="BO187" s="31">
        <v>0</v>
      </c>
      <c r="BP187" s="31">
        <v>0</v>
      </c>
      <c r="BQ187" s="31">
        <v>8944.2099999999991</v>
      </c>
      <c r="BR187" s="31" t="b">
        <v>1</v>
      </c>
      <c r="BS187" s="31"/>
      <c r="BT187" s="33" t="s">
        <v>503</v>
      </c>
    </row>
    <row r="188" spans="1:72" ht="60" x14ac:dyDescent="0.2">
      <c r="A188" s="17">
        <v>187</v>
      </c>
      <c r="B188" s="18">
        <v>104</v>
      </c>
      <c r="C188" s="19" t="s">
        <v>122</v>
      </c>
      <c r="D188" s="19" t="s">
        <v>123</v>
      </c>
      <c r="E188" s="20" t="s">
        <v>87</v>
      </c>
      <c r="F188" s="20" t="s">
        <v>88</v>
      </c>
      <c r="G188" s="19" t="s">
        <v>261</v>
      </c>
      <c r="H188" s="19" t="s">
        <v>262</v>
      </c>
      <c r="I188" s="19" t="s">
        <v>263</v>
      </c>
      <c r="J188" s="19" t="s">
        <v>264</v>
      </c>
      <c r="K188" s="19" t="s">
        <v>265</v>
      </c>
      <c r="L188" s="19" t="s">
        <v>472</v>
      </c>
      <c r="M188" s="21" t="s">
        <v>216</v>
      </c>
      <c r="N188" s="22"/>
      <c r="O188" s="19" t="s">
        <v>316</v>
      </c>
      <c r="P188" s="19" t="s">
        <v>499</v>
      </c>
      <c r="Q188" s="23">
        <v>7666.69</v>
      </c>
      <c r="R188" s="24"/>
      <c r="S188" s="24"/>
      <c r="T188" s="24"/>
      <c r="U188" s="25" t="s">
        <v>98</v>
      </c>
      <c r="V188" s="26">
        <f t="shared" si="3"/>
        <v>7666.69</v>
      </c>
      <c r="W188" s="26">
        <v>7239.3517857142851</v>
      </c>
      <c r="X188" s="26">
        <v>5730.0999999999995</v>
      </c>
      <c r="Y188" s="26">
        <v>427.33821428571446</v>
      </c>
      <c r="Z188" s="26">
        <v>1936.5900000000001</v>
      </c>
      <c r="AA188" s="27" t="s">
        <v>12</v>
      </c>
      <c r="AB188" s="17" t="s">
        <v>100</v>
      </c>
      <c r="AC188" s="17" t="s">
        <v>101</v>
      </c>
      <c r="AD188" s="28"/>
      <c r="AE188" s="29"/>
      <c r="AF188" s="29"/>
      <c r="AG188" s="29" t="s">
        <v>102</v>
      </c>
      <c r="AH188" s="29" t="s">
        <v>159</v>
      </c>
      <c r="AI188" s="29" t="s">
        <v>159</v>
      </c>
      <c r="AJ188" s="29" t="s">
        <v>159</v>
      </c>
      <c r="AK188" s="29" t="s">
        <v>159</v>
      </c>
      <c r="AL188" s="29" t="s">
        <v>159</v>
      </c>
      <c r="AM188" s="29" t="s">
        <v>159</v>
      </c>
      <c r="AN188" s="29" t="s">
        <v>159</v>
      </c>
      <c r="AO188" s="29" t="s">
        <v>159</v>
      </c>
      <c r="AP188" s="29"/>
      <c r="AQ188" s="29"/>
      <c r="AR188" s="29"/>
      <c r="AS188" s="29" t="s">
        <v>159</v>
      </c>
      <c r="AT188" s="29" t="s">
        <v>102</v>
      </c>
      <c r="AU188" s="29" t="s">
        <v>159</v>
      </c>
      <c r="AV188" s="29" t="s">
        <v>159</v>
      </c>
      <c r="AW188" s="29" t="s">
        <v>159</v>
      </c>
      <c r="AX188" s="29" t="s">
        <v>159</v>
      </c>
      <c r="AY188" s="29" t="s">
        <v>159</v>
      </c>
      <c r="AZ188" s="29" t="s">
        <v>159</v>
      </c>
      <c r="BA188" s="29" t="s">
        <v>159</v>
      </c>
      <c r="BB188" s="29" t="s">
        <v>159</v>
      </c>
      <c r="BC188" s="29"/>
      <c r="BD188" s="30">
        <v>10</v>
      </c>
      <c r="BE188" s="31">
        <v>0</v>
      </c>
      <c r="BF188" s="31">
        <v>766.66899999999998</v>
      </c>
      <c r="BG188" s="31">
        <v>766.66899999999998</v>
      </c>
      <c r="BH188" s="31">
        <v>766.66899999999998</v>
      </c>
      <c r="BI188" s="31">
        <v>766.66899999999998</v>
      </c>
      <c r="BJ188" s="31">
        <v>766.66899999999998</v>
      </c>
      <c r="BK188" s="31">
        <v>766.66899999999998</v>
      </c>
      <c r="BL188" s="31">
        <v>766.66899999999998</v>
      </c>
      <c r="BM188" s="31">
        <v>766.66899999999998</v>
      </c>
      <c r="BN188" s="31">
        <v>766.66899999999998</v>
      </c>
      <c r="BO188" s="31">
        <v>766.66899999999998</v>
      </c>
      <c r="BP188" s="31">
        <v>0</v>
      </c>
      <c r="BQ188" s="31">
        <v>7666.69</v>
      </c>
      <c r="BR188" s="31" t="b">
        <v>1</v>
      </c>
      <c r="BS188" s="31"/>
      <c r="BT188" s="33"/>
    </row>
    <row r="189" spans="1:72" ht="51" x14ac:dyDescent="0.2">
      <c r="A189" s="17">
        <v>188</v>
      </c>
      <c r="B189" s="18">
        <v>26</v>
      </c>
      <c r="C189" s="19" t="s">
        <v>470</v>
      </c>
      <c r="D189" s="19" t="s">
        <v>504</v>
      </c>
      <c r="E189" s="20" t="s">
        <v>87</v>
      </c>
      <c r="F189" s="20" t="s">
        <v>88</v>
      </c>
      <c r="G189" s="19" t="s">
        <v>261</v>
      </c>
      <c r="H189" s="19" t="s">
        <v>262</v>
      </c>
      <c r="I189" s="19" t="s">
        <v>263</v>
      </c>
      <c r="J189" s="19" t="s">
        <v>264</v>
      </c>
      <c r="K189" s="19" t="s">
        <v>155</v>
      </c>
      <c r="L189" s="19" t="s">
        <v>156</v>
      </c>
      <c r="M189" s="21" t="s">
        <v>505</v>
      </c>
      <c r="N189" s="22"/>
      <c r="O189" s="19" t="s">
        <v>316</v>
      </c>
      <c r="P189" s="19" t="s">
        <v>506</v>
      </c>
      <c r="Q189" s="23">
        <v>19149.21</v>
      </c>
      <c r="R189" s="24"/>
      <c r="S189" s="24">
        <v>31679.32</v>
      </c>
      <c r="T189" s="24"/>
      <c r="U189" s="25" t="s">
        <v>121</v>
      </c>
      <c r="V189" s="26">
        <f t="shared" si="3"/>
        <v>50828.53</v>
      </c>
      <c r="W189" s="26">
        <v>50828.53</v>
      </c>
      <c r="X189" s="26">
        <v>50828.53</v>
      </c>
      <c r="Y189" s="26">
        <v>0</v>
      </c>
      <c r="Z189" s="26">
        <v>0</v>
      </c>
      <c r="AA189" s="27" t="s">
        <v>12</v>
      </c>
      <c r="AB189" s="17" t="s">
        <v>100</v>
      </c>
      <c r="AC189" s="17" t="s">
        <v>101</v>
      </c>
      <c r="AD189" s="28"/>
      <c r="AE189" s="29"/>
      <c r="AF189" s="29" t="s">
        <v>102</v>
      </c>
      <c r="AG189" s="29"/>
      <c r="AH189" s="29"/>
      <c r="AI189" s="29"/>
      <c r="AJ189" s="29"/>
      <c r="AK189" s="29"/>
      <c r="AL189" s="29"/>
      <c r="AM189" s="29"/>
      <c r="AN189" s="29"/>
      <c r="AO189" s="29"/>
      <c r="AP189" s="29"/>
      <c r="AQ189" s="29"/>
      <c r="AR189" s="29" t="s">
        <v>102</v>
      </c>
      <c r="AS189" s="29" t="s">
        <v>102</v>
      </c>
      <c r="AT189" s="29" t="s">
        <v>102</v>
      </c>
      <c r="AU189" s="29"/>
      <c r="AV189" s="29"/>
      <c r="AW189" s="29"/>
      <c r="AX189" s="29"/>
      <c r="AY189" s="29"/>
      <c r="AZ189" s="29"/>
      <c r="BA189" s="29"/>
      <c r="BB189" s="29"/>
      <c r="BC189" s="29"/>
      <c r="BD189" s="30">
        <v>3</v>
      </c>
      <c r="BE189" s="31">
        <v>16942.843333333334</v>
      </c>
      <c r="BF189" s="31">
        <v>16942.843333333334</v>
      </c>
      <c r="BG189" s="31">
        <v>16942.843333333334</v>
      </c>
      <c r="BH189" s="31">
        <v>0</v>
      </c>
      <c r="BI189" s="31">
        <v>0</v>
      </c>
      <c r="BJ189" s="31">
        <v>0</v>
      </c>
      <c r="BK189" s="31">
        <v>0</v>
      </c>
      <c r="BL189" s="31">
        <v>0</v>
      </c>
      <c r="BM189" s="31">
        <v>0</v>
      </c>
      <c r="BN189" s="31">
        <v>0</v>
      </c>
      <c r="BO189" s="31">
        <v>0</v>
      </c>
      <c r="BP189" s="31">
        <v>0</v>
      </c>
      <c r="BQ189" s="31">
        <v>50828.53</v>
      </c>
      <c r="BR189" s="31" t="b">
        <v>1</v>
      </c>
      <c r="BS189" s="31"/>
      <c r="BT189" s="32" t="s">
        <v>144</v>
      </c>
    </row>
    <row r="190" spans="1:72" ht="51" x14ac:dyDescent="0.2">
      <c r="A190" s="17">
        <v>189</v>
      </c>
      <c r="B190" s="18">
        <v>27</v>
      </c>
      <c r="C190" s="19" t="s">
        <v>470</v>
      </c>
      <c r="D190" s="19" t="s">
        <v>504</v>
      </c>
      <c r="E190" s="20" t="s">
        <v>87</v>
      </c>
      <c r="F190" s="20" t="s">
        <v>88</v>
      </c>
      <c r="G190" s="19" t="s">
        <v>261</v>
      </c>
      <c r="H190" s="19" t="s">
        <v>262</v>
      </c>
      <c r="I190" s="19" t="s">
        <v>263</v>
      </c>
      <c r="J190" s="19" t="s">
        <v>264</v>
      </c>
      <c r="K190" s="19" t="s">
        <v>155</v>
      </c>
      <c r="L190" s="19" t="s">
        <v>156</v>
      </c>
      <c r="M190" s="21" t="s">
        <v>507</v>
      </c>
      <c r="N190" s="22"/>
      <c r="O190" s="19" t="s">
        <v>316</v>
      </c>
      <c r="P190" s="19" t="s">
        <v>506</v>
      </c>
      <c r="Q190" s="23">
        <v>26573.52</v>
      </c>
      <c r="R190" s="24"/>
      <c r="S190" s="24">
        <v>38761.11</v>
      </c>
      <c r="T190" s="24"/>
      <c r="U190" s="25" t="s">
        <v>121</v>
      </c>
      <c r="V190" s="26">
        <f t="shared" si="3"/>
        <v>65334.630000000005</v>
      </c>
      <c r="W190" s="26">
        <v>65334.630000000005</v>
      </c>
      <c r="X190" s="26">
        <v>65334.630000000005</v>
      </c>
      <c r="Y190" s="26">
        <v>0</v>
      </c>
      <c r="Z190" s="26">
        <v>0</v>
      </c>
      <c r="AA190" s="27" t="s">
        <v>12</v>
      </c>
      <c r="AB190" s="17" t="s">
        <v>100</v>
      </c>
      <c r="AC190" s="17" t="s">
        <v>101</v>
      </c>
      <c r="AD190" s="28"/>
      <c r="AE190" s="29"/>
      <c r="AF190" s="29" t="s">
        <v>102</v>
      </c>
      <c r="AG190" s="29"/>
      <c r="AH190" s="29"/>
      <c r="AI190" s="29"/>
      <c r="AJ190" s="29"/>
      <c r="AK190" s="29"/>
      <c r="AL190" s="29"/>
      <c r="AM190" s="29"/>
      <c r="AN190" s="29"/>
      <c r="AO190" s="29"/>
      <c r="AP190" s="29"/>
      <c r="AQ190" s="29"/>
      <c r="AR190" s="29" t="s">
        <v>102</v>
      </c>
      <c r="AS190" s="29" t="s">
        <v>102</v>
      </c>
      <c r="AT190" s="29" t="s">
        <v>102</v>
      </c>
      <c r="AU190" s="29"/>
      <c r="AV190" s="29"/>
      <c r="AW190" s="29"/>
      <c r="AX190" s="29"/>
      <c r="AY190" s="29"/>
      <c r="AZ190" s="29"/>
      <c r="BA190" s="29"/>
      <c r="BB190" s="29"/>
      <c r="BC190" s="29"/>
      <c r="BD190" s="30">
        <v>3</v>
      </c>
      <c r="BE190" s="31">
        <v>21778.210000000003</v>
      </c>
      <c r="BF190" s="31">
        <v>21778.210000000003</v>
      </c>
      <c r="BG190" s="31">
        <v>21778.210000000003</v>
      </c>
      <c r="BH190" s="31">
        <v>0</v>
      </c>
      <c r="BI190" s="31">
        <v>0</v>
      </c>
      <c r="BJ190" s="31">
        <v>0</v>
      </c>
      <c r="BK190" s="31">
        <v>0</v>
      </c>
      <c r="BL190" s="31">
        <v>0</v>
      </c>
      <c r="BM190" s="31">
        <v>0</v>
      </c>
      <c r="BN190" s="31">
        <v>0</v>
      </c>
      <c r="BO190" s="31">
        <v>0</v>
      </c>
      <c r="BP190" s="31">
        <v>0</v>
      </c>
      <c r="BQ190" s="31">
        <v>65334.630000000005</v>
      </c>
      <c r="BR190" s="31" t="b">
        <v>1</v>
      </c>
      <c r="BS190" s="31"/>
      <c r="BT190" s="32" t="s">
        <v>144</v>
      </c>
    </row>
    <row r="191" spans="1:72" ht="51" x14ac:dyDescent="0.2">
      <c r="A191" s="17">
        <v>190</v>
      </c>
      <c r="B191" s="18">
        <v>28</v>
      </c>
      <c r="C191" s="19" t="s">
        <v>470</v>
      </c>
      <c r="D191" s="19" t="s">
        <v>504</v>
      </c>
      <c r="E191" s="20" t="s">
        <v>87</v>
      </c>
      <c r="F191" s="20" t="s">
        <v>88</v>
      </c>
      <c r="G191" s="19" t="s">
        <v>261</v>
      </c>
      <c r="H191" s="19" t="s">
        <v>262</v>
      </c>
      <c r="I191" s="19" t="s">
        <v>263</v>
      </c>
      <c r="J191" s="19" t="s">
        <v>264</v>
      </c>
      <c r="K191" s="19" t="s">
        <v>155</v>
      </c>
      <c r="L191" s="19" t="s">
        <v>156</v>
      </c>
      <c r="M191" s="21" t="s">
        <v>508</v>
      </c>
      <c r="N191" s="22"/>
      <c r="O191" s="19" t="s">
        <v>316</v>
      </c>
      <c r="P191" s="19" t="s">
        <v>506</v>
      </c>
      <c r="Q191" s="23">
        <v>24000</v>
      </c>
      <c r="R191" s="24"/>
      <c r="S191" s="24">
        <v>9500</v>
      </c>
      <c r="T191" s="24"/>
      <c r="U191" s="25" t="s">
        <v>121</v>
      </c>
      <c r="V191" s="26">
        <f t="shared" si="3"/>
        <v>33500</v>
      </c>
      <c r="W191" s="26">
        <v>33500</v>
      </c>
      <c r="X191" s="26">
        <v>33500</v>
      </c>
      <c r="Y191" s="26">
        <v>0</v>
      </c>
      <c r="Z191" s="26">
        <v>0</v>
      </c>
      <c r="AA191" s="27" t="s">
        <v>12</v>
      </c>
      <c r="AB191" s="17" t="s">
        <v>100</v>
      </c>
      <c r="AC191" s="17" t="s">
        <v>101</v>
      </c>
      <c r="AD191" s="28"/>
      <c r="AE191" s="29"/>
      <c r="AF191" s="29" t="s">
        <v>102</v>
      </c>
      <c r="AG191" s="29"/>
      <c r="AH191" s="29"/>
      <c r="AI191" s="29"/>
      <c r="AJ191" s="29"/>
      <c r="AK191" s="29"/>
      <c r="AL191" s="29"/>
      <c r="AM191" s="29"/>
      <c r="AN191" s="29"/>
      <c r="AO191" s="29"/>
      <c r="AP191" s="29"/>
      <c r="AQ191" s="29"/>
      <c r="AR191" s="29" t="s">
        <v>102</v>
      </c>
      <c r="AS191" s="29" t="s">
        <v>102</v>
      </c>
      <c r="AT191" s="29" t="s">
        <v>102</v>
      </c>
      <c r="AU191" s="29"/>
      <c r="AV191" s="29"/>
      <c r="AW191" s="29"/>
      <c r="AX191" s="29"/>
      <c r="AY191" s="29"/>
      <c r="AZ191" s="29"/>
      <c r="BA191" s="29"/>
      <c r="BB191" s="29"/>
      <c r="BC191" s="29"/>
      <c r="BD191" s="30">
        <v>3</v>
      </c>
      <c r="BE191" s="31">
        <v>11166.666666666666</v>
      </c>
      <c r="BF191" s="31">
        <v>11166.666666666666</v>
      </c>
      <c r="BG191" s="31">
        <v>11166.666666666666</v>
      </c>
      <c r="BH191" s="31">
        <v>0</v>
      </c>
      <c r="BI191" s="31">
        <v>0</v>
      </c>
      <c r="BJ191" s="31">
        <v>0</v>
      </c>
      <c r="BK191" s="31">
        <v>0</v>
      </c>
      <c r="BL191" s="31">
        <v>0</v>
      </c>
      <c r="BM191" s="31">
        <v>0</v>
      </c>
      <c r="BN191" s="31">
        <v>0</v>
      </c>
      <c r="BO191" s="31">
        <v>0</v>
      </c>
      <c r="BP191" s="31">
        <v>0</v>
      </c>
      <c r="BQ191" s="31">
        <v>33500</v>
      </c>
      <c r="BR191" s="31" t="b">
        <v>1</v>
      </c>
      <c r="BS191" s="31"/>
      <c r="BT191" s="32" t="s">
        <v>144</v>
      </c>
    </row>
    <row r="192" spans="1:72" ht="51" x14ac:dyDescent="0.2">
      <c r="A192" s="17">
        <v>191</v>
      </c>
      <c r="B192" s="18">
        <v>29</v>
      </c>
      <c r="C192" s="19" t="s">
        <v>470</v>
      </c>
      <c r="D192" s="19" t="s">
        <v>504</v>
      </c>
      <c r="E192" s="20" t="s">
        <v>87</v>
      </c>
      <c r="F192" s="20" t="s">
        <v>88</v>
      </c>
      <c r="G192" s="19" t="s">
        <v>261</v>
      </c>
      <c r="H192" s="19" t="s">
        <v>262</v>
      </c>
      <c r="I192" s="19" t="s">
        <v>263</v>
      </c>
      <c r="J192" s="19" t="s">
        <v>264</v>
      </c>
      <c r="K192" s="19" t="s">
        <v>155</v>
      </c>
      <c r="L192" s="19" t="s">
        <v>156</v>
      </c>
      <c r="M192" s="21" t="s">
        <v>509</v>
      </c>
      <c r="N192" s="22"/>
      <c r="O192" s="19" t="s">
        <v>316</v>
      </c>
      <c r="P192" s="19" t="s">
        <v>506</v>
      </c>
      <c r="Q192" s="23">
        <v>10748</v>
      </c>
      <c r="R192" s="24"/>
      <c r="S192" s="39">
        <v>2508.84</v>
      </c>
      <c r="T192" s="39"/>
      <c r="U192" s="25" t="s">
        <v>121</v>
      </c>
      <c r="V192" s="26">
        <f t="shared" si="3"/>
        <v>13256.84</v>
      </c>
      <c r="W192" s="26">
        <v>13256.84</v>
      </c>
      <c r="X192" s="26">
        <v>13256.84</v>
      </c>
      <c r="Y192" s="26">
        <v>0</v>
      </c>
      <c r="Z192" s="26">
        <v>0</v>
      </c>
      <c r="AA192" s="27" t="s">
        <v>12</v>
      </c>
      <c r="AB192" s="17" t="s">
        <v>100</v>
      </c>
      <c r="AC192" s="17" t="s">
        <v>101</v>
      </c>
      <c r="AD192" s="28"/>
      <c r="AE192" s="29"/>
      <c r="AF192" s="29" t="s">
        <v>102</v>
      </c>
      <c r="AG192" s="29"/>
      <c r="AH192" s="29"/>
      <c r="AI192" s="29"/>
      <c r="AJ192" s="29"/>
      <c r="AK192" s="29"/>
      <c r="AL192" s="29"/>
      <c r="AM192" s="29"/>
      <c r="AN192" s="29"/>
      <c r="AO192" s="29"/>
      <c r="AP192" s="29"/>
      <c r="AQ192" s="29"/>
      <c r="AR192" s="29" t="s">
        <v>102</v>
      </c>
      <c r="AS192" s="29" t="s">
        <v>102</v>
      </c>
      <c r="AT192" s="29" t="s">
        <v>102</v>
      </c>
      <c r="AU192" s="29"/>
      <c r="AV192" s="29"/>
      <c r="AW192" s="29"/>
      <c r="AX192" s="29"/>
      <c r="AY192" s="29"/>
      <c r="AZ192" s="29"/>
      <c r="BA192" s="29"/>
      <c r="BB192" s="29"/>
      <c r="BC192" s="29"/>
      <c r="BD192" s="30">
        <v>3</v>
      </c>
      <c r="BE192" s="31">
        <v>4418.9466666666667</v>
      </c>
      <c r="BF192" s="31">
        <v>4418.9466666666667</v>
      </c>
      <c r="BG192" s="31">
        <v>4418.9466666666667</v>
      </c>
      <c r="BH192" s="31">
        <v>0</v>
      </c>
      <c r="BI192" s="31">
        <v>0</v>
      </c>
      <c r="BJ192" s="31">
        <v>0</v>
      </c>
      <c r="BK192" s="31">
        <v>0</v>
      </c>
      <c r="BL192" s="31">
        <v>0</v>
      </c>
      <c r="BM192" s="31">
        <v>0</v>
      </c>
      <c r="BN192" s="31">
        <v>0</v>
      </c>
      <c r="BO192" s="31">
        <v>0</v>
      </c>
      <c r="BP192" s="31">
        <v>0</v>
      </c>
      <c r="BQ192" s="31">
        <v>13256.84</v>
      </c>
      <c r="BR192" s="31" t="b">
        <v>1</v>
      </c>
      <c r="BS192" s="31"/>
      <c r="BT192" s="33" t="s">
        <v>510</v>
      </c>
    </row>
    <row r="193" spans="1:72" ht="60" x14ac:dyDescent="0.2">
      <c r="A193" s="17">
        <v>192</v>
      </c>
      <c r="B193" s="18">
        <v>30</v>
      </c>
      <c r="C193" s="19" t="s">
        <v>470</v>
      </c>
      <c r="D193" s="19" t="s">
        <v>504</v>
      </c>
      <c r="E193" s="20" t="s">
        <v>87</v>
      </c>
      <c r="F193" s="20" t="s">
        <v>88</v>
      </c>
      <c r="G193" s="19" t="s">
        <v>261</v>
      </c>
      <c r="H193" s="19" t="s">
        <v>262</v>
      </c>
      <c r="I193" s="19" t="s">
        <v>263</v>
      </c>
      <c r="J193" s="19" t="s">
        <v>264</v>
      </c>
      <c r="K193" s="19" t="s">
        <v>155</v>
      </c>
      <c r="L193" s="19" t="s">
        <v>156</v>
      </c>
      <c r="M193" s="21" t="s">
        <v>511</v>
      </c>
      <c r="N193" s="22"/>
      <c r="O193" s="19" t="s">
        <v>316</v>
      </c>
      <c r="P193" s="19" t="s">
        <v>506</v>
      </c>
      <c r="Q193" s="23">
        <v>32222.44</v>
      </c>
      <c r="R193" s="24"/>
      <c r="S193" s="24">
        <v>60820.399999999994</v>
      </c>
      <c r="T193" s="24"/>
      <c r="U193" s="25" t="s">
        <v>121</v>
      </c>
      <c r="V193" s="26">
        <f t="shared" si="3"/>
        <v>93042.84</v>
      </c>
      <c r="W193" s="26">
        <v>93042.84</v>
      </c>
      <c r="X193" s="26">
        <v>93042.84</v>
      </c>
      <c r="Y193" s="26">
        <v>0</v>
      </c>
      <c r="Z193" s="26">
        <v>0</v>
      </c>
      <c r="AA193" s="27" t="s">
        <v>12</v>
      </c>
      <c r="AB193" s="17" t="s">
        <v>100</v>
      </c>
      <c r="AC193" s="17" t="s">
        <v>101</v>
      </c>
      <c r="AD193" s="28"/>
      <c r="AE193" s="29"/>
      <c r="AF193" s="29" t="s">
        <v>102</v>
      </c>
      <c r="AG193" s="29"/>
      <c r="AH193" s="29"/>
      <c r="AI193" s="29"/>
      <c r="AJ193" s="29"/>
      <c r="AK193" s="29"/>
      <c r="AL193" s="29"/>
      <c r="AM193" s="29"/>
      <c r="AN193" s="29"/>
      <c r="AO193" s="29"/>
      <c r="AP193" s="29"/>
      <c r="AQ193" s="29"/>
      <c r="AR193" s="29" t="s">
        <v>102</v>
      </c>
      <c r="AS193" s="29" t="s">
        <v>102</v>
      </c>
      <c r="AT193" s="29" t="s">
        <v>102</v>
      </c>
      <c r="AU193" s="29"/>
      <c r="AV193" s="29"/>
      <c r="AW193" s="29"/>
      <c r="AX193" s="29"/>
      <c r="AY193" s="29"/>
      <c r="AZ193" s="29"/>
      <c r="BA193" s="29"/>
      <c r="BB193" s="29"/>
      <c r="BC193" s="29"/>
      <c r="BD193" s="30">
        <v>3</v>
      </c>
      <c r="BE193" s="31">
        <v>31014.28</v>
      </c>
      <c r="BF193" s="31">
        <v>31014.28</v>
      </c>
      <c r="BG193" s="31">
        <v>31014.28</v>
      </c>
      <c r="BH193" s="31">
        <v>0</v>
      </c>
      <c r="BI193" s="31">
        <v>0</v>
      </c>
      <c r="BJ193" s="31">
        <v>0</v>
      </c>
      <c r="BK193" s="31">
        <v>0</v>
      </c>
      <c r="BL193" s="31">
        <v>0</v>
      </c>
      <c r="BM193" s="31">
        <v>0</v>
      </c>
      <c r="BN193" s="31">
        <v>0</v>
      </c>
      <c r="BO193" s="31">
        <v>0</v>
      </c>
      <c r="BP193" s="31">
        <v>0</v>
      </c>
      <c r="BQ193" s="31">
        <v>93042.84</v>
      </c>
      <c r="BR193" s="31" t="b">
        <v>1</v>
      </c>
      <c r="BS193" s="31"/>
      <c r="BT193" s="32" t="s">
        <v>144</v>
      </c>
    </row>
    <row r="194" spans="1:72" ht="51" x14ac:dyDescent="0.2">
      <c r="A194" s="17">
        <v>193</v>
      </c>
      <c r="B194" s="18">
        <v>31</v>
      </c>
      <c r="C194" s="19" t="s">
        <v>470</v>
      </c>
      <c r="D194" s="19" t="s">
        <v>504</v>
      </c>
      <c r="E194" s="20" t="s">
        <v>87</v>
      </c>
      <c r="F194" s="20" t="s">
        <v>88</v>
      </c>
      <c r="G194" s="19" t="s">
        <v>261</v>
      </c>
      <c r="H194" s="19" t="s">
        <v>262</v>
      </c>
      <c r="I194" s="19" t="s">
        <v>263</v>
      </c>
      <c r="J194" s="19" t="s">
        <v>264</v>
      </c>
      <c r="K194" s="19" t="s">
        <v>155</v>
      </c>
      <c r="L194" s="19" t="s">
        <v>156</v>
      </c>
      <c r="M194" s="21" t="s">
        <v>512</v>
      </c>
      <c r="N194" s="22"/>
      <c r="O194" s="19" t="s">
        <v>316</v>
      </c>
      <c r="P194" s="19" t="s">
        <v>506</v>
      </c>
      <c r="Q194" s="23">
        <v>36612</v>
      </c>
      <c r="R194" s="24"/>
      <c r="S194" s="24">
        <v>66127.429999999993</v>
      </c>
      <c r="T194" s="24"/>
      <c r="U194" s="25" t="s">
        <v>121</v>
      </c>
      <c r="V194" s="26">
        <f t="shared" ref="V194:V257" si="4">(Q194+R194+S194+T194)</f>
        <v>102739.43</v>
      </c>
      <c r="W194" s="26">
        <v>102739.43</v>
      </c>
      <c r="X194" s="26">
        <v>102739.43</v>
      </c>
      <c r="Y194" s="26">
        <v>0</v>
      </c>
      <c r="Z194" s="26">
        <v>0</v>
      </c>
      <c r="AA194" s="27" t="s">
        <v>12</v>
      </c>
      <c r="AB194" s="17" t="s">
        <v>100</v>
      </c>
      <c r="AC194" s="17" t="s">
        <v>101</v>
      </c>
      <c r="AD194" s="28"/>
      <c r="AE194" s="29"/>
      <c r="AF194" s="29" t="s">
        <v>102</v>
      </c>
      <c r="AG194" s="29"/>
      <c r="AH194" s="29"/>
      <c r="AI194" s="29"/>
      <c r="AJ194" s="29"/>
      <c r="AK194" s="29"/>
      <c r="AL194" s="29"/>
      <c r="AM194" s="29"/>
      <c r="AN194" s="29"/>
      <c r="AO194" s="29"/>
      <c r="AP194" s="29"/>
      <c r="AQ194" s="29"/>
      <c r="AR194" s="29" t="s">
        <v>102</v>
      </c>
      <c r="AS194" s="29" t="s">
        <v>102</v>
      </c>
      <c r="AT194" s="29" t="s">
        <v>102</v>
      </c>
      <c r="AU194" s="29"/>
      <c r="AV194" s="29"/>
      <c r="AW194" s="29"/>
      <c r="AX194" s="29"/>
      <c r="AY194" s="29"/>
      <c r="AZ194" s="29"/>
      <c r="BA194" s="29"/>
      <c r="BB194" s="29"/>
      <c r="BC194" s="29"/>
      <c r="BD194" s="30">
        <v>3</v>
      </c>
      <c r="BE194" s="31">
        <v>34246.476666666662</v>
      </c>
      <c r="BF194" s="31">
        <v>34246.476666666662</v>
      </c>
      <c r="BG194" s="31">
        <v>34246.476666666662</v>
      </c>
      <c r="BH194" s="31">
        <v>0</v>
      </c>
      <c r="BI194" s="31">
        <v>0</v>
      </c>
      <c r="BJ194" s="31">
        <v>0</v>
      </c>
      <c r="BK194" s="31">
        <v>0</v>
      </c>
      <c r="BL194" s="31">
        <v>0</v>
      </c>
      <c r="BM194" s="31">
        <v>0</v>
      </c>
      <c r="BN194" s="31">
        <v>0</v>
      </c>
      <c r="BO194" s="31">
        <v>0</v>
      </c>
      <c r="BP194" s="31">
        <v>0</v>
      </c>
      <c r="BQ194" s="31">
        <v>102739.43</v>
      </c>
      <c r="BR194" s="31" t="b">
        <v>1</v>
      </c>
      <c r="BS194" s="31"/>
      <c r="BT194" s="32" t="s">
        <v>144</v>
      </c>
    </row>
    <row r="195" spans="1:72" ht="51" x14ac:dyDescent="0.2">
      <c r="A195" s="17">
        <v>194</v>
      </c>
      <c r="B195" s="18">
        <v>32</v>
      </c>
      <c r="C195" s="19" t="s">
        <v>470</v>
      </c>
      <c r="D195" s="19" t="s">
        <v>504</v>
      </c>
      <c r="E195" s="20" t="s">
        <v>87</v>
      </c>
      <c r="F195" s="20" t="s">
        <v>88</v>
      </c>
      <c r="G195" s="19" t="s">
        <v>261</v>
      </c>
      <c r="H195" s="19" t="s">
        <v>262</v>
      </c>
      <c r="I195" s="19" t="s">
        <v>263</v>
      </c>
      <c r="J195" s="19" t="s">
        <v>264</v>
      </c>
      <c r="K195" s="19" t="s">
        <v>155</v>
      </c>
      <c r="L195" s="19" t="s">
        <v>156</v>
      </c>
      <c r="M195" s="21" t="s">
        <v>513</v>
      </c>
      <c r="N195" s="22"/>
      <c r="O195" s="19" t="s">
        <v>316</v>
      </c>
      <c r="P195" s="19" t="s">
        <v>506</v>
      </c>
      <c r="Q195" s="23">
        <v>20567.52</v>
      </c>
      <c r="R195" s="24">
        <v>-34563.65</v>
      </c>
      <c r="S195" s="24">
        <v>29935.23</v>
      </c>
      <c r="T195" s="24"/>
      <c r="U195" s="25" t="s">
        <v>121</v>
      </c>
      <c r="V195" s="26">
        <f t="shared" si="4"/>
        <v>15939.099999999999</v>
      </c>
      <c r="W195" s="26">
        <v>15939.099999999999</v>
      </c>
      <c r="X195" s="26">
        <v>15939.099999999999</v>
      </c>
      <c r="Y195" s="26">
        <v>0</v>
      </c>
      <c r="Z195" s="26">
        <v>0</v>
      </c>
      <c r="AA195" s="27" t="s">
        <v>12</v>
      </c>
      <c r="AB195" s="17" t="s">
        <v>100</v>
      </c>
      <c r="AC195" s="17" t="s">
        <v>101</v>
      </c>
      <c r="AD195" s="28"/>
      <c r="AE195" s="29"/>
      <c r="AF195" s="29" t="s">
        <v>102</v>
      </c>
      <c r="AG195" s="29"/>
      <c r="AH195" s="29"/>
      <c r="AI195" s="29"/>
      <c r="AJ195" s="29"/>
      <c r="AK195" s="29"/>
      <c r="AL195" s="29"/>
      <c r="AM195" s="29"/>
      <c r="AN195" s="29"/>
      <c r="AO195" s="29"/>
      <c r="AP195" s="29"/>
      <c r="AQ195" s="29"/>
      <c r="AR195" s="29" t="s">
        <v>102</v>
      </c>
      <c r="AS195" s="29" t="s">
        <v>102</v>
      </c>
      <c r="AT195" s="29" t="s">
        <v>102</v>
      </c>
      <c r="AU195" s="29"/>
      <c r="AV195" s="29"/>
      <c r="AW195" s="29"/>
      <c r="AX195" s="29"/>
      <c r="AY195" s="29"/>
      <c r="AZ195" s="29"/>
      <c r="BA195" s="29"/>
      <c r="BB195" s="29"/>
      <c r="BC195" s="29"/>
      <c r="BD195" s="30">
        <v>3</v>
      </c>
      <c r="BE195" s="31">
        <v>5313.0333333333328</v>
      </c>
      <c r="BF195" s="31">
        <v>5313.0333333333328</v>
      </c>
      <c r="BG195" s="31">
        <v>5313.0333333333328</v>
      </c>
      <c r="BH195" s="31">
        <v>0</v>
      </c>
      <c r="BI195" s="31">
        <v>0</v>
      </c>
      <c r="BJ195" s="31">
        <v>0</v>
      </c>
      <c r="BK195" s="31">
        <v>0</v>
      </c>
      <c r="BL195" s="31">
        <v>0</v>
      </c>
      <c r="BM195" s="31">
        <v>0</v>
      </c>
      <c r="BN195" s="31">
        <v>0</v>
      </c>
      <c r="BO195" s="31">
        <v>0</v>
      </c>
      <c r="BP195" s="31">
        <v>0</v>
      </c>
      <c r="BQ195" s="31">
        <v>15939.099999999999</v>
      </c>
      <c r="BR195" s="31" t="b">
        <v>1</v>
      </c>
      <c r="BS195" s="31"/>
      <c r="BT195" s="33" t="s">
        <v>514</v>
      </c>
    </row>
    <row r="196" spans="1:72" ht="51" x14ac:dyDescent="0.2">
      <c r="A196" s="17">
        <v>195</v>
      </c>
      <c r="B196" s="18">
        <v>33</v>
      </c>
      <c r="C196" s="19" t="s">
        <v>470</v>
      </c>
      <c r="D196" s="19" t="s">
        <v>504</v>
      </c>
      <c r="E196" s="20" t="s">
        <v>87</v>
      </c>
      <c r="F196" s="20" t="s">
        <v>88</v>
      </c>
      <c r="G196" s="19" t="s">
        <v>261</v>
      </c>
      <c r="H196" s="19" t="s">
        <v>262</v>
      </c>
      <c r="I196" s="19" t="s">
        <v>263</v>
      </c>
      <c r="J196" s="19" t="s">
        <v>264</v>
      </c>
      <c r="K196" s="19" t="s">
        <v>155</v>
      </c>
      <c r="L196" s="19" t="s">
        <v>156</v>
      </c>
      <c r="M196" s="21" t="s">
        <v>515</v>
      </c>
      <c r="N196" s="22"/>
      <c r="O196" s="19" t="s">
        <v>316</v>
      </c>
      <c r="P196" s="19" t="s">
        <v>506</v>
      </c>
      <c r="Q196" s="23">
        <v>32695.34</v>
      </c>
      <c r="R196" s="24"/>
      <c r="S196" s="24">
        <v>11835.140000000003</v>
      </c>
      <c r="T196" s="24"/>
      <c r="U196" s="25" t="s">
        <v>121</v>
      </c>
      <c r="V196" s="26">
        <f t="shared" si="4"/>
        <v>44530.48</v>
      </c>
      <c r="W196" s="26">
        <v>44530.48</v>
      </c>
      <c r="X196" s="26">
        <v>44530.48</v>
      </c>
      <c r="Y196" s="26">
        <v>0</v>
      </c>
      <c r="Z196" s="26">
        <v>0</v>
      </c>
      <c r="AA196" s="27" t="s">
        <v>12</v>
      </c>
      <c r="AB196" s="17" t="s">
        <v>100</v>
      </c>
      <c r="AC196" s="17" t="s">
        <v>101</v>
      </c>
      <c r="AD196" s="28"/>
      <c r="AE196" s="29"/>
      <c r="AF196" s="29" t="s">
        <v>102</v>
      </c>
      <c r="AG196" s="29"/>
      <c r="AH196" s="29"/>
      <c r="AI196" s="29"/>
      <c r="AJ196" s="29"/>
      <c r="AK196" s="29"/>
      <c r="AL196" s="29"/>
      <c r="AM196" s="29"/>
      <c r="AN196" s="29"/>
      <c r="AO196" s="29"/>
      <c r="AP196" s="29"/>
      <c r="AQ196" s="29"/>
      <c r="AR196" s="29" t="s">
        <v>102</v>
      </c>
      <c r="AS196" s="29" t="s">
        <v>102</v>
      </c>
      <c r="AT196" s="29" t="s">
        <v>102</v>
      </c>
      <c r="AU196" s="29"/>
      <c r="AV196" s="29"/>
      <c r="AW196" s="29"/>
      <c r="AX196" s="29"/>
      <c r="AY196" s="29"/>
      <c r="AZ196" s="29"/>
      <c r="BA196" s="29"/>
      <c r="BB196" s="29"/>
      <c r="BC196" s="29"/>
      <c r="BD196" s="30">
        <v>3</v>
      </c>
      <c r="BE196" s="31">
        <v>14843.493333333334</v>
      </c>
      <c r="BF196" s="31">
        <v>14843.493333333334</v>
      </c>
      <c r="BG196" s="31">
        <v>14843.493333333334</v>
      </c>
      <c r="BH196" s="31">
        <v>0</v>
      </c>
      <c r="BI196" s="31">
        <v>0</v>
      </c>
      <c r="BJ196" s="31">
        <v>0</v>
      </c>
      <c r="BK196" s="31">
        <v>0</v>
      </c>
      <c r="BL196" s="31">
        <v>0</v>
      </c>
      <c r="BM196" s="31">
        <v>0</v>
      </c>
      <c r="BN196" s="31">
        <v>0</v>
      </c>
      <c r="BO196" s="31">
        <v>0</v>
      </c>
      <c r="BP196" s="31">
        <v>0</v>
      </c>
      <c r="BQ196" s="31">
        <v>44530.48</v>
      </c>
      <c r="BR196" s="31" t="b">
        <v>1</v>
      </c>
      <c r="BS196" s="31"/>
      <c r="BT196" s="32" t="s">
        <v>144</v>
      </c>
    </row>
    <row r="197" spans="1:72" ht="51" x14ac:dyDescent="0.2">
      <c r="A197" s="17">
        <v>196</v>
      </c>
      <c r="B197" s="18">
        <v>34</v>
      </c>
      <c r="C197" s="19" t="s">
        <v>470</v>
      </c>
      <c r="D197" s="19" t="s">
        <v>504</v>
      </c>
      <c r="E197" s="20" t="s">
        <v>87</v>
      </c>
      <c r="F197" s="20" t="s">
        <v>88</v>
      </c>
      <c r="G197" s="19" t="s">
        <v>261</v>
      </c>
      <c r="H197" s="19" t="s">
        <v>262</v>
      </c>
      <c r="I197" s="19" t="s">
        <v>263</v>
      </c>
      <c r="J197" s="19" t="s">
        <v>264</v>
      </c>
      <c r="K197" s="19" t="s">
        <v>155</v>
      </c>
      <c r="L197" s="19" t="s">
        <v>156</v>
      </c>
      <c r="M197" s="21" t="s">
        <v>516</v>
      </c>
      <c r="N197" s="22"/>
      <c r="O197" s="19" t="s">
        <v>316</v>
      </c>
      <c r="P197" s="19" t="s">
        <v>506</v>
      </c>
      <c r="Q197" s="23">
        <v>16222.27</v>
      </c>
      <c r="R197" s="24"/>
      <c r="S197" s="39">
        <v>3789.68</v>
      </c>
      <c r="T197" s="39"/>
      <c r="U197" s="25" t="s">
        <v>121</v>
      </c>
      <c r="V197" s="26">
        <f t="shared" si="4"/>
        <v>20011.95</v>
      </c>
      <c r="W197" s="26">
        <v>20011.95</v>
      </c>
      <c r="X197" s="26">
        <v>20011.95</v>
      </c>
      <c r="Y197" s="26">
        <v>0</v>
      </c>
      <c r="Z197" s="26">
        <v>0</v>
      </c>
      <c r="AA197" s="27" t="s">
        <v>12</v>
      </c>
      <c r="AB197" s="17" t="s">
        <v>100</v>
      </c>
      <c r="AC197" s="17" t="s">
        <v>101</v>
      </c>
      <c r="AD197" s="28"/>
      <c r="AE197" s="29"/>
      <c r="AF197" s="29" t="s">
        <v>102</v>
      </c>
      <c r="AG197" s="29"/>
      <c r="AH197" s="29"/>
      <c r="AI197" s="29"/>
      <c r="AJ197" s="29"/>
      <c r="AK197" s="29"/>
      <c r="AL197" s="29"/>
      <c r="AM197" s="29"/>
      <c r="AN197" s="29"/>
      <c r="AO197" s="29"/>
      <c r="AP197" s="29"/>
      <c r="AQ197" s="29"/>
      <c r="AR197" s="29" t="s">
        <v>102</v>
      </c>
      <c r="AS197" s="29" t="s">
        <v>102</v>
      </c>
      <c r="AT197" s="29" t="s">
        <v>102</v>
      </c>
      <c r="AU197" s="29"/>
      <c r="AV197" s="29"/>
      <c r="AW197" s="29"/>
      <c r="AX197" s="29"/>
      <c r="AY197" s="29"/>
      <c r="AZ197" s="29"/>
      <c r="BA197" s="29"/>
      <c r="BB197" s="29"/>
      <c r="BC197" s="29"/>
      <c r="BD197" s="30">
        <v>3</v>
      </c>
      <c r="BE197" s="31">
        <v>6670.6500000000005</v>
      </c>
      <c r="BF197" s="31">
        <v>6670.6500000000005</v>
      </c>
      <c r="BG197" s="31">
        <v>6670.6500000000005</v>
      </c>
      <c r="BH197" s="31">
        <v>0</v>
      </c>
      <c r="BI197" s="31">
        <v>0</v>
      </c>
      <c r="BJ197" s="31">
        <v>0</v>
      </c>
      <c r="BK197" s="31">
        <v>0</v>
      </c>
      <c r="BL197" s="31">
        <v>0</v>
      </c>
      <c r="BM197" s="31">
        <v>0</v>
      </c>
      <c r="BN197" s="31">
        <v>0</v>
      </c>
      <c r="BO197" s="31">
        <v>0</v>
      </c>
      <c r="BP197" s="31">
        <v>0</v>
      </c>
      <c r="BQ197" s="31">
        <v>20011.95</v>
      </c>
      <c r="BR197" s="31" t="b">
        <v>1</v>
      </c>
      <c r="BS197" s="31"/>
      <c r="BT197" s="33" t="s">
        <v>510</v>
      </c>
    </row>
    <row r="198" spans="1:72" ht="51" x14ac:dyDescent="0.2">
      <c r="A198" s="17">
        <v>197</v>
      </c>
      <c r="B198" s="18">
        <v>35</v>
      </c>
      <c r="C198" s="19" t="s">
        <v>470</v>
      </c>
      <c r="D198" s="19" t="s">
        <v>504</v>
      </c>
      <c r="E198" s="20" t="s">
        <v>87</v>
      </c>
      <c r="F198" s="20" t="s">
        <v>88</v>
      </c>
      <c r="G198" s="19" t="s">
        <v>261</v>
      </c>
      <c r="H198" s="19" t="s">
        <v>262</v>
      </c>
      <c r="I198" s="19" t="s">
        <v>263</v>
      </c>
      <c r="J198" s="19" t="s">
        <v>264</v>
      </c>
      <c r="K198" s="19" t="s">
        <v>155</v>
      </c>
      <c r="L198" s="19" t="s">
        <v>156</v>
      </c>
      <c r="M198" s="21" t="s">
        <v>517</v>
      </c>
      <c r="N198" s="22"/>
      <c r="O198" s="19" t="s">
        <v>316</v>
      </c>
      <c r="P198" s="19" t="s">
        <v>506</v>
      </c>
      <c r="Q198" s="23">
        <v>30409.45</v>
      </c>
      <c r="R198" s="24"/>
      <c r="S198" s="24">
        <v>215998.91999999998</v>
      </c>
      <c r="T198" s="24"/>
      <c r="U198" s="25" t="s">
        <v>121</v>
      </c>
      <c r="V198" s="26">
        <f t="shared" si="4"/>
        <v>246408.37</v>
      </c>
      <c r="W198" s="26">
        <v>246408.37</v>
      </c>
      <c r="X198" s="26">
        <v>246408.37</v>
      </c>
      <c r="Y198" s="26">
        <v>0</v>
      </c>
      <c r="Z198" s="26">
        <v>0</v>
      </c>
      <c r="AA198" s="27" t="s">
        <v>12</v>
      </c>
      <c r="AB198" s="17" t="s">
        <v>100</v>
      </c>
      <c r="AC198" s="17" t="s">
        <v>101</v>
      </c>
      <c r="AD198" s="28"/>
      <c r="AE198" s="29"/>
      <c r="AF198" s="29" t="s">
        <v>102</v>
      </c>
      <c r="AG198" s="29"/>
      <c r="AH198" s="29"/>
      <c r="AI198" s="29"/>
      <c r="AJ198" s="29"/>
      <c r="AK198" s="29"/>
      <c r="AL198" s="29"/>
      <c r="AM198" s="29"/>
      <c r="AN198" s="29"/>
      <c r="AO198" s="29"/>
      <c r="AP198" s="29"/>
      <c r="AQ198" s="29"/>
      <c r="AR198" s="29" t="s">
        <v>102</v>
      </c>
      <c r="AS198" s="29" t="s">
        <v>102</v>
      </c>
      <c r="AT198" s="29" t="s">
        <v>102</v>
      </c>
      <c r="AU198" s="29"/>
      <c r="AV198" s="29"/>
      <c r="AW198" s="29"/>
      <c r="AX198" s="29"/>
      <c r="AY198" s="29"/>
      <c r="AZ198" s="29"/>
      <c r="BA198" s="29"/>
      <c r="BB198" s="29"/>
      <c r="BC198" s="29"/>
      <c r="BD198" s="30">
        <v>3</v>
      </c>
      <c r="BE198" s="31">
        <v>82136.123333333337</v>
      </c>
      <c r="BF198" s="31">
        <v>82136.123333333337</v>
      </c>
      <c r="BG198" s="31">
        <v>82136.123333333337</v>
      </c>
      <c r="BH198" s="31">
        <v>0</v>
      </c>
      <c r="BI198" s="31">
        <v>0</v>
      </c>
      <c r="BJ198" s="31">
        <v>0</v>
      </c>
      <c r="BK198" s="31">
        <v>0</v>
      </c>
      <c r="BL198" s="31">
        <v>0</v>
      </c>
      <c r="BM198" s="31">
        <v>0</v>
      </c>
      <c r="BN198" s="31">
        <v>0</v>
      </c>
      <c r="BO198" s="31">
        <v>0</v>
      </c>
      <c r="BP198" s="31">
        <v>0</v>
      </c>
      <c r="BQ198" s="31">
        <v>246408.37</v>
      </c>
      <c r="BR198" s="31" t="b">
        <v>1</v>
      </c>
      <c r="BS198" s="31"/>
      <c r="BT198" s="32" t="s">
        <v>144</v>
      </c>
    </row>
    <row r="199" spans="1:72" ht="51" x14ac:dyDescent="0.2">
      <c r="A199" s="17">
        <v>198</v>
      </c>
      <c r="B199" s="18">
        <v>36</v>
      </c>
      <c r="C199" s="19" t="s">
        <v>470</v>
      </c>
      <c r="D199" s="19" t="s">
        <v>504</v>
      </c>
      <c r="E199" s="20" t="s">
        <v>87</v>
      </c>
      <c r="F199" s="20" t="s">
        <v>88</v>
      </c>
      <c r="G199" s="19" t="s">
        <v>261</v>
      </c>
      <c r="H199" s="19" t="s">
        <v>262</v>
      </c>
      <c r="I199" s="19" t="s">
        <v>263</v>
      </c>
      <c r="J199" s="19" t="s">
        <v>264</v>
      </c>
      <c r="K199" s="19" t="s">
        <v>155</v>
      </c>
      <c r="L199" s="19" t="s">
        <v>156</v>
      </c>
      <c r="M199" s="21" t="s">
        <v>518</v>
      </c>
      <c r="N199" s="22"/>
      <c r="O199" s="19" t="s">
        <v>316</v>
      </c>
      <c r="P199" s="19" t="s">
        <v>506</v>
      </c>
      <c r="Q199" s="23">
        <v>33843.949999999997</v>
      </c>
      <c r="R199" s="24"/>
      <c r="S199" s="24">
        <v>182735.15000000002</v>
      </c>
      <c r="T199" s="24"/>
      <c r="U199" s="25" t="s">
        <v>121</v>
      </c>
      <c r="V199" s="26">
        <f t="shared" si="4"/>
        <v>216579.10000000003</v>
      </c>
      <c r="W199" s="26">
        <v>216579.10000000003</v>
      </c>
      <c r="X199" s="26">
        <v>216579.10000000003</v>
      </c>
      <c r="Y199" s="26">
        <v>0</v>
      </c>
      <c r="Z199" s="26">
        <v>0</v>
      </c>
      <c r="AA199" s="27" t="s">
        <v>12</v>
      </c>
      <c r="AB199" s="17" t="s">
        <v>100</v>
      </c>
      <c r="AC199" s="17" t="s">
        <v>101</v>
      </c>
      <c r="AD199" s="28"/>
      <c r="AE199" s="29"/>
      <c r="AF199" s="29" t="s">
        <v>102</v>
      </c>
      <c r="AG199" s="29"/>
      <c r="AH199" s="29"/>
      <c r="AI199" s="29"/>
      <c r="AJ199" s="29"/>
      <c r="AK199" s="29"/>
      <c r="AL199" s="29"/>
      <c r="AM199" s="29"/>
      <c r="AN199" s="29"/>
      <c r="AO199" s="29"/>
      <c r="AP199" s="29"/>
      <c r="AQ199" s="29"/>
      <c r="AR199" s="29" t="s">
        <v>102</v>
      </c>
      <c r="AS199" s="29" t="s">
        <v>102</v>
      </c>
      <c r="AT199" s="29" t="s">
        <v>102</v>
      </c>
      <c r="AU199" s="29"/>
      <c r="AV199" s="29"/>
      <c r="AW199" s="29"/>
      <c r="AX199" s="29"/>
      <c r="AY199" s="29"/>
      <c r="AZ199" s="29"/>
      <c r="BA199" s="29"/>
      <c r="BB199" s="29"/>
      <c r="BC199" s="29"/>
      <c r="BD199" s="30">
        <v>3</v>
      </c>
      <c r="BE199" s="31">
        <v>72193.03333333334</v>
      </c>
      <c r="BF199" s="31">
        <v>72193.03333333334</v>
      </c>
      <c r="BG199" s="31">
        <v>72193.03333333334</v>
      </c>
      <c r="BH199" s="31">
        <v>0</v>
      </c>
      <c r="BI199" s="31">
        <v>0</v>
      </c>
      <c r="BJ199" s="31">
        <v>0</v>
      </c>
      <c r="BK199" s="31">
        <v>0</v>
      </c>
      <c r="BL199" s="31">
        <v>0</v>
      </c>
      <c r="BM199" s="31">
        <v>0</v>
      </c>
      <c r="BN199" s="31">
        <v>0</v>
      </c>
      <c r="BO199" s="31">
        <v>0</v>
      </c>
      <c r="BP199" s="31">
        <v>0</v>
      </c>
      <c r="BQ199" s="31">
        <v>216579.10000000003</v>
      </c>
      <c r="BR199" s="31" t="b">
        <v>1</v>
      </c>
      <c r="BS199" s="31"/>
      <c r="BT199" s="32" t="s">
        <v>144</v>
      </c>
    </row>
    <row r="200" spans="1:72" ht="51" x14ac:dyDescent="0.2">
      <c r="A200" s="17">
        <v>199</v>
      </c>
      <c r="B200" s="18">
        <v>37</v>
      </c>
      <c r="C200" s="19" t="s">
        <v>470</v>
      </c>
      <c r="D200" s="19" t="s">
        <v>504</v>
      </c>
      <c r="E200" s="20" t="s">
        <v>87</v>
      </c>
      <c r="F200" s="20" t="s">
        <v>88</v>
      </c>
      <c r="G200" s="19" t="s">
        <v>261</v>
      </c>
      <c r="H200" s="19" t="s">
        <v>262</v>
      </c>
      <c r="I200" s="19" t="s">
        <v>263</v>
      </c>
      <c r="J200" s="19" t="s">
        <v>264</v>
      </c>
      <c r="K200" s="19" t="s">
        <v>155</v>
      </c>
      <c r="L200" s="19" t="s">
        <v>156</v>
      </c>
      <c r="M200" s="21" t="s">
        <v>519</v>
      </c>
      <c r="N200" s="22"/>
      <c r="O200" s="19" t="s">
        <v>316</v>
      </c>
      <c r="P200" s="19" t="s">
        <v>506</v>
      </c>
      <c r="Q200" s="23">
        <v>26797.53</v>
      </c>
      <c r="R200" s="24"/>
      <c r="S200" s="24">
        <v>147631.03</v>
      </c>
      <c r="T200" s="24"/>
      <c r="U200" s="25" t="s">
        <v>121</v>
      </c>
      <c r="V200" s="26">
        <f t="shared" si="4"/>
        <v>174428.56</v>
      </c>
      <c r="W200" s="26">
        <v>174428.56</v>
      </c>
      <c r="X200" s="26">
        <v>174428.56</v>
      </c>
      <c r="Y200" s="26">
        <v>0</v>
      </c>
      <c r="Z200" s="26">
        <v>0</v>
      </c>
      <c r="AA200" s="27" t="s">
        <v>12</v>
      </c>
      <c r="AB200" s="17" t="s">
        <v>100</v>
      </c>
      <c r="AC200" s="17" t="s">
        <v>101</v>
      </c>
      <c r="AD200" s="28"/>
      <c r="AE200" s="29"/>
      <c r="AF200" s="29" t="s">
        <v>102</v>
      </c>
      <c r="AG200" s="29"/>
      <c r="AH200" s="29"/>
      <c r="AI200" s="29"/>
      <c r="AJ200" s="29"/>
      <c r="AK200" s="29"/>
      <c r="AL200" s="29"/>
      <c r="AM200" s="29"/>
      <c r="AN200" s="29"/>
      <c r="AO200" s="29"/>
      <c r="AP200" s="29"/>
      <c r="AQ200" s="29"/>
      <c r="AR200" s="29" t="s">
        <v>102</v>
      </c>
      <c r="AS200" s="29" t="s">
        <v>102</v>
      </c>
      <c r="AT200" s="29" t="s">
        <v>102</v>
      </c>
      <c r="AU200" s="29"/>
      <c r="AV200" s="29"/>
      <c r="AW200" s="29"/>
      <c r="AX200" s="29"/>
      <c r="AY200" s="29"/>
      <c r="AZ200" s="29"/>
      <c r="BA200" s="29"/>
      <c r="BB200" s="29"/>
      <c r="BC200" s="29"/>
      <c r="BD200" s="30">
        <v>3</v>
      </c>
      <c r="BE200" s="31">
        <v>58142.853333333333</v>
      </c>
      <c r="BF200" s="31">
        <v>58142.853333333333</v>
      </c>
      <c r="BG200" s="31">
        <v>58142.853333333333</v>
      </c>
      <c r="BH200" s="31">
        <v>0</v>
      </c>
      <c r="BI200" s="31">
        <v>0</v>
      </c>
      <c r="BJ200" s="31">
        <v>0</v>
      </c>
      <c r="BK200" s="31">
        <v>0</v>
      </c>
      <c r="BL200" s="31">
        <v>0</v>
      </c>
      <c r="BM200" s="31">
        <v>0</v>
      </c>
      <c r="BN200" s="31">
        <v>0</v>
      </c>
      <c r="BO200" s="31">
        <v>0</v>
      </c>
      <c r="BP200" s="31">
        <v>0</v>
      </c>
      <c r="BQ200" s="31">
        <v>174428.56</v>
      </c>
      <c r="BR200" s="31" t="b">
        <v>1</v>
      </c>
      <c r="BS200" s="31"/>
      <c r="BT200" s="32" t="s">
        <v>144</v>
      </c>
    </row>
    <row r="201" spans="1:72" ht="51" x14ac:dyDescent="0.2">
      <c r="A201" s="17">
        <v>200</v>
      </c>
      <c r="B201" s="18">
        <v>38</v>
      </c>
      <c r="C201" s="19" t="s">
        <v>470</v>
      </c>
      <c r="D201" s="19" t="s">
        <v>504</v>
      </c>
      <c r="E201" s="20" t="s">
        <v>87</v>
      </c>
      <c r="F201" s="20" t="s">
        <v>88</v>
      </c>
      <c r="G201" s="19" t="s">
        <v>261</v>
      </c>
      <c r="H201" s="19" t="s">
        <v>262</v>
      </c>
      <c r="I201" s="19" t="s">
        <v>263</v>
      </c>
      <c r="J201" s="19" t="s">
        <v>264</v>
      </c>
      <c r="K201" s="19" t="s">
        <v>155</v>
      </c>
      <c r="L201" s="19" t="s">
        <v>156</v>
      </c>
      <c r="M201" s="21" t="s">
        <v>520</v>
      </c>
      <c r="N201" s="22"/>
      <c r="O201" s="19" t="s">
        <v>316</v>
      </c>
      <c r="P201" s="19" t="s">
        <v>506</v>
      </c>
      <c r="Q201" s="23">
        <v>16860.86</v>
      </c>
      <c r="R201" s="24"/>
      <c r="S201" s="24">
        <v>36191.659999999996</v>
      </c>
      <c r="T201" s="24"/>
      <c r="U201" s="25" t="s">
        <v>121</v>
      </c>
      <c r="V201" s="26">
        <f t="shared" si="4"/>
        <v>53052.52</v>
      </c>
      <c r="W201" s="26">
        <v>53052.52</v>
      </c>
      <c r="X201" s="26">
        <v>53052.52</v>
      </c>
      <c r="Y201" s="26">
        <v>0</v>
      </c>
      <c r="Z201" s="26">
        <v>0</v>
      </c>
      <c r="AA201" s="27" t="s">
        <v>12</v>
      </c>
      <c r="AB201" s="17" t="s">
        <v>100</v>
      </c>
      <c r="AC201" s="17" t="s">
        <v>101</v>
      </c>
      <c r="AD201" s="28"/>
      <c r="AE201" s="29"/>
      <c r="AF201" s="29" t="s">
        <v>102</v>
      </c>
      <c r="AG201" s="29"/>
      <c r="AH201" s="29"/>
      <c r="AI201" s="29"/>
      <c r="AJ201" s="29"/>
      <c r="AK201" s="29"/>
      <c r="AL201" s="29"/>
      <c r="AM201" s="29"/>
      <c r="AN201" s="29"/>
      <c r="AO201" s="29"/>
      <c r="AP201" s="29"/>
      <c r="AQ201" s="29"/>
      <c r="AR201" s="29" t="s">
        <v>102</v>
      </c>
      <c r="AS201" s="29" t="s">
        <v>102</v>
      </c>
      <c r="AT201" s="29" t="s">
        <v>102</v>
      </c>
      <c r="AU201" s="29"/>
      <c r="AV201" s="29"/>
      <c r="AW201" s="29"/>
      <c r="AX201" s="29"/>
      <c r="AY201" s="29"/>
      <c r="AZ201" s="29"/>
      <c r="BA201" s="29"/>
      <c r="BB201" s="29"/>
      <c r="BC201" s="29"/>
      <c r="BD201" s="30">
        <v>3</v>
      </c>
      <c r="BE201" s="31">
        <v>17684.173333333332</v>
      </c>
      <c r="BF201" s="31">
        <v>17684.173333333332</v>
      </c>
      <c r="BG201" s="31">
        <v>17684.173333333332</v>
      </c>
      <c r="BH201" s="31">
        <v>0</v>
      </c>
      <c r="BI201" s="31">
        <v>0</v>
      </c>
      <c r="BJ201" s="31">
        <v>0</v>
      </c>
      <c r="BK201" s="31">
        <v>0</v>
      </c>
      <c r="BL201" s="31">
        <v>0</v>
      </c>
      <c r="BM201" s="31">
        <v>0</v>
      </c>
      <c r="BN201" s="31">
        <v>0</v>
      </c>
      <c r="BO201" s="31">
        <v>0</v>
      </c>
      <c r="BP201" s="31">
        <v>0</v>
      </c>
      <c r="BQ201" s="31">
        <v>53052.52</v>
      </c>
      <c r="BR201" s="31" t="b">
        <v>1</v>
      </c>
      <c r="BS201" s="31"/>
      <c r="BT201" s="32" t="s">
        <v>144</v>
      </c>
    </row>
    <row r="202" spans="1:72" ht="51" x14ac:dyDescent="0.2">
      <c r="A202" s="17">
        <v>201</v>
      </c>
      <c r="B202" s="18">
        <v>39</v>
      </c>
      <c r="C202" s="19" t="s">
        <v>470</v>
      </c>
      <c r="D202" s="19" t="s">
        <v>504</v>
      </c>
      <c r="E202" s="20" t="s">
        <v>87</v>
      </c>
      <c r="F202" s="20" t="s">
        <v>88</v>
      </c>
      <c r="G202" s="19" t="s">
        <v>261</v>
      </c>
      <c r="H202" s="19" t="s">
        <v>262</v>
      </c>
      <c r="I202" s="19" t="s">
        <v>263</v>
      </c>
      <c r="J202" s="19" t="s">
        <v>264</v>
      </c>
      <c r="K202" s="19" t="s">
        <v>155</v>
      </c>
      <c r="L202" s="19" t="s">
        <v>156</v>
      </c>
      <c r="M202" s="21" t="s">
        <v>521</v>
      </c>
      <c r="N202" s="22"/>
      <c r="O202" s="19" t="s">
        <v>316</v>
      </c>
      <c r="P202" s="19" t="s">
        <v>506</v>
      </c>
      <c r="Q202" s="23">
        <v>15350.2</v>
      </c>
      <c r="R202" s="24"/>
      <c r="S202" s="24">
        <v>27584.359999999997</v>
      </c>
      <c r="T202" s="24"/>
      <c r="U202" s="25" t="s">
        <v>121</v>
      </c>
      <c r="V202" s="26">
        <f t="shared" si="4"/>
        <v>42934.559999999998</v>
      </c>
      <c r="W202" s="26">
        <v>42934.559999999998</v>
      </c>
      <c r="X202" s="26">
        <v>42934.559999999998</v>
      </c>
      <c r="Y202" s="26">
        <v>0</v>
      </c>
      <c r="Z202" s="26">
        <v>0</v>
      </c>
      <c r="AA202" s="27" t="s">
        <v>12</v>
      </c>
      <c r="AB202" s="17" t="s">
        <v>100</v>
      </c>
      <c r="AC202" s="17" t="s">
        <v>101</v>
      </c>
      <c r="AD202" s="28"/>
      <c r="AE202" s="29"/>
      <c r="AF202" s="29" t="s">
        <v>102</v>
      </c>
      <c r="AG202" s="29"/>
      <c r="AH202" s="29"/>
      <c r="AI202" s="29"/>
      <c r="AJ202" s="29"/>
      <c r="AK202" s="29"/>
      <c r="AL202" s="29"/>
      <c r="AM202" s="29"/>
      <c r="AN202" s="29"/>
      <c r="AO202" s="29"/>
      <c r="AP202" s="29"/>
      <c r="AQ202" s="29"/>
      <c r="AR202" s="29" t="s">
        <v>102</v>
      </c>
      <c r="AS202" s="29" t="s">
        <v>102</v>
      </c>
      <c r="AT202" s="29" t="s">
        <v>102</v>
      </c>
      <c r="AU202" s="29"/>
      <c r="AV202" s="29"/>
      <c r="AW202" s="29"/>
      <c r="AX202" s="29"/>
      <c r="AY202" s="29"/>
      <c r="AZ202" s="29"/>
      <c r="BA202" s="29"/>
      <c r="BB202" s="29"/>
      <c r="BC202" s="29"/>
      <c r="BD202" s="30">
        <v>3</v>
      </c>
      <c r="BE202" s="31">
        <v>14311.519999999999</v>
      </c>
      <c r="BF202" s="31">
        <v>14311.519999999999</v>
      </c>
      <c r="BG202" s="31">
        <v>14311.519999999999</v>
      </c>
      <c r="BH202" s="31">
        <v>0</v>
      </c>
      <c r="BI202" s="31">
        <v>0</v>
      </c>
      <c r="BJ202" s="31">
        <v>0</v>
      </c>
      <c r="BK202" s="31">
        <v>0</v>
      </c>
      <c r="BL202" s="31">
        <v>0</v>
      </c>
      <c r="BM202" s="31">
        <v>0</v>
      </c>
      <c r="BN202" s="31">
        <v>0</v>
      </c>
      <c r="BO202" s="31">
        <v>0</v>
      </c>
      <c r="BP202" s="31">
        <v>0</v>
      </c>
      <c r="BQ202" s="31">
        <v>42934.559999999998</v>
      </c>
      <c r="BR202" s="31" t="b">
        <v>1</v>
      </c>
      <c r="BS202" s="31"/>
      <c r="BT202" s="32" t="s">
        <v>144</v>
      </c>
    </row>
    <row r="203" spans="1:72" ht="60" x14ac:dyDescent="0.2">
      <c r="A203" s="17">
        <v>202</v>
      </c>
      <c r="B203" s="18">
        <v>40</v>
      </c>
      <c r="C203" s="19" t="s">
        <v>470</v>
      </c>
      <c r="D203" s="19" t="s">
        <v>504</v>
      </c>
      <c r="E203" s="20" t="s">
        <v>87</v>
      </c>
      <c r="F203" s="20" t="s">
        <v>88</v>
      </c>
      <c r="G203" s="19" t="s">
        <v>261</v>
      </c>
      <c r="H203" s="19" t="s">
        <v>262</v>
      </c>
      <c r="I203" s="19" t="s">
        <v>263</v>
      </c>
      <c r="J203" s="19" t="s">
        <v>264</v>
      </c>
      <c r="K203" s="19" t="s">
        <v>155</v>
      </c>
      <c r="L203" s="19" t="s">
        <v>156</v>
      </c>
      <c r="M203" s="21" t="s">
        <v>522</v>
      </c>
      <c r="N203" s="22"/>
      <c r="O203" s="19" t="s">
        <v>316</v>
      </c>
      <c r="P203" s="19" t="s">
        <v>506</v>
      </c>
      <c r="Q203" s="23">
        <v>22958.35</v>
      </c>
      <c r="R203" s="24"/>
      <c r="S203" s="24">
        <v>83894.93</v>
      </c>
      <c r="T203" s="24"/>
      <c r="U203" s="25" t="s">
        <v>121</v>
      </c>
      <c r="V203" s="26">
        <f t="shared" si="4"/>
        <v>106853.28</v>
      </c>
      <c r="W203" s="26">
        <v>106853.28</v>
      </c>
      <c r="X203" s="26">
        <v>106853.28</v>
      </c>
      <c r="Y203" s="26">
        <v>0</v>
      </c>
      <c r="Z203" s="26">
        <v>0</v>
      </c>
      <c r="AA203" s="27" t="s">
        <v>12</v>
      </c>
      <c r="AB203" s="17" t="s">
        <v>100</v>
      </c>
      <c r="AC203" s="17" t="s">
        <v>101</v>
      </c>
      <c r="AD203" s="28"/>
      <c r="AE203" s="29"/>
      <c r="AF203" s="29" t="s">
        <v>102</v>
      </c>
      <c r="AG203" s="29"/>
      <c r="AH203" s="29"/>
      <c r="AI203" s="29"/>
      <c r="AJ203" s="29"/>
      <c r="AK203" s="29"/>
      <c r="AL203" s="29"/>
      <c r="AM203" s="29"/>
      <c r="AN203" s="29"/>
      <c r="AO203" s="29"/>
      <c r="AP203" s="29"/>
      <c r="AQ203" s="29"/>
      <c r="AR203" s="29" t="s">
        <v>102</v>
      </c>
      <c r="AS203" s="29" t="s">
        <v>102</v>
      </c>
      <c r="AT203" s="29" t="s">
        <v>102</v>
      </c>
      <c r="AU203" s="29"/>
      <c r="AV203" s="29"/>
      <c r="AW203" s="29"/>
      <c r="AX203" s="29"/>
      <c r="AY203" s="29"/>
      <c r="AZ203" s="29"/>
      <c r="BA203" s="29"/>
      <c r="BB203" s="29"/>
      <c r="BC203" s="29"/>
      <c r="BD203" s="30">
        <v>3</v>
      </c>
      <c r="BE203" s="31">
        <v>35617.760000000002</v>
      </c>
      <c r="BF203" s="31">
        <v>35617.760000000002</v>
      </c>
      <c r="BG203" s="31">
        <v>35617.760000000002</v>
      </c>
      <c r="BH203" s="31">
        <v>0</v>
      </c>
      <c r="BI203" s="31">
        <v>0</v>
      </c>
      <c r="BJ203" s="31">
        <v>0</v>
      </c>
      <c r="BK203" s="31">
        <v>0</v>
      </c>
      <c r="BL203" s="31">
        <v>0</v>
      </c>
      <c r="BM203" s="31">
        <v>0</v>
      </c>
      <c r="BN203" s="31">
        <v>0</v>
      </c>
      <c r="BO203" s="31">
        <v>0</v>
      </c>
      <c r="BP203" s="31">
        <v>0</v>
      </c>
      <c r="BQ203" s="31">
        <v>106853.28</v>
      </c>
      <c r="BR203" s="31" t="b">
        <v>1</v>
      </c>
      <c r="BS203" s="31"/>
      <c r="BT203" s="32" t="s">
        <v>144</v>
      </c>
    </row>
    <row r="204" spans="1:72" ht="51" x14ac:dyDescent="0.2">
      <c r="A204" s="17">
        <v>203</v>
      </c>
      <c r="B204" s="18">
        <v>41</v>
      </c>
      <c r="C204" s="19" t="s">
        <v>470</v>
      </c>
      <c r="D204" s="19" t="s">
        <v>504</v>
      </c>
      <c r="E204" s="20" t="s">
        <v>87</v>
      </c>
      <c r="F204" s="20" t="s">
        <v>88</v>
      </c>
      <c r="G204" s="19" t="s">
        <v>261</v>
      </c>
      <c r="H204" s="19" t="s">
        <v>262</v>
      </c>
      <c r="I204" s="19" t="s">
        <v>263</v>
      </c>
      <c r="J204" s="19" t="s">
        <v>264</v>
      </c>
      <c r="K204" s="19" t="s">
        <v>155</v>
      </c>
      <c r="L204" s="19" t="s">
        <v>156</v>
      </c>
      <c r="M204" s="21" t="s">
        <v>523</v>
      </c>
      <c r="N204" s="22"/>
      <c r="O204" s="19" t="s">
        <v>316</v>
      </c>
      <c r="P204" s="19" t="s">
        <v>506</v>
      </c>
      <c r="Q204" s="23">
        <v>13822.2</v>
      </c>
      <c r="R204" s="24">
        <v>-2358.5</v>
      </c>
      <c r="S204" s="24"/>
      <c r="T204" s="24"/>
      <c r="U204" s="25" t="s">
        <v>121</v>
      </c>
      <c r="V204" s="26">
        <f t="shared" si="4"/>
        <v>11463.7</v>
      </c>
      <c r="W204" s="26">
        <v>11463.7</v>
      </c>
      <c r="X204" s="26">
        <v>11463.7</v>
      </c>
      <c r="Y204" s="26">
        <v>0</v>
      </c>
      <c r="Z204" s="26">
        <v>0</v>
      </c>
      <c r="AA204" s="27" t="s">
        <v>12</v>
      </c>
      <c r="AB204" s="17" t="s">
        <v>100</v>
      </c>
      <c r="AC204" s="17" t="s">
        <v>101</v>
      </c>
      <c r="AD204" s="28"/>
      <c r="AE204" s="29"/>
      <c r="AF204" s="29" t="s">
        <v>102</v>
      </c>
      <c r="AG204" s="29"/>
      <c r="AH204" s="29"/>
      <c r="AI204" s="29"/>
      <c r="AJ204" s="29"/>
      <c r="AK204" s="29"/>
      <c r="AL204" s="29"/>
      <c r="AM204" s="29"/>
      <c r="AN204" s="29"/>
      <c r="AO204" s="29"/>
      <c r="AP204" s="29"/>
      <c r="AQ204" s="29"/>
      <c r="AR204" s="29" t="s">
        <v>102</v>
      </c>
      <c r="AS204" s="29" t="s">
        <v>102</v>
      </c>
      <c r="AT204" s="29" t="s">
        <v>102</v>
      </c>
      <c r="AU204" s="29"/>
      <c r="AV204" s="29"/>
      <c r="AW204" s="29"/>
      <c r="AX204" s="29"/>
      <c r="AY204" s="29"/>
      <c r="AZ204" s="29"/>
      <c r="BA204" s="29"/>
      <c r="BB204" s="29"/>
      <c r="BC204" s="29"/>
      <c r="BD204" s="30">
        <v>3</v>
      </c>
      <c r="BE204" s="31">
        <v>3821.2333333333336</v>
      </c>
      <c r="BF204" s="31">
        <v>3821.2333333333336</v>
      </c>
      <c r="BG204" s="31">
        <v>3821.2333333333336</v>
      </c>
      <c r="BH204" s="31">
        <v>0</v>
      </c>
      <c r="BI204" s="31">
        <v>0</v>
      </c>
      <c r="BJ204" s="31">
        <v>0</v>
      </c>
      <c r="BK204" s="31">
        <v>0</v>
      </c>
      <c r="BL204" s="31">
        <v>0</v>
      </c>
      <c r="BM204" s="31">
        <v>0</v>
      </c>
      <c r="BN204" s="31">
        <v>0</v>
      </c>
      <c r="BO204" s="31">
        <v>0</v>
      </c>
      <c r="BP204" s="31">
        <v>0</v>
      </c>
      <c r="BQ204" s="31">
        <v>11463.7</v>
      </c>
      <c r="BR204" s="31" t="b">
        <v>1</v>
      </c>
      <c r="BS204" s="31"/>
      <c r="BT204" s="32" t="s">
        <v>144</v>
      </c>
    </row>
    <row r="205" spans="1:72" ht="51" x14ac:dyDescent="0.2">
      <c r="A205" s="17">
        <v>204</v>
      </c>
      <c r="B205" s="18">
        <v>42</v>
      </c>
      <c r="C205" s="19" t="s">
        <v>470</v>
      </c>
      <c r="D205" s="19" t="s">
        <v>504</v>
      </c>
      <c r="E205" s="20" t="s">
        <v>87</v>
      </c>
      <c r="F205" s="20" t="s">
        <v>88</v>
      </c>
      <c r="G205" s="19" t="s">
        <v>261</v>
      </c>
      <c r="H205" s="19" t="s">
        <v>262</v>
      </c>
      <c r="I205" s="19" t="s">
        <v>263</v>
      </c>
      <c r="J205" s="19" t="s">
        <v>264</v>
      </c>
      <c r="K205" s="19" t="s">
        <v>155</v>
      </c>
      <c r="L205" s="19" t="s">
        <v>156</v>
      </c>
      <c r="M205" s="21" t="s">
        <v>524</v>
      </c>
      <c r="N205" s="22"/>
      <c r="O205" s="19" t="s">
        <v>316</v>
      </c>
      <c r="P205" s="19" t="s">
        <v>506</v>
      </c>
      <c r="Q205" s="23">
        <v>19242.68</v>
      </c>
      <c r="R205" s="24"/>
      <c r="S205" s="24">
        <v>46786.57</v>
      </c>
      <c r="T205" s="24"/>
      <c r="U205" s="25" t="s">
        <v>121</v>
      </c>
      <c r="V205" s="26">
        <f t="shared" si="4"/>
        <v>66029.25</v>
      </c>
      <c r="W205" s="26">
        <v>66029.25</v>
      </c>
      <c r="X205" s="26">
        <v>66029.25</v>
      </c>
      <c r="Y205" s="26">
        <v>0</v>
      </c>
      <c r="Z205" s="26">
        <v>0</v>
      </c>
      <c r="AA205" s="27" t="s">
        <v>12</v>
      </c>
      <c r="AB205" s="17" t="s">
        <v>100</v>
      </c>
      <c r="AC205" s="17" t="s">
        <v>101</v>
      </c>
      <c r="AD205" s="28"/>
      <c r="AE205" s="29"/>
      <c r="AF205" s="29" t="s">
        <v>102</v>
      </c>
      <c r="AG205" s="29"/>
      <c r="AH205" s="29"/>
      <c r="AI205" s="29"/>
      <c r="AJ205" s="29"/>
      <c r="AK205" s="29"/>
      <c r="AL205" s="29"/>
      <c r="AM205" s="29"/>
      <c r="AN205" s="29"/>
      <c r="AO205" s="29"/>
      <c r="AP205" s="29"/>
      <c r="AQ205" s="29"/>
      <c r="AR205" s="29" t="s">
        <v>102</v>
      </c>
      <c r="AS205" s="29" t="s">
        <v>102</v>
      </c>
      <c r="AT205" s="29" t="s">
        <v>102</v>
      </c>
      <c r="AU205" s="29"/>
      <c r="AV205" s="29"/>
      <c r="AW205" s="29"/>
      <c r="AX205" s="29"/>
      <c r="AY205" s="29"/>
      <c r="AZ205" s="29"/>
      <c r="BA205" s="29"/>
      <c r="BB205" s="29"/>
      <c r="BC205" s="29"/>
      <c r="BD205" s="30">
        <v>3</v>
      </c>
      <c r="BE205" s="31">
        <v>22009.75</v>
      </c>
      <c r="BF205" s="31">
        <v>22009.75</v>
      </c>
      <c r="BG205" s="31">
        <v>22009.75</v>
      </c>
      <c r="BH205" s="31">
        <v>0</v>
      </c>
      <c r="BI205" s="31">
        <v>0</v>
      </c>
      <c r="BJ205" s="31">
        <v>0</v>
      </c>
      <c r="BK205" s="31">
        <v>0</v>
      </c>
      <c r="BL205" s="31">
        <v>0</v>
      </c>
      <c r="BM205" s="31">
        <v>0</v>
      </c>
      <c r="BN205" s="31">
        <v>0</v>
      </c>
      <c r="BO205" s="31">
        <v>0</v>
      </c>
      <c r="BP205" s="31">
        <v>0</v>
      </c>
      <c r="BQ205" s="31">
        <v>66029.25</v>
      </c>
      <c r="BR205" s="31" t="b">
        <v>1</v>
      </c>
      <c r="BS205" s="31"/>
      <c r="BT205" s="32" t="s">
        <v>144</v>
      </c>
    </row>
    <row r="206" spans="1:72" ht="51" x14ac:dyDescent="0.2">
      <c r="A206" s="17">
        <v>205</v>
      </c>
      <c r="B206" s="18">
        <v>43</v>
      </c>
      <c r="C206" s="19" t="s">
        <v>470</v>
      </c>
      <c r="D206" s="19" t="s">
        <v>504</v>
      </c>
      <c r="E206" s="20" t="s">
        <v>87</v>
      </c>
      <c r="F206" s="20" t="s">
        <v>88</v>
      </c>
      <c r="G206" s="19" t="s">
        <v>261</v>
      </c>
      <c r="H206" s="19" t="s">
        <v>262</v>
      </c>
      <c r="I206" s="19" t="s">
        <v>263</v>
      </c>
      <c r="J206" s="19" t="s">
        <v>264</v>
      </c>
      <c r="K206" s="19" t="s">
        <v>155</v>
      </c>
      <c r="L206" s="19" t="s">
        <v>156</v>
      </c>
      <c r="M206" s="21" t="s">
        <v>525</v>
      </c>
      <c r="N206" s="22"/>
      <c r="O206" s="19" t="s">
        <v>316</v>
      </c>
      <c r="P206" s="19" t="s">
        <v>506</v>
      </c>
      <c r="Q206" s="23">
        <v>13800.49</v>
      </c>
      <c r="R206" s="24"/>
      <c r="S206" s="24">
        <v>72138.299999999988</v>
      </c>
      <c r="T206" s="24"/>
      <c r="U206" s="25" t="s">
        <v>121</v>
      </c>
      <c r="V206" s="26">
        <f t="shared" si="4"/>
        <v>85938.79</v>
      </c>
      <c r="W206" s="26">
        <v>85938.79</v>
      </c>
      <c r="X206" s="26">
        <v>85938.79</v>
      </c>
      <c r="Y206" s="26">
        <v>0</v>
      </c>
      <c r="Z206" s="26">
        <v>0</v>
      </c>
      <c r="AA206" s="27" t="s">
        <v>12</v>
      </c>
      <c r="AB206" s="17" t="s">
        <v>100</v>
      </c>
      <c r="AC206" s="17" t="s">
        <v>101</v>
      </c>
      <c r="AD206" s="28"/>
      <c r="AE206" s="29"/>
      <c r="AF206" s="29" t="s">
        <v>102</v>
      </c>
      <c r="AG206" s="29"/>
      <c r="AH206" s="29"/>
      <c r="AI206" s="29"/>
      <c r="AJ206" s="29"/>
      <c r="AK206" s="29"/>
      <c r="AL206" s="29"/>
      <c r="AM206" s="29"/>
      <c r="AN206" s="29"/>
      <c r="AO206" s="29"/>
      <c r="AP206" s="29"/>
      <c r="AQ206" s="29"/>
      <c r="AR206" s="29" t="s">
        <v>102</v>
      </c>
      <c r="AS206" s="29" t="s">
        <v>102</v>
      </c>
      <c r="AT206" s="29" t="s">
        <v>102</v>
      </c>
      <c r="AU206" s="29"/>
      <c r="AV206" s="29"/>
      <c r="AW206" s="29"/>
      <c r="AX206" s="29"/>
      <c r="AY206" s="29"/>
      <c r="AZ206" s="29"/>
      <c r="BA206" s="29"/>
      <c r="BB206" s="29"/>
      <c r="BC206" s="29"/>
      <c r="BD206" s="30">
        <v>3</v>
      </c>
      <c r="BE206" s="31">
        <v>28646.263333333332</v>
      </c>
      <c r="BF206" s="31">
        <v>28646.263333333332</v>
      </c>
      <c r="BG206" s="31">
        <v>28646.263333333332</v>
      </c>
      <c r="BH206" s="31">
        <v>0</v>
      </c>
      <c r="BI206" s="31">
        <v>0</v>
      </c>
      <c r="BJ206" s="31">
        <v>0</v>
      </c>
      <c r="BK206" s="31">
        <v>0</v>
      </c>
      <c r="BL206" s="31">
        <v>0</v>
      </c>
      <c r="BM206" s="31">
        <v>0</v>
      </c>
      <c r="BN206" s="31">
        <v>0</v>
      </c>
      <c r="BO206" s="31">
        <v>0</v>
      </c>
      <c r="BP206" s="31">
        <v>0</v>
      </c>
      <c r="BQ206" s="31">
        <v>85938.79</v>
      </c>
      <c r="BR206" s="31" t="b">
        <v>1</v>
      </c>
      <c r="BS206" s="31"/>
      <c r="BT206" s="32" t="s">
        <v>144</v>
      </c>
    </row>
    <row r="207" spans="1:72" ht="51" x14ac:dyDescent="0.2">
      <c r="A207" s="17">
        <v>206</v>
      </c>
      <c r="B207" s="18">
        <v>44</v>
      </c>
      <c r="C207" s="19" t="s">
        <v>470</v>
      </c>
      <c r="D207" s="19" t="s">
        <v>504</v>
      </c>
      <c r="E207" s="20" t="s">
        <v>87</v>
      </c>
      <c r="F207" s="20" t="s">
        <v>88</v>
      </c>
      <c r="G207" s="19" t="s">
        <v>261</v>
      </c>
      <c r="H207" s="19" t="s">
        <v>262</v>
      </c>
      <c r="I207" s="19" t="s">
        <v>263</v>
      </c>
      <c r="J207" s="19" t="s">
        <v>264</v>
      </c>
      <c r="K207" s="19" t="s">
        <v>155</v>
      </c>
      <c r="L207" s="19" t="s">
        <v>156</v>
      </c>
      <c r="M207" s="21" t="s">
        <v>526</v>
      </c>
      <c r="N207" s="22"/>
      <c r="O207" s="19" t="s">
        <v>316</v>
      </c>
      <c r="P207" s="19" t="s">
        <v>506</v>
      </c>
      <c r="Q207" s="23">
        <v>18080.5</v>
      </c>
      <c r="R207" s="24"/>
      <c r="S207" s="24">
        <v>8436.43</v>
      </c>
      <c r="T207" s="24"/>
      <c r="U207" s="25" t="s">
        <v>121</v>
      </c>
      <c r="V207" s="26">
        <f t="shared" si="4"/>
        <v>26516.93</v>
      </c>
      <c r="W207" s="26">
        <v>26516.93</v>
      </c>
      <c r="X207" s="26">
        <v>26516.93</v>
      </c>
      <c r="Y207" s="26">
        <v>0</v>
      </c>
      <c r="Z207" s="26">
        <v>0</v>
      </c>
      <c r="AA207" s="27" t="s">
        <v>12</v>
      </c>
      <c r="AB207" s="17" t="s">
        <v>100</v>
      </c>
      <c r="AC207" s="17" t="s">
        <v>101</v>
      </c>
      <c r="AD207" s="28"/>
      <c r="AE207" s="29"/>
      <c r="AF207" s="29" t="s">
        <v>102</v>
      </c>
      <c r="AG207" s="29"/>
      <c r="AH207" s="29"/>
      <c r="AI207" s="29"/>
      <c r="AJ207" s="29"/>
      <c r="AK207" s="29"/>
      <c r="AL207" s="29"/>
      <c r="AM207" s="29"/>
      <c r="AN207" s="29"/>
      <c r="AO207" s="29"/>
      <c r="AP207" s="29"/>
      <c r="AQ207" s="29"/>
      <c r="AR207" s="29" t="s">
        <v>102</v>
      </c>
      <c r="AS207" s="29" t="s">
        <v>102</v>
      </c>
      <c r="AT207" s="29" t="s">
        <v>102</v>
      </c>
      <c r="AU207" s="29"/>
      <c r="AV207" s="29"/>
      <c r="AW207" s="29"/>
      <c r="AX207" s="29"/>
      <c r="AY207" s="29"/>
      <c r="AZ207" s="29"/>
      <c r="BA207" s="29"/>
      <c r="BB207" s="29"/>
      <c r="BC207" s="29"/>
      <c r="BD207" s="30">
        <v>3</v>
      </c>
      <c r="BE207" s="31">
        <v>8838.9766666666674</v>
      </c>
      <c r="BF207" s="31">
        <v>8838.9766666666674</v>
      </c>
      <c r="BG207" s="31">
        <v>8838.9766666666674</v>
      </c>
      <c r="BH207" s="31">
        <v>0</v>
      </c>
      <c r="BI207" s="31">
        <v>0</v>
      </c>
      <c r="BJ207" s="31">
        <v>0</v>
      </c>
      <c r="BK207" s="31">
        <v>0</v>
      </c>
      <c r="BL207" s="31">
        <v>0</v>
      </c>
      <c r="BM207" s="31">
        <v>0</v>
      </c>
      <c r="BN207" s="31">
        <v>0</v>
      </c>
      <c r="BO207" s="31">
        <v>0</v>
      </c>
      <c r="BP207" s="31">
        <v>0</v>
      </c>
      <c r="BQ207" s="31">
        <v>26516.93</v>
      </c>
      <c r="BR207" s="31" t="b">
        <v>1</v>
      </c>
      <c r="BS207" s="31"/>
      <c r="BT207" s="32" t="s">
        <v>144</v>
      </c>
    </row>
    <row r="208" spans="1:72" ht="51" x14ac:dyDescent="0.2">
      <c r="A208" s="17">
        <v>207</v>
      </c>
      <c r="B208" s="18">
        <v>45</v>
      </c>
      <c r="C208" s="19" t="s">
        <v>470</v>
      </c>
      <c r="D208" s="19" t="s">
        <v>504</v>
      </c>
      <c r="E208" s="20" t="s">
        <v>87</v>
      </c>
      <c r="F208" s="20" t="s">
        <v>88</v>
      </c>
      <c r="G208" s="19" t="s">
        <v>261</v>
      </c>
      <c r="H208" s="19" t="s">
        <v>262</v>
      </c>
      <c r="I208" s="19" t="s">
        <v>263</v>
      </c>
      <c r="J208" s="19" t="s">
        <v>264</v>
      </c>
      <c r="K208" s="19" t="s">
        <v>155</v>
      </c>
      <c r="L208" s="19" t="s">
        <v>156</v>
      </c>
      <c r="M208" s="21" t="s">
        <v>527</v>
      </c>
      <c r="N208" s="22"/>
      <c r="O208" s="19" t="s">
        <v>316</v>
      </c>
      <c r="P208" s="19" t="s">
        <v>506</v>
      </c>
      <c r="Q208" s="23">
        <v>20263.22</v>
      </c>
      <c r="R208" s="24"/>
      <c r="S208" s="24">
        <v>40990.959999999999</v>
      </c>
      <c r="T208" s="24"/>
      <c r="U208" s="25" t="s">
        <v>121</v>
      </c>
      <c r="V208" s="26">
        <f t="shared" si="4"/>
        <v>61254.18</v>
      </c>
      <c r="W208" s="26">
        <v>61254.18</v>
      </c>
      <c r="X208" s="26">
        <v>61254.18</v>
      </c>
      <c r="Y208" s="26">
        <v>0</v>
      </c>
      <c r="Z208" s="26">
        <v>0</v>
      </c>
      <c r="AA208" s="27" t="s">
        <v>12</v>
      </c>
      <c r="AB208" s="17" t="s">
        <v>100</v>
      </c>
      <c r="AC208" s="17" t="s">
        <v>101</v>
      </c>
      <c r="AD208" s="28"/>
      <c r="AE208" s="29"/>
      <c r="AF208" s="29" t="s">
        <v>102</v>
      </c>
      <c r="AG208" s="29"/>
      <c r="AH208" s="29"/>
      <c r="AI208" s="29"/>
      <c r="AJ208" s="29"/>
      <c r="AK208" s="29"/>
      <c r="AL208" s="29"/>
      <c r="AM208" s="29"/>
      <c r="AN208" s="29"/>
      <c r="AO208" s="29"/>
      <c r="AP208" s="29"/>
      <c r="AQ208" s="29"/>
      <c r="AR208" s="29" t="s">
        <v>102</v>
      </c>
      <c r="AS208" s="29" t="s">
        <v>102</v>
      </c>
      <c r="AT208" s="29" t="s">
        <v>102</v>
      </c>
      <c r="AU208" s="29"/>
      <c r="AV208" s="29"/>
      <c r="AW208" s="29"/>
      <c r="AX208" s="29"/>
      <c r="AY208" s="29"/>
      <c r="AZ208" s="29"/>
      <c r="BA208" s="29"/>
      <c r="BB208" s="29"/>
      <c r="BC208" s="29"/>
      <c r="BD208" s="30">
        <v>3</v>
      </c>
      <c r="BE208" s="31">
        <v>20418.060000000001</v>
      </c>
      <c r="BF208" s="31">
        <v>20418.060000000001</v>
      </c>
      <c r="BG208" s="31">
        <v>20418.060000000001</v>
      </c>
      <c r="BH208" s="31">
        <v>0</v>
      </c>
      <c r="BI208" s="31">
        <v>0</v>
      </c>
      <c r="BJ208" s="31">
        <v>0</v>
      </c>
      <c r="BK208" s="31">
        <v>0</v>
      </c>
      <c r="BL208" s="31">
        <v>0</v>
      </c>
      <c r="BM208" s="31">
        <v>0</v>
      </c>
      <c r="BN208" s="31">
        <v>0</v>
      </c>
      <c r="BO208" s="31">
        <v>0</v>
      </c>
      <c r="BP208" s="31">
        <v>0</v>
      </c>
      <c r="BQ208" s="31">
        <v>61254.180000000008</v>
      </c>
      <c r="BR208" s="31" t="b">
        <v>1</v>
      </c>
      <c r="BS208" s="31"/>
      <c r="BT208" s="32" t="s">
        <v>144</v>
      </c>
    </row>
    <row r="209" spans="1:72" ht="51" x14ac:dyDescent="0.2">
      <c r="A209" s="17">
        <v>208</v>
      </c>
      <c r="B209" s="18">
        <v>46</v>
      </c>
      <c r="C209" s="19" t="s">
        <v>470</v>
      </c>
      <c r="D209" s="19" t="s">
        <v>504</v>
      </c>
      <c r="E209" s="20" t="s">
        <v>87</v>
      </c>
      <c r="F209" s="20" t="s">
        <v>88</v>
      </c>
      <c r="G209" s="19" t="s">
        <v>261</v>
      </c>
      <c r="H209" s="19" t="s">
        <v>262</v>
      </c>
      <c r="I209" s="19" t="s">
        <v>263</v>
      </c>
      <c r="J209" s="19" t="s">
        <v>264</v>
      </c>
      <c r="K209" s="19" t="s">
        <v>155</v>
      </c>
      <c r="L209" s="19" t="s">
        <v>156</v>
      </c>
      <c r="M209" s="21" t="s">
        <v>528</v>
      </c>
      <c r="N209" s="22"/>
      <c r="O209" s="19" t="s">
        <v>316</v>
      </c>
      <c r="P209" s="19" t="s">
        <v>506</v>
      </c>
      <c r="Q209" s="23">
        <v>15550.92</v>
      </c>
      <c r="R209" s="24"/>
      <c r="S209" s="24">
        <v>3049.1499999999996</v>
      </c>
      <c r="T209" s="24"/>
      <c r="U209" s="25" t="s">
        <v>121</v>
      </c>
      <c r="V209" s="26">
        <f t="shared" si="4"/>
        <v>18600.07</v>
      </c>
      <c r="W209" s="26">
        <v>18600.07</v>
      </c>
      <c r="X209" s="26">
        <v>18600.07</v>
      </c>
      <c r="Y209" s="26">
        <v>0</v>
      </c>
      <c r="Z209" s="26">
        <v>0</v>
      </c>
      <c r="AA209" s="27" t="s">
        <v>12</v>
      </c>
      <c r="AB209" s="17" t="s">
        <v>100</v>
      </c>
      <c r="AC209" s="17" t="s">
        <v>101</v>
      </c>
      <c r="AD209" s="28"/>
      <c r="AE209" s="29"/>
      <c r="AF209" s="29" t="s">
        <v>102</v>
      </c>
      <c r="AG209" s="29"/>
      <c r="AH209" s="29"/>
      <c r="AI209" s="29"/>
      <c r="AJ209" s="29"/>
      <c r="AK209" s="29"/>
      <c r="AL209" s="29"/>
      <c r="AM209" s="29"/>
      <c r="AN209" s="29"/>
      <c r="AO209" s="29"/>
      <c r="AP209" s="29"/>
      <c r="AQ209" s="29"/>
      <c r="AR209" s="29" t="s">
        <v>102</v>
      </c>
      <c r="AS209" s="29" t="s">
        <v>102</v>
      </c>
      <c r="AT209" s="29" t="s">
        <v>102</v>
      </c>
      <c r="AU209" s="29"/>
      <c r="AV209" s="29"/>
      <c r="AW209" s="29"/>
      <c r="AX209" s="29"/>
      <c r="AY209" s="29"/>
      <c r="AZ209" s="29"/>
      <c r="BA209" s="29"/>
      <c r="BB209" s="29"/>
      <c r="BC209" s="29"/>
      <c r="BD209" s="30">
        <v>3</v>
      </c>
      <c r="BE209" s="31">
        <v>6200.0233333333335</v>
      </c>
      <c r="BF209" s="31">
        <v>6200.0233333333335</v>
      </c>
      <c r="BG209" s="31">
        <v>6200.0233333333335</v>
      </c>
      <c r="BH209" s="31">
        <v>0</v>
      </c>
      <c r="BI209" s="31">
        <v>0</v>
      </c>
      <c r="BJ209" s="31">
        <v>0</v>
      </c>
      <c r="BK209" s="31">
        <v>0</v>
      </c>
      <c r="BL209" s="31">
        <v>0</v>
      </c>
      <c r="BM209" s="31">
        <v>0</v>
      </c>
      <c r="BN209" s="31">
        <v>0</v>
      </c>
      <c r="BO209" s="31">
        <v>0</v>
      </c>
      <c r="BP209" s="31">
        <v>0</v>
      </c>
      <c r="BQ209" s="31">
        <v>18600.07</v>
      </c>
      <c r="BR209" s="31" t="b">
        <v>1</v>
      </c>
      <c r="BS209" s="31"/>
      <c r="BT209" s="32" t="s">
        <v>144</v>
      </c>
    </row>
    <row r="210" spans="1:72" ht="51" x14ac:dyDescent="0.2">
      <c r="A210" s="17">
        <v>209</v>
      </c>
      <c r="B210" s="18">
        <v>47</v>
      </c>
      <c r="C210" s="19" t="s">
        <v>470</v>
      </c>
      <c r="D210" s="19" t="s">
        <v>504</v>
      </c>
      <c r="E210" s="20" t="s">
        <v>87</v>
      </c>
      <c r="F210" s="20" t="s">
        <v>88</v>
      </c>
      <c r="G210" s="19" t="s">
        <v>261</v>
      </c>
      <c r="H210" s="19" t="s">
        <v>262</v>
      </c>
      <c r="I210" s="19" t="s">
        <v>263</v>
      </c>
      <c r="J210" s="19" t="s">
        <v>264</v>
      </c>
      <c r="K210" s="19" t="s">
        <v>155</v>
      </c>
      <c r="L210" s="19" t="s">
        <v>156</v>
      </c>
      <c r="M210" s="21" t="s">
        <v>529</v>
      </c>
      <c r="N210" s="22"/>
      <c r="O210" s="19" t="s">
        <v>316</v>
      </c>
      <c r="P210" s="19" t="s">
        <v>506</v>
      </c>
      <c r="Q210" s="23">
        <v>9381.6</v>
      </c>
      <c r="R210" s="24"/>
      <c r="S210" s="24">
        <v>19766.5</v>
      </c>
      <c r="T210" s="24"/>
      <c r="U210" s="25" t="s">
        <v>121</v>
      </c>
      <c r="V210" s="26">
        <f t="shared" si="4"/>
        <v>29148.1</v>
      </c>
      <c r="W210" s="26">
        <v>29148.1</v>
      </c>
      <c r="X210" s="26">
        <v>29148.1</v>
      </c>
      <c r="Y210" s="26">
        <v>0</v>
      </c>
      <c r="Z210" s="26">
        <v>0</v>
      </c>
      <c r="AA210" s="27" t="s">
        <v>12</v>
      </c>
      <c r="AB210" s="17" t="s">
        <v>100</v>
      </c>
      <c r="AC210" s="17" t="s">
        <v>101</v>
      </c>
      <c r="AD210" s="28"/>
      <c r="AE210" s="29"/>
      <c r="AF210" s="29" t="s">
        <v>102</v>
      </c>
      <c r="AG210" s="29"/>
      <c r="AH210" s="29"/>
      <c r="AI210" s="29"/>
      <c r="AJ210" s="29"/>
      <c r="AK210" s="29"/>
      <c r="AL210" s="29"/>
      <c r="AM210" s="29"/>
      <c r="AN210" s="29"/>
      <c r="AO210" s="29"/>
      <c r="AP210" s="29"/>
      <c r="AQ210" s="29"/>
      <c r="AR210" s="29" t="s">
        <v>102</v>
      </c>
      <c r="AS210" s="29" t="s">
        <v>102</v>
      </c>
      <c r="AT210" s="29" t="s">
        <v>102</v>
      </c>
      <c r="AU210" s="29"/>
      <c r="AV210" s="29"/>
      <c r="AW210" s="29"/>
      <c r="AX210" s="29"/>
      <c r="AY210" s="29"/>
      <c r="AZ210" s="29"/>
      <c r="BA210" s="29"/>
      <c r="BB210" s="29"/>
      <c r="BC210" s="29"/>
      <c r="BD210" s="30">
        <v>3</v>
      </c>
      <c r="BE210" s="31">
        <v>9716.0333333333328</v>
      </c>
      <c r="BF210" s="31">
        <v>9716.0333333333328</v>
      </c>
      <c r="BG210" s="31">
        <v>9716.0333333333328</v>
      </c>
      <c r="BH210" s="31">
        <v>0</v>
      </c>
      <c r="BI210" s="31">
        <v>0</v>
      </c>
      <c r="BJ210" s="31">
        <v>0</v>
      </c>
      <c r="BK210" s="31">
        <v>0</v>
      </c>
      <c r="BL210" s="31">
        <v>0</v>
      </c>
      <c r="BM210" s="31">
        <v>0</v>
      </c>
      <c r="BN210" s="31">
        <v>0</v>
      </c>
      <c r="BO210" s="31">
        <v>0</v>
      </c>
      <c r="BP210" s="31">
        <v>0</v>
      </c>
      <c r="BQ210" s="31">
        <v>29148.1</v>
      </c>
      <c r="BR210" s="31" t="b">
        <v>1</v>
      </c>
      <c r="BS210" s="31"/>
      <c r="BT210" s="32" t="s">
        <v>144</v>
      </c>
    </row>
    <row r="211" spans="1:72" ht="60" x14ac:dyDescent="0.2">
      <c r="A211" s="17">
        <v>210</v>
      </c>
      <c r="B211" s="18">
        <v>48</v>
      </c>
      <c r="C211" s="19" t="s">
        <v>470</v>
      </c>
      <c r="D211" s="19" t="s">
        <v>504</v>
      </c>
      <c r="E211" s="20" t="s">
        <v>87</v>
      </c>
      <c r="F211" s="20" t="s">
        <v>88</v>
      </c>
      <c r="G211" s="19" t="s">
        <v>261</v>
      </c>
      <c r="H211" s="19" t="s">
        <v>262</v>
      </c>
      <c r="I211" s="19" t="s">
        <v>263</v>
      </c>
      <c r="J211" s="19" t="s">
        <v>264</v>
      </c>
      <c r="K211" s="19" t="s">
        <v>155</v>
      </c>
      <c r="L211" s="19" t="s">
        <v>156</v>
      </c>
      <c r="M211" s="21" t="s">
        <v>530</v>
      </c>
      <c r="N211" s="22"/>
      <c r="O211" s="19" t="s">
        <v>316</v>
      </c>
      <c r="P211" s="19" t="s">
        <v>506</v>
      </c>
      <c r="Q211" s="23">
        <v>16749.240000000002</v>
      </c>
      <c r="R211" s="24">
        <v>-79.34</v>
      </c>
      <c r="S211" s="24"/>
      <c r="T211" s="24"/>
      <c r="U211" s="25" t="s">
        <v>121</v>
      </c>
      <c r="V211" s="26">
        <f t="shared" si="4"/>
        <v>16669.900000000001</v>
      </c>
      <c r="W211" s="26">
        <v>16669.900000000001</v>
      </c>
      <c r="X211" s="26">
        <v>16669.900000000001</v>
      </c>
      <c r="Y211" s="26">
        <v>0</v>
      </c>
      <c r="Z211" s="26">
        <v>0</v>
      </c>
      <c r="AA211" s="27" t="s">
        <v>12</v>
      </c>
      <c r="AB211" s="17" t="s">
        <v>100</v>
      </c>
      <c r="AC211" s="17" t="s">
        <v>101</v>
      </c>
      <c r="AD211" s="28"/>
      <c r="AE211" s="29"/>
      <c r="AF211" s="29" t="s">
        <v>102</v>
      </c>
      <c r="AG211" s="29"/>
      <c r="AH211" s="29"/>
      <c r="AI211" s="29"/>
      <c r="AJ211" s="29"/>
      <c r="AK211" s="29"/>
      <c r="AL211" s="29"/>
      <c r="AM211" s="29"/>
      <c r="AN211" s="29"/>
      <c r="AO211" s="29"/>
      <c r="AP211" s="29"/>
      <c r="AQ211" s="29"/>
      <c r="AR211" s="29" t="s">
        <v>102</v>
      </c>
      <c r="AS211" s="29" t="s">
        <v>102</v>
      </c>
      <c r="AT211" s="29" t="s">
        <v>102</v>
      </c>
      <c r="AU211" s="29"/>
      <c r="AV211" s="29"/>
      <c r="AW211" s="29"/>
      <c r="AX211" s="29"/>
      <c r="AY211" s="29"/>
      <c r="AZ211" s="29"/>
      <c r="BA211" s="29"/>
      <c r="BB211" s="29"/>
      <c r="BC211" s="29"/>
      <c r="BD211" s="30">
        <v>3</v>
      </c>
      <c r="BE211" s="31">
        <v>5556.6333333333341</v>
      </c>
      <c r="BF211" s="31">
        <v>5556.6333333333341</v>
      </c>
      <c r="BG211" s="31">
        <v>5556.6333333333341</v>
      </c>
      <c r="BH211" s="31">
        <v>0</v>
      </c>
      <c r="BI211" s="31">
        <v>0</v>
      </c>
      <c r="BJ211" s="31">
        <v>0</v>
      </c>
      <c r="BK211" s="31">
        <v>0</v>
      </c>
      <c r="BL211" s="31">
        <v>0</v>
      </c>
      <c r="BM211" s="31">
        <v>0</v>
      </c>
      <c r="BN211" s="31">
        <v>0</v>
      </c>
      <c r="BO211" s="31">
        <v>0</v>
      </c>
      <c r="BP211" s="31">
        <v>0</v>
      </c>
      <c r="BQ211" s="31">
        <v>16669.900000000001</v>
      </c>
      <c r="BR211" s="31" t="b">
        <v>1</v>
      </c>
      <c r="BS211" s="31"/>
      <c r="BT211" s="32" t="s">
        <v>144</v>
      </c>
    </row>
    <row r="212" spans="1:72" ht="51" x14ac:dyDescent="0.2">
      <c r="A212" s="17">
        <v>211</v>
      </c>
      <c r="B212" s="18">
        <v>49</v>
      </c>
      <c r="C212" s="19" t="s">
        <v>470</v>
      </c>
      <c r="D212" s="19" t="s">
        <v>504</v>
      </c>
      <c r="E212" s="20" t="s">
        <v>87</v>
      </c>
      <c r="F212" s="20" t="s">
        <v>88</v>
      </c>
      <c r="G212" s="19" t="s">
        <v>261</v>
      </c>
      <c r="H212" s="19" t="s">
        <v>262</v>
      </c>
      <c r="I212" s="19" t="s">
        <v>263</v>
      </c>
      <c r="J212" s="19" t="s">
        <v>264</v>
      </c>
      <c r="K212" s="19" t="s">
        <v>155</v>
      </c>
      <c r="L212" s="19" t="s">
        <v>156</v>
      </c>
      <c r="M212" s="21" t="s">
        <v>531</v>
      </c>
      <c r="N212" s="22"/>
      <c r="O212" s="19" t="s">
        <v>316</v>
      </c>
      <c r="P212" s="19" t="s">
        <v>506</v>
      </c>
      <c r="Q212" s="23">
        <v>17900.439999999999</v>
      </c>
      <c r="R212" s="24"/>
      <c r="S212" s="24">
        <v>55936.130000000005</v>
      </c>
      <c r="T212" s="24"/>
      <c r="U212" s="25" t="s">
        <v>121</v>
      </c>
      <c r="V212" s="26">
        <f t="shared" si="4"/>
        <v>73836.570000000007</v>
      </c>
      <c r="W212" s="26">
        <v>73836.570000000007</v>
      </c>
      <c r="X212" s="26">
        <v>73836.570000000007</v>
      </c>
      <c r="Y212" s="26">
        <v>0</v>
      </c>
      <c r="Z212" s="26">
        <v>0</v>
      </c>
      <c r="AA212" s="27" t="s">
        <v>12</v>
      </c>
      <c r="AB212" s="17" t="s">
        <v>100</v>
      </c>
      <c r="AC212" s="17" t="s">
        <v>101</v>
      </c>
      <c r="AD212" s="28"/>
      <c r="AE212" s="29"/>
      <c r="AF212" s="29" t="s">
        <v>102</v>
      </c>
      <c r="AG212" s="29"/>
      <c r="AH212" s="29"/>
      <c r="AI212" s="29"/>
      <c r="AJ212" s="29"/>
      <c r="AK212" s="29"/>
      <c r="AL212" s="29"/>
      <c r="AM212" s="29"/>
      <c r="AN212" s="29"/>
      <c r="AO212" s="29"/>
      <c r="AP212" s="29"/>
      <c r="AQ212" s="29"/>
      <c r="AR212" s="29" t="s">
        <v>102</v>
      </c>
      <c r="AS212" s="29" t="s">
        <v>102</v>
      </c>
      <c r="AT212" s="29" t="s">
        <v>102</v>
      </c>
      <c r="AU212" s="29"/>
      <c r="AV212" s="29"/>
      <c r="AW212" s="29"/>
      <c r="AX212" s="29"/>
      <c r="AY212" s="29"/>
      <c r="AZ212" s="29"/>
      <c r="BA212" s="29"/>
      <c r="BB212" s="29"/>
      <c r="BC212" s="29"/>
      <c r="BD212" s="30">
        <v>3</v>
      </c>
      <c r="BE212" s="31">
        <v>24612.190000000002</v>
      </c>
      <c r="BF212" s="31">
        <v>24612.190000000002</v>
      </c>
      <c r="BG212" s="31">
        <v>24612.190000000002</v>
      </c>
      <c r="BH212" s="31">
        <v>0</v>
      </c>
      <c r="BI212" s="31">
        <v>0</v>
      </c>
      <c r="BJ212" s="31">
        <v>0</v>
      </c>
      <c r="BK212" s="31">
        <v>0</v>
      </c>
      <c r="BL212" s="31">
        <v>0</v>
      </c>
      <c r="BM212" s="31">
        <v>0</v>
      </c>
      <c r="BN212" s="31">
        <v>0</v>
      </c>
      <c r="BO212" s="31">
        <v>0</v>
      </c>
      <c r="BP212" s="31">
        <v>0</v>
      </c>
      <c r="BQ212" s="31">
        <v>73836.570000000007</v>
      </c>
      <c r="BR212" s="31" t="b">
        <v>1</v>
      </c>
      <c r="BS212" s="31"/>
      <c r="BT212" s="32" t="s">
        <v>144</v>
      </c>
    </row>
    <row r="213" spans="1:72" ht="51" x14ac:dyDescent="0.2">
      <c r="A213" s="17">
        <v>212</v>
      </c>
      <c r="B213" s="18">
        <v>50</v>
      </c>
      <c r="C213" s="19" t="s">
        <v>470</v>
      </c>
      <c r="D213" s="19" t="s">
        <v>504</v>
      </c>
      <c r="E213" s="20" t="s">
        <v>87</v>
      </c>
      <c r="F213" s="20" t="s">
        <v>88</v>
      </c>
      <c r="G213" s="19" t="s">
        <v>261</v>
      </c>
      <c r="H213" s="19" t="s">
        <v>262</v>
      </c>
      <c r="I213" s="19" t="s">
        <v>263</v>
      </c>
      <c r="J213" s="19" t="s">
        <v>264</v>
      </c>
      <c r="K213" s="19" t="s">
        <v>155</v>
      </c>
      <c r="L213" s="19" t="s">
        <v>156</v>
      </c>
      <c r="M213" s="21" t="s">
        <v>532</v>
      </c>
      <c r="N213" s="22"/>
      <c r="O213" s="19" t="s">
        <v>316</v>
      </c>
      <c r="P213" s="19" t="s">
        <v>506</v>
      </c>
      <c r="Q213" s="23">
        <v>30389.61</v>
      </c>
      <c r="R213" s="24"/>
      <c r="S213" s="24">
        <v>50524.850000000006</v>
      </c>
      <c r="T213" s="24"/>
      <c r="U213" s="25" t="s">
        <v>121</v>
      </c>
      <c r="V213" s="26">
        <f t="shared" si="4"/>
        <v>80914.460000000006</v>
      </c>
      <c r="W213" s="26">
        <v>80914.460000000006</v>
      </c>
      <c r="X213" s="26">
        <v>80914.460000000006</v>
      </c>
      <c r="Y213" s="26">
        <v>0</v>
      </c>
      <c r="Z213" s="26">
        <v>0</v>
      </c>
      <c r="AA213" s="27" t="s">
        <v>12</v>
      </c>
      <c r="AB213" s="17" t="s">
        <v>100</v>
      </c>
      <c r="AC213" s="17" t="s">
        <v>101</v>
      </c>
      <c r="AD213" s="28"/>
      <c r="AE213" s="29"/>
      <c r="AF213" s="29" t="s">
        <v>102</v>
      </c>
      <c r="AG213" s="29"/>
      <c r="AH213" s="29"/>
      <c r="AI213" s="29"/>
      <c r="AJ213" s="29"/>
      <c r="AK213" s="29"/>
      <c r="AL213" s="29"/>
      <c r="AM213" s="29"/>
      <c r="AN213" s="29"/>
      <c r="AO213" s="29"/>
      <c r="AP213" s="29"/>
      <c r="AQ213" s="29"/>
      <c r="AR213" s="29" t="s">
        <v>102</v>
      </c>
      <c r="AS213" s="29" t="s">
        <v>102</v>
      </c>
      <c r="AT213" s="29" t="s">
        <v>102</v>
      </c>
      <c r="AU213" s="29"/>
      <c r="AV213" s="29"/>
      <c r="AW213" s="29"/>
      <c r="AX213" s="29"/>
      <c r="AY213" s="29"/>
      <c r="AZ213" s="29"/>
      <c r="BA213" s="29"/>
      <c r="BB213" s="29"/>
      <c r="BC213" s="29"/>
      <c r="BD213" s="30">
        <v>3</v>
      </c>
      <c r="BE213" s="31">
        <v>26971.486666666668</v>
      </c>
      <c r="BF213" s="31">
        <v>26971.486666666668</v>
      </c>
      <c r="BG213" s="31">
        <v>26971.486666666668</v>
      </c>
      <c r="BH213" s="31">
        <v>0</v>
      </c>
      <c r="BI213" s="31">
        <v>0</v>
      </c>
      <c r="BJ213" s="31">
        <v>0</v>
      </c>
      <c r="BK213" s="31">
        <v>0</v>
      </c>
      <c r="BL213" s="31">
        <v>0</v>
      </c>
      <c r="BM213" s="31">
        <v>0</v>
      </c>
      <c r="BN213" s="31">
        <v>0</v>
      </c>
      <c r="BO213" s="31">
        <v>0</v>
      </c>
      <c r="BP213" s="31">
        <v>0</v>
      </c>
      <c r="BQ213" s="31">
        <v>80914.460000000006</v>
      </c>
      <c r="BR213" s="31" t="b">
        <v>1</v>
      </c>
      <c r="BS213" s="31"/>
      <c r="BT213" s="32" t="s">
        <v>144</v>
      </c>
    </row>
    <row r="214" spans="1:72" ht="51" x14ac:dyDescent="0.2">
      <c r="A214" s="17">
        <v>213</v>
      </c>
      <c r="B214" s="18">
        <v>51</v>
      </c>
      <c r="C214" s="19" t="s">
        <v>470</v>
      </c>
      <c r="D214" s="19" t="s">
        <v>504</v>
      </c>
      <c r="E214" s="20" t="s">
        <v>87</v>
      </c>
      <c r="F214" s="20" t="s">
        <v>88</v>
      </c>
      <c r="G214" s="19" t="s">
        <v>261</v>
      </c>
      <c r="H214" s="19" t="s">
        <v>262</v>
      </c>
      <c r="I214" s="19" t="s">
        <v>263</v>
      </c>
      <c r="J214" s="19" t="s">
        <v>264</v>
      </c>
      <c r="K214" s="19" t="s">
        <v>155</v>
      </c>
      <c r="L214" s="19" t="s">
        <v>156</v>
      </c>
      <c r="M214" s="21" t="s">
        <v>533</v>
      </c>
      <c r="N214" s="22"/>
      <c r="O214" s="19" t="s">
        <v>316</v>
      </c>
      <c r="P214" s="19" t="s">
        <v>506</v>
      </c>
      <c r="Q214" s="23">
        <v>14102.48</v>
      </c>
      <c r="R214" s="24"/>
      <c r="S214" s="39">
        <v>120165.47</v>
      </c>
      <c r="T214" s="39"/>
      <c r="U214" s="25" t="s">
        <v>121</v>
      </c>
      <c r="V214" s="26">
        <f t="shared" si="4"/>
        <v>134267.95000000001</v>
      </c>
      <c r="W214" s="26">
        <v>134266.72</v>
      </c>
      <c r="X214" s="26">
        <v>134266.72</v>
      </c>
      <c r="Y214" s="26">
        <v>1.2300000000104774</v>
      </c>
      <c r="Z214" s="26">
        <v>1.2300000000104774</v>
      </c>
      <c r="AA214" s="27" t="s">
        <v>12</v>
      </c>
      <c r="AB214" s="17" t="s">
        <v>100</v>
      </c>
      <c r="AC214" s="17" t="s">
        <v>101</v>
      </c>
      <c r="AD214" s="28"/>
      <c r="AE214" s="29"/>
      <c r="AF214" s="29" t="s">
        <v>102</v>
      </c>
      <c r="AG214" s="29"/>
      <c r="AH214" s="29"/>
      <c r="AI214" s="29"/>
      <c r="AJ214" s="29"/>
      <c r="AK214" s="29"/>
      <c r="AL214" s="29"/>
      <c r="AM214" s="29"/>
      <c r="AN214" s="29"/>
      <c r="AO214" s="29"/>
      <c r="AP214" s="29"/>
      <c r="AQ214" s="29"/>
      <c r="AR214" s="29" t="s">
        <v>102</v>
      </c>
      <c r="AS214" s="29" t="s">
        <v>102</v>
      </c>
      <c r="AT214" s="29" t="s">
        <v>102</v>
      </c>
      <c r="AU214" s="29"/>
      <c r="AV214" s="29"/>
      <c r="AW214" s="29"/>
      <c r="AX214" s="29"/>
      <c r="AY214" s="29"/>
      <c r="AZ214" s="29"/>
      <c r="BA214" s="29"/>
      <c r="BB214" s="29"/>
      <c r="BC214" s="29"/>
      <c r="BD214" s="30">
        <v>3</v>
      </c>
      <c r="BE214" s="31">
        <v>44755.983333333337</v>
      </c>
      <c r="BF214" s="31">
        <v>44755.983333333337</v>
      </c>
      <c r="BG214" s="31">
        <v>44755.983333333337</v>
      </c>
      <c r="BH214" s="31">
        <v>0</v>
      </c>
      <c r="BI214" s="31">
        <v>0</v>
      </c>
      <c r="BJ214" s="31">
        <v>0</v>
      </c>
      <c r="BK214" s="31">
        <v>0</v>
      </c>
      <c r="BL214" s="31">
        <v>0</v>
      </c>
      <c r="BM214" s="31">
        <v>0</v>
      </c>
      <c r="BN214" s="31">
        <v>0</v>
      </c>
      <c r="BO214" s="31">
        <v>0</v>
      </c>
      <c r="BP214" s="31">
        <v>0</v>
      </c>
      <c r="BQ214" s="31">
        <v>134267.95000000001</v>
      </c>
      <c r="BR214" s="31" t="b">
        <v>1</v>
      </c>
      <c r="BS214" s="31"/>
      <c r="BT214" s="33" t="s">
        <v>510</v>
      </c>
    </row>
    <row r="215" spans="1:72" ht="51" x14ac:dyDescent="0.2">
      <c r="A215" s="17">
        <v>214</v>
      </c>
      <c r="B215" s="18">
        <v>52</v>
      </c>
      <c r="C215" s="19" t="s">
        <v>470</v>
      </c>
      <c r="D215" s="19" t="s">
        <v>504</v>
      </c>
      <c r="E215" s="20" t="s">
        <v>87</v>
      </c>
      <c r="F215" s="20" t="s">
        <v>88</v>
      </c>
      <c r="G215" s="19" t="s">
        <v>261</v>
      </c>
      <c r="H215" s="19" t="s">
        <v>262</v>
      </c>
      <c r="I215" s="19" t="s">
        <v>263</v>
      </c>
      <c r="J215" s="19" t="s">
        <v>264</v>
      </c>
      <c r="K215" s="19" t="s">
        <v>155</v>
      </c>
      <c r="L215" s="19" t="s">
        <v>156</v>
      </c>
      <c r="M215" s="21" t="s">
        <v>534</v>
      </c>
      <c r="N215" s="22"/>
      <c r="O215" s="19" t="s">
        <v>316</v>
      </c>
      <c r="P215" s="19" t="s">
        <v>506</v>
      </c>
      <c r="Q215" s="23">
        <v>15703.4</v>
      </c>
      <c r="R215" s="24"/>
      <c r="S215" s="24">
        <v>18043.129999999997</v>
      </c>
      <c r="T215" s="24"/>
      <c r="U215" s="25" t="s">
        <v>121</v>
      </c>
      <c r="V215" s="26">
        <f t="shared" si="4"/>
        <v>33746.53</v>
      </c>
      <c r="W215" s="26">
        <v>33746.53</v>
      </c>
      <c r="X215" s="26">
        <v>33746.53</v>
      </c>
      <c r="Y215" s="26">
        <v>0</v>
      </c>
      <c r="Z215" s="26">
        <v>0</v>
      </c>
      <c r="AA215" s="27" t="s">
        <v>12</v>
      </c>
      <c r="AB215" s="17" t="s">
        <v>100</v>
      </c>
      <c r="AC215" s="17" t="s">
        <v>101</v>
      </c>
      <c r="AD215" s="28"/>
      <c r="AE215" s="29"/>
      <c r="AF215" s="29" t="s">
        <v>102</v>
      </c>
      <c r="AG215" s="29"/>
      <c r="AH215" s="29"/>
      <c r="AI215" s="29"/>
      <c r="AJ215" s="29"/>
      <c r="AK215" s="29"/>
      <c r="AL215" s="29"/>
      <c r="AM215" s="29"/>
      <c r="AN215" s="29"/>
      <c r="AO215" s="29"/>
      <c r="AP215" s="29"/>
      <c r="AQ215" s="29"/>
      <c r="AR215" s="29" t="s">
        <v>102</v>
      </c>
      <c r="AS215" s="29" t="s">
        <v>102</v>
      </c>
      <c r="AT215" s="29" t="s">
        <v>102</v>
      </c>
      <c r="AU215" s="29"/>
      <c r="AV215" s="29"/>
      <c r="AW215" s="29"/>
      <c r="AX215" s="29"/>
      <c r="AY215" s="29"/>
      <c r="AZ215" s="29"/>
      <c r="BA215" s="29"/>
      <c r="BB215" s="29"/>
      <c r="BC215" s="29"/>
      <c r="BD215" s="30">
        <v>3</v>
      </c>
      <c r="BE215" s="31">
        <v>11248.843333333332</v>
      </c>
      <c r="BF215" s="31">
        <v>11248.843333333332</v>
      </c>
      <c r="BG215" s="31">
        <v>11248.843333333332</v>
      </c>
      <c r="BH215" s="31">
        <v>0</v>
      </c>
      <c r="BI215" s="31">
        <v>0</v>
      </c>
      <c r="BJ215" s="31">
        <v>0</v>
      </c>
      <c r="BK215" s="31">
        <v>0</v>
      </c>
      <c r="BL215" s="31">
        <v>0</v>
      </c>
      <c r="BM215" s="31">
        <v>0</v>
      </c>
      <c r="BN215" s="31">
        <v>0</v>
      </c>
      <c r="BO215" s="31">
        <v>0</v>
      </c>
      <c r="BP215" s="31">
        <v>0</v>
      </c>
      <c r="BQ215" s="31">
        <v>33746.53</v>
      </c>
      <c r="BR215" s="31" t="b">
        <v>1</v>
      </c>
      <c r="BS215" s="31"/>
      <c r="BT215" s="32" t="s">
        <v>144</v>
      </c>
    </row>
    <row r="216" spans="1:72" ht="51" x14ac:dyDescent="0.2">
      <c r="A216" s="17">
        <v>215</v>
      </c>
      <c r="B216" s="18">
        <v>53</v>
      </c>
      <c r="C216" s="19" t="s">
        <v>470</v>
      </c>
      <c r="D216" s="19" t="s">
        <v>504</v>
      </c>
      <c r="E216" s="20" t="s">
        <v>87</v>
      </c>
      <c r="F216" s="20" t="s">
        <v>88</v>
      </c>
      <c r="G216" s="19" t="s">
        <v>261</v>
      </c>
      <c r="H216" s="19" t="s">
        <v>262</v>
      </c>
      <c r="I216" s="19" t="s">
        <v>263</v>
      </c>
      <c r="J216" s="19" t="s">
        <v>264</v>
      </c>
      <c r="K216" s="19" t="s">
        <v>155</v>
      </c>
      <c r="L216" s="19" t="s">
        <v>156</v>
      </c>
      <c r="M216" s="21" t="s">
        <v>535</v>
      </c>
      <c r="N216" s="22"/>
      <c r="O216" s="19" t="s">
        <v>316</v>
      </c>
      <c r="P216" s="19" t="s">
        <v>506</v>
      </c>
      <c r="Q216" s="23">
        <v>27878.59</v>
      </c>
      <c r="R216" s="24"/>
      <c r="S216" s="24">
        <v>237914.59</v>
      </c>
      <c r="T216" s="24"/>
      <c r="U216" s="25" t="s">
        <v>121</v>
      </c>
      <c r="V216" s="26">
        <f t="shared" si="4"/>
        <v>265793.18</v>
      </c>
      <c r="W216" s="26">
        <v>265793.18</v>
      </c>
      <c r="X216" s="26">
        <v>265793.18000000005</v>
      </c>
      <c r="Y216" s="26">
        <v>0</v>
      </c>
      <c r="Z216" s="26">
        <v>0</v>
      </c>
      <c r="AA216" s="27" t="s">
        <v>12</v>
      </c>
      <c r="AB216" s="17" t="s">
        <v>100</v>
      </c>
      <c r="AC216" s="17" t="s">
        <v>101</v>
      </c>
      <c r="AD216" s="28"/>
      <c r="AE216" s="29"/>
      <c r="AF216" s="29" t="s">
        <v>102</v>
      </c>
      <c r="AG216" s="29"/>
      <c r="AH216" s="29"/>
      <c r="AI216" s="29"/>
      <c r="AJ216" s="29"/>
      <c r="AK216" s="29"/>
      <c r="AL216" s="29"/>
      <c r="AM216" s="29"/>
      <c r="AN216" s="29"/>
      <c r="AO216" s="29"/>
      <c r="AP216" s="29"/>
      <c r="AQ216" s="29"/>
      <c r="AR216" s="29" t="s">
        <v>102</v>
      </c>
      <c r="AS216" s="29" t="s">
        <v>102</v>
      </c>
      <c r="AT216" s="29" t="s">
        <v>102</v>
      </c>
      <c r="AU216" s="29"/>
      <c r="AV216" s="29"/>
      <c r="AW216" s="29"/>
      <c r="AX216" s="29"/>
      <c r="AY216" s="29"/>
      <c r="AZ216" s="29"/>
      <c r="BA216" s="29"/>
      <c r="BB216" s="29"/>
      <c r="BC216" s="29"/>
      <c r="BD216" s="30">
        <v>3</v>
      </c>
      <c r="BE216" s="31">
        <v>88597.726666666669</v>
      </c>
      <c r="BF216" s="31">
        <v>88597.726666666669</v>
      </c>
      <c r="BG216" s="31">
        <v>88597.726666666669</v>
      </c>
      <c r="BH216" s="31">
        <v>0</v>
      </c>
      <c r="BI216" s="31">
        <v>0</v>
      </c>
      <c r="BJ216" s="31">
        <v>0</v>
      </c>
      <c r="BK216" s="31">
        <v>0</v>
      </c>
      <c r="BL216" s="31">
        <v>0</v>
      </c>
      <c r="BM216" s="31">
        <v>0</v>
      </c>
      <c r="BN216" s="31">
        <v>0</v>
      </c>
      <c r="BO216" s="31">
        <v>0</v>
      </c>
      <c r="BP216" s="31">
        <v>0</v>
      </c>
      <c r="BQ216" s="31">
        <v>265793.18</v>
      </c>
      <c r="BR216" s="31" t="b">
        <v>1</v>
      </c>
      <c r="BS216" s="31"/>
      <c r="BT216" s="32" t="s">
        <v>144</v>
      </c>
    </row>
    <row r="217" spans="1:72" ht="51" x14ac:dyDescent="0.2">
      <c r="A217" s="17">
        <v>216</v>
      </c>
      <c r="B217" s="18">
        <v>54</v>
      </c>
      <c r="C217" s="19" t="s">
        <v>470</v>
      </c>
      <c r="D217" s="19" t="s">
        <v>504</v>
      </c>
      <c r="E217" s="20" t="s">
        <v>87</v>
      </c>
      <c r="F217" s="20" t="s">
        <v>88</v>
      </c>
      <c r="G217" s="19" t="s">
        <v>261</v>
      </c>
      <c r="H217" s="19" t="s">
        <v>262</v>
      </c>
      <c r="I217" s="19" t="s">
        <v>263</v>
      </c>
      <c r="J217" s="19" t="s">
        <v>264</v>
      </c>
      <c r="K217" s="19" t="s">
        <v>155</v>
      </c>
      <c r="L217" s="19" t="s">
        <v>156</v>
      </c>
      <c r="M217" s="21" t="s">
        <v>536</v>
      </c>
      <c r="N217" s="22"/>
      <c r="O217" s="19" t="s">
        <v>316</v>
      </c>
      <c r="P217" s="19" t="s">
        <v>506</v>
      </c>
      <c r="Q217" s="23">
        <v>19470.599999999999</v>
      </c>
      <c r="R217" s="24"/>
      <c r="S217" s="24">
        <v>172379.79</v>
      </c>
      <c r="T217" s="24"/>
      <c r="U217" s="25" t="s">
        <v>121</v>
      </c>
      <c r="V217" s="26">
        <f t="shared" si="4"/>
        <v>191850.39</v>
      </c>
      <c r="W217" s="26">
        <v>191850.39</v>
      </c>
      <c r="X217" s="26">
        <v>191850.39</v>
      </c>
      <c r="Y217" s="26">
        <v>0</v>
      </c>
      <c r="Z217" s="26">
        <v>0</v>
      </c>
      <c r="AA217" s="27" t="s">
        <v>12</v>
      </c>
      <c r="AB217" s="17" t="s">
        <v>100</v>
      </c>
      <c r="AC217" s="17" t="s">
        <v>101</v>
      </c>
      <c r="AD217" s="28"/>
      <c r="AE217" s="29"/>
      <c r="AF217" s="29" t="s">
        <v>102</v>
      </c>
      <c r="AG217" s="29"/>
      <c r="AH217" s="29"/>
      <c r="AI217" s="29"/>
      <c r="AJ217" s="29"/>
      <c r="AK217" s="29"/>
      <c r="AL217" s="29"/>
      <c r="AM217" s="29"/>
      <c r="AN217" s="29"/>
      <c r="AO217" s="29"/>
      <c r="AP217" s="29"/>
      <c r="AQ217" s="29"/>
      <c r="AR217" s="29" t="s">
        <v>102</v>
      </c>
      <c r="AS217" s="29" t="s">
        <v>102</v>
      </c>
      <c r="AT217" s="29" t="s">
        <v>102</v>
      </c>
      <c r="AU217" s="29"/>
      <c r="AV217" s="29"/>
      <c r="AW217" s="29"/>
      <c r="AX217" s="29"/>
      <c r="AY217" s="29"/>
      <c r="AZ217" s="29"/>
      <c r="BA217" s="29"/>
      <c r="BB217" s="29"/>
      <c r="BC217" s="29"/>
      <c r="BD217" s="30">
        <v>3</v>
      </c>
      <c r="BE217" s="31">
        <v>63950.130000000005</v>
      </c>
      <c r="BF217" s="31">
        <v>63950.130000000005</v>
      </c>
      <c r="BG217" s="31">
        <v>63950.130000000005</v>
      </c>
      <c r="BH217" s="31">
        <v>0</v>
      </c>
      <c r="BI217" s="31">
        <v>0</v>
      </c>
      <c r="BJ217" s="31">
        <v>0</v>
      </c>
      <c r="BK217" s="31">
        <v>0</v>
      </c>
      <c r="BL217" s="31">
        <v>0</v>
      </c>
      <c r="BM217" s="31">
        <v>0</v>
      </c>
      <c r="BN217" s="31">
        <v>0</v>
      </c>
      <c r="BO217" s="31">
        <v>0</v>
      </c>
      <c r="BP217" s="31">
        <v>0</v>
      </c>
      <c r="BQ217" s="31">
        <v>191850.39</v>
      </c>
      <c r="BR217" s="31" t="b">
        <v>1</v>
      </c>
      <c r="BS217" s="31"/>
      <c r="BT217" s="32" t="s">
        <v>144</v>
      </c>
    </row>
    <row r="218" spans="1:72" ht="51" x14ac:dyDescent="0.2">
      <c r="A218" s="17">
        <v>217</v>
      </c>
      <c r="B218" s="18">
        <v>55</v>
      </c>
      <c r="C218" s="19" t="s">
        <v>470</v>
      </c>
      <c r="D218" s="19" t="s">
        <v>504</v>
      </c>
      <c r="E218" s="20" t="s">
        <v>87</v>
      </c>
      <c r="F218" s="20" t="s">
        <v>88</v>
      </c>
      <c r="G218" s="19" t="s">
        <v>261</v>
      </c>
      <c r="H218" s="19" t="s">
        <v>262</v>
      </c>
      <c r="I218" s="19" t="s">
        <v>263</v>
      </c>
      <c r="J218" s="19" t="s">
        <v>264</v>
      </c>
      <c r="K218" s="19" t="s">
        <v>155</v>
      </c>
      <c r="L218" s="19" t="s">
        <v>156</v>
      </c>
      <c r="M218" s="21" t="s">
        <v>537</v>
      </c>
      <c r="N218" s="22"/>
      <c r="O218" s="19" t="s">
        <v>316</v>
      </c>
      <c r="P218" s="19" t="s">
        <v>506</v>
      </c>
      <c r="Q218" s="23">
        <v>4484.68</v>
      </c>
      <c r="R218" s="24"/>
      <c r="S218" s="24">
        <v>10728.119999999999</v>
      </c>
      <c r="T218" s="24"/>
      <c r="U218" s="25" t="s">
        <v>121</v>
      </c>
      <c r="V218" s="26">
        <f t="shared" si="4"/>
        <v>15212.8</v>
      </c>
      <c r="W218" s="26">
        <v>15212.8</v>
      </c>
      <c r="X218" s="26">
        <v>15212.8</v>
      </c>
      <c r="Y218" s="26">
        <v>0</v>
      </c>
      <c r="Z218" s="26">
        <v>0</v>
      </c>
      <c r="AA218" s="27" t="s">
        <v>12</v>
      </c>
      <c r="AB218" s="17" t="s">
        <v>100</v>
      </c>
      <c r="AC218" s="17" t="s">
        <v>101</v>
      </c>
      <c r="AD218" s="28"/>
      <c r="AE218" s="29"/>
      <c r="AF218" s="29" t="s">
        <v>102</v>
      </c>
      <c r="AG218" s="29"/>
      <c r="AH218" s="29"/>
      <c r="AI218" s="29"/>
      <c r="AJ218" s="29"/>
      <c r="AK218" s="29"/>
      <c r="AL218" s="29"/>
      <c r="AM218" s="29"/>
      <c r="AN218" s="29"/>
      <c r="AO218" s="29"/>
      <c r="AP218" s="29"/>
      <c r="AQ218" s="29"/>
      <c r="AR218" s="29" t="s">
        <v>102</v>
      </c>
      <c r="AS218" s="29" t="s">
        <v>102</v>
      </c>
      <c r="AT218" s="29" t="s">
        <v>102</v>
      </c>
      <c r="AU218" s="29"/>
      <c r="AV218" s="29"/>
      <c r="AW218" s="29"/>
      <c r="AX218" s="29"/>
      <c r="AY218" s="29"/>
      <c r="AZ218" s="29"/>
      <c r="BA218" s="29"/>
      <c r="BB218" s="29"/>
      <c r="BC218" s="29"/>
      <c r="BD218" s="30">
        <v>3</v>
      </c>
      <c r="BE218" s="31">
        <v>5070.9333333333334</v>
      </c>
      <c r="BF218" s="31">
        <v>5070.9333333333334</v>
      </c>
      <c r="BG218" s="31">
        <v>5070.9333333333334</v>
      </c>
      <c r="BH218" s="31">
        <v>0</v>
      </c>
      <c r="BI218" s="31">
        <v>0</v>
      </c>
      <c r="BJ218" s="31">
        <v>0</v>
      </c>
      <c r="BK218" s="31">
        <v>0</v>
      </c>
      <c r="BL218" s="31">
        <v>0</v>
      </c>
      <c r="BM218" s="31">
        <v>0</v>
      </c>
      <c r="BN218" s="31">
        <v>0</v>
      </c>
      <c r="BO218" s="31">
        <v>0</v>
      </c>
      <c r="BP218" s="31">
        <v>0</v>
      </c>
      <c r="BQ218" s="31">
        <v>15212.8</v>
      </c>
      <c r="BR218" s="31" t="b">
        <v>1</v>
      </c>
      <c r="BS218" s="31"/>
      <c r="BT218" s="32" t="s">
        <v>144</v>
      </c>
    </row>
    <row r="219" spans="1:72" ht="51" x14ac:dyDescent="0.2">
      <c r="A219" s="17">
        <v>218</v>
      </c>
      <c r="B219" s="18">
        <v>56</v>
      </c>
      <c r="C219" s="19" t="s">
        <v>470</v>
      </c>
      <c r="D219" s="19" t="s">
        <v>504</v>
      </c>
      <c r="E219" s="20" t="s">
        <v>87</v>
      </c>
      <c r="F219" s="20" t="s">
        <v>88</v>
      </c>
      <c r="G219" s="19" t="s">
        <v>261</v>
      </c>
      <c r="H219" s="19" t="s">
        <v>262</v>
      </c>
      <c r="I219" s="19" t="s">
        <v>263</v>
      </c>
      <c r="J219" s="19" t="s">
        <v>264</v>
      </c>
      <c r="K219" s="19" t="s">
        <v>155</v>
      </c>
      <c r="L219" s="19" t="s">
        <v>156</v>
      </c>
      <c r="M219" s="21" t="s">
        <v>538</v>
      </c>
      <c r="N219" s="22"/>
      <c r="O219" s="19" t="s">
        <v>316</v>
      </c>
      <c r="P219" s="19" t="s">
        <v>506</v>
      </c>
      <c r="Q219" s="23">
        <v>25906.43</v>
      </c>
      <c r="R219" s="24"/>
      <c r="S219" s="24">
        <v>38694.1</v>
      </c>
      <c r="T219" s="24"/>
      <c r="U219" s="25" t="s">
        <v>121</v>
      </c>
      <c r="V219" s="26">
        <f t="shared" si="4"/>
        <v>64600.53</v>
      </c>
      <c r="W219" s="26">
        <v>64600.53</v>
      </c>
      <c r="X219" s="26">
        <v>64600.53</v>
      </c>
      <c r="Y219" s="26">
        <v>0</v>
      </c>
      <c r="Z219" s="26">
        <v>0</v>
      </c>
      <c r="AA219" s="27" t="s">
        <v>12</v>
      </c>
      <c r="AB219" s="17" t="s">
        <v>100</v>
      </c>
      <c r="AC219" s="17" t="s">
        <v>101</v>
      </c>
      <c r="AD219" s="28"/>
      <c r="AE219" s="29"/>
      <c r="AF219" s="29" t="s">
        <v>102</v>
      </c>
      <c r="AG219" s="29"/>
      <c r="AH219" s="29"/>
      <c r="AI219" s="29"/>
      <c r="AJ219" s="29"/>
      <c r="AK219" s="29"/>
      <c r="AL219" s="29"/>
      <c r="AM219" s="29"/>
      <c r="AN219" s="29"/>
      <c r="AO219" s="29"/>
      <c r="AP219" s="29"/>
      <c r="AQ219" s="29"/>
      <c r="AR219" s="29" t="s">
        <v>102</v>
      </c>
      <c r="AS219" s="29" t="s">
        <v>102</v>
      </c>
      <c r="AT219" s="29" t="s">
        <v>102</v>
      </c>
      <c r="AU219" s="29"/>
      <c r="AV219" s="29"/>
      <c r="AW219" s="29"/>
      <c r="AX219" s="29"/>
      <c r="AY219" s="29"/>
      <c r="AZ219" s="29"/>
      <c r="BA219" s="29"/>
      <c r="BB219" s="29"/>
      <c r="BC219" s="29"/>
      <c r="BD219" s="30">
        <v>3</v>
      </c>
      <c r="BE219" s="31">
        <v>21533.51</v>
      </c>
      <c r="BF219" s="31">
        <v>21533.51</v>
      </c>
      <c r="BG219" s="31">
        <v>21533.51</v>
      </c>
      <c r="BH219" s="31">
        <v>0</v>
      </c>
      <c r="BI219" s="31">
        <v>0</v>
      </c>
      <c r="BJ219" s="31">
        <v>0</v>
      </c>
      <c r="BK219" s="31">
        <v>0</v>
      </c>
      <c r="BL219" s="31">
        <v>0</v>
      </c>
      <c r="BM219" s="31">
        <v>0</v>
      </c>
      <c r="BN219" s="31">
        <v>0</v>
      </c>
      <c r="BO219" s="31">
        <v>0</v>
      </c>
      <c r="BP219" s="31">
        <v>0</v>
      </c>
      <c r="BQ219" s="31">
        <v>64600.53</v>
      </c>
      <c r="BR219" s="31" t="b">
        <v>1</v>
      </c>
      <c r="BS219" s="31"/>
      <c r="BT219" s="32" t="s">
        <v>144</v>
      </c>
    </row>
    <row r="220" spans="1:72" ht="51" x14ac:dyDescent="0.2">
      <c r="A220" s="17">
        <v>219</v>
      </c>
      <c r="B220" s="18">
        <v>57</v>
      </c>
      <c r="C220" s="19" t="s">
        <v>470</v>
      </c>
      <c r="D220" s="19" t="s">
        <v>504</v>
      </c>
      <c r="E220" s="20" t="s">
        <v>87</v>
      </c>
      <c r="F220" s="20" t="s">
        <v>88</v>
      </c>
      <c r="G220" s="19" t="s">
        <v>261</v>
      </c>
      <c r="H220" s="19" t="s">
        <v>262</v>
      </c>
      <c r="I220" s="19" t="s">
        <v>263</v>
      </c>
      <c r="J220" s="19" t="s">
        <v>264</v>
      </c>
      <c r="K220" s="19" t="s">
        <v>155</v>
      </c>
      <c r="L220" s="19" t="s">
        <v>156</v>
      </c>
      <c r="M220" s="21" t="s">
        <v>539</v>
      </c>
      <c r="N220" s="22"/>
      <c r="O220" s="19" t="s">
        <v>316</v>
      </c>
      <c r="P220" s="19" t="s">
        <v>506</v>
      </c>
      <c r="Q220" s="23">
        <v>27521.18</v>
      </c>
      <c r="R220" s="24"/>
      <c r="S220" s="24">
        <v>9871.989999999998</v>
      </c>
      <c r="T220" s="24"/>
      <c r="U220" s="25" t="s">
        <v>121</v>
      </c>
      <c r="V220" s="26">
        <f t="shared" si="4"/>
        <v>37393.17</v>
      </c>
      <c r="W220" s="26">
        <v>37393.17</v>
      </c>
      <c r="X220" s="26">
        <v>37393.17</v>
      </c>
      <c r="Y220" s="26">
        <v>0</v>
      </c>
      <c r="Z220" s="26">
        <v>0</v>
      </c>
      <c r="AA220" s="27" t="s">
        <v>12</v>
      </c>
      <c r="AB220" s="17" t="s">
        <v>100</v>
      </c>
      <c r="AC220" s="17" t="s">
        <v>101</v>
      </c>
      <c r="AD220" s="28"/>
      <c r="AE220" s="29"/>
      <c r="AF220" s="29" t="s">
        <v>102</v>
      </c>
      <c r="AG220" s="29"/>
      <c r="AH220" s="29"/>
      <c r="AI220" s="29"/>
      <c r="AJ220" s="29"/>
      <c r="AK220" s="29"/>
      <c r="AL220" s="29"/>
      <c r="AM220" s="29"/>
      <c r="AN220" s="29"/>
      <c r="AO220" s="29"/>
      <c r="AP220" s="29"/>
      <c r="AQ220" s="29"/>
      <c r="AR220" s="29" t="s">
        <v>102</v>
      </c>
      <c r="AS220" s="29" t="s">
        <v>102</v>
      </c>
      <c r="AT220" s="29" t="s">
        <v>102</v>
      </c>
      <c r="AU220" s="29"/>
      <c r="AV220" s="29"/>
      <c r="AW220" s="29"/>
      <c r="AX220" s="29"/>
      <c r="AY220" s="29"/>
      <c r="AZ220" s="29"/>
      <c r="BA220" s="29"/>
      <c r="BB220" s="29"/>
      <c r="BC220" s="29"/>
      <c r="BD220" s="30">
        <v>3</v>
      </c>
      <c r="BE220" s="31">
        <v>12464.39</v>
      </c>
      <c r="BF220" s="31">
        <v>12464.39</v>
      </c>
      <c r="BG220" s="31">
        <v>12464.39</v>
      </c>
      <c r="BH220" s="31">
        <v>0</v>
      </c>
      <c r="BI220" s="31">
        <v>0</v>
      </c>
      <c r="BJ220" s="31">
        <v>0</v>
      </c>
      <c r="BK220" s="31">
        <v>0</v>
      </c>
      <c r="BL220" s="31">
        <v>0</v>
      </c>
      <c r="BM220" s="31">
        <v>0</v>
      </c>
      <c r="BN220" s="31">
        <v>0</v>
      </c>
      <c r="BO220" s="31">
        <v>0</v>
      </c>
      <c r="BP220" s="31">
        <v>0</v>
      </c>
      <c r="BQ220" s="31">
        <v>37393.17</v>
      </c>
      <c r="BR220" s="31" t="b">
        <v>1</v>
      </c>
      <c r="BS220" s="31"/>
      <c r="BT220" s="32" t="s">
        <v>144</v>
      </c>
    </row>
    <row r="221" spans="1:72" ht="51" x14ac:dyDescent="0.2">
      <c r="A221" s="17">
        <v>220</v>
      </c>
      <c r="B221" s="18">
        <v>58</v>
      </c>
      <c r="C221" s="19" t="s">
        <v>470</v>
      </c>
      <c r="D221" s="19" t="s">
        <v>504</v>
      </c>
      <c r="E221" s="20" t="s">
        <v>87</v>
      </c>
      <c r="F221" s="20" t="s">
        <v>88</v>
      </c>
      <c r="G221" s="19" t="s">
        <v>261</v>
      </c>
      <c r="H221" s="19" t="s">
        <v>262</v>
      </c>
      <c r="I221" s="19" t="s">
        <v>263</v>
      </c>
      <c r="J221" s="19" t="s">
        <v>264</v>
      </c>
      <c r="K221" s="19" t="s">
        <v>155</v>
      </c>
      <c r="L221" s="19" t="s">
        <v>156</v>
      </c>
      <c r="M221" s="21" t="s">
        <v>540</v>
      </c>
      <c r="N221" s="22"/>
      <c r="O221" s="19" t="s">
        <v>316</v>
      </c>
      <c r="P221" s="19" t="s">
        <v>506</v>
      </c>
      <c r="Q221" s="23">
        <v>6980.87</v>
      </c>
      <c r="R221" s="24"/>
      <c r="S221" s="39">
        <v>1628.42</v>
      </c>
      <c r="T221" s="39"/>
      <c r="U221" s="25" t="s">
        <v>121</v>
      </c>
      <c r="V221" s="26">
        <f t="shared" si="4"/>
        <v>8609.2900000000009</v>
      </c>
      <c r="W221" s="26">
        <v>8609.2900000000009</v>
      </c>
      <c r="X221" s="26">
        <v>8609.2900000000009</v>
      </c>
      <c r="Y221" s="26">
        <v>0</v>
      </c>
      <c r="Z221" s="26">
        <v>0</v>
      </c>
      <c r="AA221" s="27" t="s">
        <v>12</v>
      </c>
      <c r="AB221" s="17" t="s">
        <v>100</v>
      </c>
      <c r="AC221" s="17" t="s">
        <v>101</v>
      </c>
      <c r="AD221" s="28"/>
      <c r="AE221" s="29"/>
      <c r="AF221" s="29" t="s">
        <v>102</v>
      </c>
      <c r="AG221" s="29"/>
      <c r="AH221" s="29"/>
      <c r="AI221" s="29"/>
      <c r="AJ221" s="29"/>
      <c r="AK221" s="29"/>
      <c r="AL221" s="29"/>
      <c r="AM221" s="29"/>
      <c r="AN221" s="29"/>
      <c r="AO221" s="29"/>
      <c r="AP221" s="29"/>
      <c r="AQ221" s="29"/>
      <c r="AR221" s="29" t="s">
        <v>102</v>
      </c>
      <c r="AS221" s="29" t="s">
        <v>102</v>
      </c>
      <c r="AT221" s="29" t="s">
        <v>102</v>
      </c>
      <c r="AU221" s="29"/>
      <c r="AV221" s="29"/>
      <c r="AW221" s="29"/>
      <c r="AX221" s="29"/>
      <c r="AY221" s="29"/>
      <c r="AZ221" s="29"/>
      <c r="BA221" s="29"/>
      <c r="BB221" s="29"/>
      <c r="BC221" s="29"/>
      <c r="BD221" s="30">
        <v>3</v>
      </c>
      <c r="BE221" s="31">
        <v>2869.7633333333338</v>
      </c>
      <c r="BF221" s="31">
        <v>2869.7633333333338</v>
      </c>
      <c r="BG221" s="31">
        <v>2869.7633333333338</v>
      </c>
      <c r="BH221" s="31">
        <v>0</v>
      </c>
      <c r="BI221" s="31">
        <v>0</v>
      </c>
      <c r="BJ221" s="31">
        <v>0</v>
      </c>
      <c r="BK221" s="31">
        <v>0</v>
      </c>
      <c r="BL221" s="31">
        <v>0</v>
      </c>
      <c r="BM221" s="31">
        <v>0</v>
      </c>
      <c r="BN221" s="31">
        <v>0</v>
      </c>
      <c r="BO221" s="31">
        <v>0</v>
      </c>
      <c r="BP221" s="31">
        <v>0</v>
      </c>
      <c r="BQ221" s="31">
        <v>8609.2900000000009</v>
      </c>
      <c r="BR221" s="31" t="b">
        <v>1</v>
      </c>
      <c r="BS221" s="31"/>
      <c r="BT221" s="33" t="s">
        <v>510</v>
      </c>
    </row>
    <row r="222" spans="1:72" ht="51" x14ac:dyDescent="0.2">
      <c r="A222" s="17">
        <v>221</v>
      </c>
      <c r="B222" s="18">
        <v>59</v>
      </c>
      <c r="C222" s="19" t="s">
        <v>470</v>
      </c>
      <c r="D222" s="19" t="s">
        <v>504</v>
      </c>
      <c r="E222" s="20" t="s">
        <v>87</v>
      </c>
      <c r="F222" s="20" t="s">
        <v>88</v>
      </c>
      <c r="G222" s="19" t="s">
        <v>261</v>
      </c>
      <c r="H222" s="19" t="s">
        <v>262</v>
      </c>
      <c r="I222" s="19" t="s">
        <v>263</v>
      </c>
      <c r="J222" s="19" t="s">
        <v>264</v>
      </c>
      <c r="K222" s="19" t="s">
        <v>155</v>
      </c>
      <c r="L222" s="19" t="s">
        <v>156</v>
      </c>
      <c r="M222" s="21" t="s">
        <v>541</v>
      </c>
      <c r="N222" s="22"/>
      <c r="O222" s="19" t="s">
        <v>316</v>
      </c>
      <c r="P222" s="19" t="s">
        <v>506</v>
      </c>
      <c r="Q222" s="23">
        <v>27553.74</v>
      </c>
      <c r="R222" s="24"/>
      <c r="S222" s="24">
        <v>74402.01999999999</v>
      </c>
      <c r="T222" s="24"/>
      <c r="U222" s="25" t="s">
        <v>121</v>
      </c>
      <c r="V222" s="26">
        <f t="shared" si="4"/>
        <v>101955.76</v>
      </c>
      <c r="W222" s="26">
        <v>80747.48</v>
      </c>
      <c r="X222" s="26">
        <v>80747.480000000069</v>
      </c>
      <c r="Y222" s="26">
        <v>21208.28</v>
      </c>
      <c r="Z222" s="26">
        <v>21208.279999999926</v>
      </c>
      <c r="AA222" s="27" t="s">
        <v>12</v>
      </c>
      <c r="AB222" s="17" t="s">
        <v>100</v>
      </c>
      <c r="AC222" s="17" t="s">
        <v>101</v>
      </c>
      <c r="AD222" s="28"/>
      <c r="AE222" s="29"/>
      <c r="AF222" s="29" t="s">
        <v>102</v>
      </c>
      <c r="AG222" s="29"/>
      <c r="AH222" s="29"/>
      <c r="AI222" s="29"/>
      <c r="AJ222" s="29"/>
      <c r="AK222" s="29"/>
      <c r="AL222" s="29"/>
      <c r="AM222" s="29"/>
      <c r="AN222" s="29"/>
      <c r="AO222" s="29"/>
      <c r="AP222" s="29"/>
      <c r="AQ222" s="29"/>
      <c r="AR222" s="29" t="s">
        <v>102</v>
      </c>
      <c r="AS222" s="29" t="s">
        <v>102</v>
      </c>
      <c r="AT222" s="29" t="s">
        <v>102</v>
      </c>
      <c r="AU222" s="29"/>
      <c r="AV222" s="29"/>
      <c r="AW222" s="29"/>
      <c r="AX222" s="29"/>
      <c r="AY222" s="29"/>
      <c r="AZ222" s="29"/>
      <c r="BA222" s="29"/>
      <c r="BB222" s="29"/>
      <c r="BC222" s="29"/>
      <c r="BD222" s="30">
        <v>3</v>
      </c>
      <c r="BE222" s="31">
        <v>33985.253333333334</v>
      </c>
      <c r="BF222" s="31">
        <v>33985.253333333334</v>
      </c>
      <c r="BG222" s="31">
        <v>33985.253333333334</v>
      </c>
      <c r="BH222" s="31">
        <v>0</v>
      </c>
      <c r="BI222" s="31">
        <v>0</v>
      </c>
      <c r="BJ222" s="31">
        <v>0</v>
      </c>
      <c r="BK222" s="31">
        <v>0</v>
      </c>
      <c r="BL222" s="31">
        <v>0</v>
      </c>
      <c r="BM222" s="31">
        <v>0</v>
      </c>
      <c r="BN222" s="31">
        <v>0</v>
      </c>
      <c r="BO222" s="31">
        <v>0</v>
      </c>
      <c r="BP222" s="31">
        <v>0</v>
      </c>
      <c r="BQ222" s="31">
        <v>101955.76000000001</v>
      </c>
      <c r="BR222" s="31" t="b">
        <v>1</v>
      </c>
      <c r="BS222" s="31"/>
      <c r="BT222" s="32" t="s">
        <v>144</v>
      </c>
    </row>
    <row r="223" spans="1:72" ht="51" x14ac:dyDescent="0.2">
      <c r="A223" s="17">
        <v>222</v>
      </c>
      <c r="B223" s="18">
        <v>60</v>
      </c>
      <c r="C223" s="19" t="s">
        <v>470</v>
      </c>
      <c r="D223" s="19" t="s">
        <v>504</v>
      </c>
      <c r="E223" s="20" t="s">
        <v>87</v>
      </c>
      <c r="F223" s="20" t="s">
        <v>88</v>
      </c>
      <c r="G223" s="19" t="s">
        <v>261</v>
      </c>
      <c r="H223" s="19" t="s">
        <v>262</v>
      </c>
      <c r="I223" s="19" t="s">
        <v>263</v>
      </c>
      <c r="J223" s="19" t="s">
        <v>264</v>
      </c>
      <c r="K223" s="19" t="s">
        <v>155</v>
      </c>
      <c r="L223" s="19" t="s">
        <v>156</v>
      </c>
      <c r="M223" s="21" t="s">
        <v>542</v>
      </c>
      <c r="N223" s="22"/>
      <c r="O223" s="19" t="s">
        <v>316</v>
      </c>
      <c r="P223" s="19" t="s">
        <v>506</v>
      </c>
      <c r="Q223" s="23">
        <v>18042.79</v>
      </c>
      <c r="R223" s="24"/>
      <c r="S223" s="24">
        <v>80738.91</v>
      </c>
      <c r="T223" s="24"/>
      <c r="U223" s="25" t="s">
        <v>121</v>
      </c>
      <c r="V223" s="26">
        <f t="shared" si="4"/>
        <v>98781.700000000012</v>
      </c>
      <c r="W223" s="26">
        <v>73107.12000000001</v>
      </c>
      <c r="X223" s="26">
        <v>73107.119999999952</v>
      </c>
      <c r="Y223" s="26">
        <v>25674.58</v>
      </c>
      <c r="Z223" s="26">
        <v>25674.58000000006</v>
      </c>
      <c r="AA223" s="27" t="s">
        <v>12</v>
      </c>
      <c r="AB223" s="17" t="s">
        <v>100</v>
      </c>
      <c r="AC223" s="17" t="s">
        <v>101</v>
      </c>
      <c r="AD223" s="28"/>
      <c r="AE223" s="29"/>
      <c r="AF223" s="29" t="s">
        <v>102</v>
      </c>
      <c r="AG223" s="29"/>
      <c r="AH223" s="29"/>
      <c r="AI223" s="29"/>
      <c r="AJ223" s="29"/>
      <c r="AK223" s="29"/>
      <c r="AL223" s="29"/>
      <c r="AM223" s="29"/>
      <c r="AN223" s="29"/>
      <c r="AO223" s="29"/>
      <c r="AP223" s="29"/>
      <c r="AQ223" s="29"/>
      <c r="AR223" s="29" t="s">
        <v>102</v>
      </c>
      <c r="AS223" s="29" t="s">
        <v>102</v>
      </c>
      <c r="AT223" s="29" t="s">
        <v>102</v>
      </c>
      <c r="AU223" s="29"/>
      <c r="AV223" s="29"/>
      <c r="AW223" s="29"/>
      <c r="AX223" s="29"/>
      <c r="AY223" s="29"/>
      <c r="AZ223" s="29"/>
      <c r="BA223" s="29"/>
      <c r="BB223" s="29"/>
      <c r="BC223" s="29"/>
      <c r="BD223" s="30">
        <v>3</v>
      </c>
      <c r="BE223" s="31">
        <v>32927.233333333337</v>
      </c>
      <c r="BF223" s="31">
        <v>32927.233333333337</v>
      </c>
      <c r="BG223" s="31">
        <v>32927.233333333337</v>
      </c>
      <c r="BH223" s="31">
        <v>0</v>
      </c>
      <c r="BI223" s="31">
        <v>0</v>
      </c>
      <c r="BJ223" s="31">
        <v>0</v>
      </c>
      <c r="BK223" s="31">
        <v>0</v>
      </c>
      <c r="BL223" s="31">
        <v>0</v>
      </c>
      <c r="BM223" s="31">
        <v>0</v>
      </c>
      <c r="BN223" s="31">
        <v>0</v>
      </c>
      <c r="BO223" s="31">
        <v>0</v>
      </c>
      <c r="BP223" s="31">
        <v>0</v>
      </c>
      <c r="BQ223" s="31">
        <v>98781.700000000012</v>
      </c>
      <c r="BR223" s="31" t="b">
        <v>1</v>
      </c>
      <c r="BS223" s="31"/>
      <c r="BT223" s="32" t="s">
        <v>144</v>
      </c>
    </row>
    <row r="224" spans="1:72" ht="51" x14ac:dyDescent="0.2">
      <c r="A224" s="17">
        <v>223</v>
      </c>
      <c r="B224" s="18">
        <v>61</v>
      </c>
      <c r="C224" s="19" t="s">
        <v>470</v>
      </c>
      <c r="D224" s="19" t="s">
        <v>504</v>
      </c>
      <c r="E224" s="20" t="s">
        <v>87</v>
      </c>
      <c r="F224" s="20" t="s">
        <v>88</v>
      </c>
      <c r="G224" s="19" t="s">
        <v>261</v>
      </c>
      <c r="H224" s="19" t="s">
        <v>262</v>
      </c>
      <c r="I224" s="19" t="s">
        <v>263</v>
      </c>
      <c r="J224" s="19" t="s">
        <v>264</v>
      </c>
      <c r="K224" s="19" t="s">
        <v>155</v>
      </c>
      <c r="L224" s="19" t="s">
        <v>156</v>
      </c>
      <c r="M224" s="21" t="s">
        <v>543</v>
      </c>
      <c r="N224" s="22"/>
      <c r="O224" s="19" t="s">
        <v>316</v>
      </c>
      <c r="P224" s="19" t="s">
        <v>506</v>
      </c>
      <c r="Q224" s="23">
        <v>18625.38</v>
      </c>
      <c r="R224" s="24"/>
      <c r="S224" s="24">
        <v>34512.729999999996</v>
      </c>
      <c r="T224" s="24"/>
      <c r="U224" s="25" t="s">
        <v>121</v>
      </c>
      <c r="V224" s="26">
        <f t="shared" si="4"/>
        <v>53138.11</v>
      </c>
      <c r="W224" s="26">
        <v>34563.65</v>
      </c>
      <c r="X224" s="26">
        <v>34563.65</v>
      </c>
      <c r="Y224" s="26">
        <v>18574.46</v>
      </c>
      <c r="Z224" s="26">
        <v>18574.46</v>
      </c>
      <c r="AA224" s="27" t="s">
        <v>12</v>
      </c>
      <c r="AB224" s="17" t="s">
        <v>100</v>
      </c>
      <c r="AC224" s="17" t="s">
        <v>101</v>
      </c>
      <c r="AD224" s="28"/>
      <c r="AE224" s="29"/>
      <c r="AF224" s="29" t="s">
        <v>102</v>
      </c>
      <c r="AG224" s="29"/>
      <c r="AH224" s="29"/>
      <c r="AI224" s="29"/>
      <c r="AJ224" s="29"/>
      <c r="AK224" s="29"/>
      <c r="AL224" s="29"/>
      <c r="AM224" s="29"/>
      <c r="AN224" s="29"/>
      <c r="AO224" s="29"/>
      <c r="AP224" s="29"/>
      <c r="AQ224" s="29"/>
      <c r="AR224" s="29" t="s">
        <v>102</v>
      </c>
      <c r="AS224" s="29" t="s">
        <v>102</v>
      </c>
      <c r="AT224" s="29" t="s">
        <v>102</v>
      </c>
      <c r="AU224" s="29"/>
      <c r="AV224" s="29"/>
      <c r="AW224" s="29"/>
      <c r="AX224" s="29"/>
      <c r="AY224" s="29"/>
      <c r="AZ224" s="29"/>
      <c r="BA224" s="29"/>
      <c r="BB224" s="29"/>
      <c r="BC224" s="29"/>
      <c r="BD224" s="30">
        <v>3</v>
      </c>
      <c r="BE224" s="31">
        <v>17712.703333333335</v>
      </c>
      <c r="BF224" s="31">
        <v>17712.703333333335</v>
      </c>
      <c r="BG224" s="31">
        <v>17712.703333333335</v>
      </c>
      <c r="BH224" s="31">
        <v>0</v>
      </c>
      <c r="BI224" s="31">
        <v>0</v>
      </c>
      <c r="BJ224" s="31">
        <v>0</v>
      </c>
      <c r="BK224" s="31">
        <v>0</v>
      </c>
      <c r="BL224" s="31">
        <v>0</v>
      </c>
      <c r="BM224" s="31">
        <v>0</v>
      </c>
      <c r="BN224" s="31">
        <v>0</v>
      </c>
      <c r="BO224" s="31">
        <v>0</v>
      </c>
      <c r="BP224" s="31">
        <v>0</v>
      </c>
      <c r="BQ224" s="31">
        <v>53138.11</v>
      </c>
      <c r="BR224" s="31" t="b">
        <v>1</v>
      </c>
      <c r="BS224" s="31"/>
      <c r="BT224" s="32" t="s">
        <v>144</v>
      </c>
    </row>
    <row r="225" spans="1:72" ht="51" x14ac:dyDescent="0.2">
      <c r="A225" s="17">
        <v>224</v>
      </c>
      <c r="B225" s="18">
        <v>62</v>
      </c>
      <c r="C225" s="19" t="s">
        <v>470</v>
      </c>
      <c r="D225" s="19" t="s">
        <v>504</v>
      </c>
      <c r="E225" s="20" t="s">
        <v>87</v>
      </c>
      <c r="F225" s="20" t="s">
        <v>88</v>
      </c>
      <c r="G225" s="19" t="s">
        <v>261</v>
      </c>
      <c r="H225" s="19" t="s">
        <v>262</v>
      </c>
      <c r="I225" s="19" t="s">
        <v>263</v>
      </c>
      <c r="J225" s="19" t="s">
        <v>264</v>
      </c>
      <c r="K225" s="19" t="s">
        <v>155</v>
      </c>
      <c r="L225" s="19" t="s">
        <v>156</v>
      </c>
      <c r="M225" s="21" t="s">
        <v>544</v>
      </c>
      <c r="N225" s="22"/>
      <c r="O225" s="19" t="s">
        <v>316</v>
      </c>
      <c r="P225" s="19" t="s">
        <v>506</v>
      </c>
      <c r="Q225" s="23">
        <v>9950.67</v>
      </c>
      <c r="R225" s="24"/>
      <c r="S225" s="24">
        <v>2320.5500000000002</v>
      </c>
      <c r="T225" s="24"/>
      <c r="U225" s="25" t="s">
        <v>121</v>
      </c>
      <c r="V225" s="26">
        <f t="shared" si="4"/>
        <v>12271.220000000001</v>
      </c>
      <c r="W225" s="26">
        <v>12267.369999999999</v>
      </c>
      <c r="X225" s="26">
        <v>12267.369999999999</v>
      </c>
      <c r="Y225" s="26">
        <v>3.8500000000021828</v>
      </c>
      <c r="Z225" s="26">
        <v>3.8500000000021828</v>
      </c>
      <c r="AA225" s="27" t="s">
        <v>12</v>
      </c>
      <c r="AB225" s="17" t="s">
        <v>100</v>
      </c>
      <c r="AC225" s="17" t="s">
        <v>101</v>
      </c>
      <c r="AD225" s="28"/>
      <c r="AE225" s="29"/>
      <c r="AF225" s="29" t="s">
        <v>102</v>
      </c>
      <c r="AG225" s="29"/>
      <c r="AH225" s="29"/>
      <c r="AI225" s="29"/>
      <c r="AJ225" s="29"/>
      <c r="AK225" s="29"/>
      <c r="AL225" s="29"/>
      <c r="AM225" s="29"/>
      <c r="AN225" s="29"/>
      <c r="AO225" s="29"/>
      <c r="AP225" s="29"/>
      <c r="AQ225" s="29"/>
      <c r="AR225" s="29" t="s">
        <v>102</v>
      </c>
      <c r="AS225" s="29" t="s">
        <v>102</v>
      </c>
      <c r="AT225" s="29" t="s">
        <v>102</v>
      </c>
      <c r="AU225" s="29"/>
      <c r="AV225" s="29"/>
      <c r="AW225" s="29"/>
      <c r="AX225" s="29"/>
      <c r="AY225" s="29"/>
      <c r="AZ225" s="29"/>
      <c r="BA225" s="29"/>
      <c r="BB225" s="29"/>
      <c r="BC225" s="29"/>
      <c r="BD225" s="30">
        <v>3</v>
      </c>
      <c r="BE225" s="31">
        <v>4090.4066666666672</v>
      </c>
      <c r="BF225" s="31">
        <v>4090.4066666666672</v>
      </c>
      <c r="BG225" s="31">
        <v>4090.4066666666672</v>
      </c>
      <c r="BH225" s="31">
        <v>0</v>
      </c>
      <c r="BI225" s="31">
        <v>0</v>
      </c>
      <c r="BJ225" s="31">
        <v>0</v>
      </c>
      <c r="BK225" s="31">
        <v>0</v>
      </c>
      <c r="BL225" s="31">
        <v>0</v>
      </c>
      <c r="BM225" s="31">
        <v>0</v>
      </c>
      <c r="BN225" s="31">
        <v>0</v>
      </c>
      <c r="BO225" s="31">
        <v>0</v>
      </c>
      <c r="BP225" s="31">
        <v>0</v>
      </c>
      <c r="BQ225" s="31">
        <v>12271.220000000001</v>
      </c>
      <c r="BR225" s="31" t="b">
        <v>1</v>
      </c>
      <c r="BS225" s="31"/>
      <c r="BT225" s="33" t="s">
        <v>510</v>
      </c>
    </row>
    <row r="226" spans="1:72" ht="51" x14ac:dyDescent="0.2">
      <c r="A226" s="17">
        <v>225</v>
      </c>
      <c r="B226" s="18">
        <v>63</v>
      </c>
      <c r="C226" s="19" t="s">
        <v>470</v>
      </c>
      <c r="D226" s="19" t="s">
        <v>504</v>
      </c>
      <c r="E226" s="20" t="s">
        <v>87</v>
      </c>
      <c r="F226" s="20" t="s">
        <v>88</v>
      </c>
      <c r="G226" s="19" t="s">
        <v>261</v>
      </c>
      <c r="H226" s="19" t="s">
        <v>262</v>
      </c>
      <c r="I226" s="19" t="s">
        <v>263</v>
      </c>
      <c r="J226" s="19" t="s">
        <v>264</v>
      </c>
      <c r="K226" s="19" t="s">
        <v>155</v>
      </c>
      <c r="L226" s="19" t="s">
        <v>156</v>
      </c>
      <c r="M226" s="21" t="s">
        <v>545</v>
      </c>
      <c r="N226" s="22"/>
      <c r="O226" s="19" t="s">
        <v>316</v>
      </c>
      <c r="P226" s="19" t="s">
        <v>506</v>
      </c>
      <c r="Q226" s="23">
        <v>16614.47</v>
      </c>
      <c r="R226" s="24"/>
      <c r="S226" s="24">
        <v>117211.86</v>
      </c>
      <c r="T226" s="24"/>
      <c r="U226" s="25" t="s">
        <v>121</v>
      </c>
      <c r="V226" s="26">
        <f t="shared" si="4"/>
        <v>133826.33000000002</v>
      </c>
      <c r="W226" s="26">
        <v>133825.56000000003</v>
      </c>
      <c r="X226" s="26">
        <v>133825.56000000003</v>
      </c>
      <c r="Y226" s="26">
        <v>0.76999999998952262</v>
      </c>
      <c r="Z226" s="26">
        <v>0.76999999998952262</v>
      </c>
      <c r="AA226" s="27" t="s">
        <v>12</v>
      </c>
      <c r="AB226" s="17" t="s">
        <v>100</v>
      </c>
      <c r="AC226" s="17" t="s">
        <v>101</v>
      </c>
      <c r="AD226" s="28"/>
      <c r="AE226" s="29"/>
      <c r="AF226" s="29" t="s">
        <v>102</v>
      </c>
      <c r="AG226" s="29"/>
      <c r="AH226" s="29"/>
      <c r="AI226" s="29"/>
      <c r="AJ226" s="29"/>
      <c r="AK226" s="29"/>
      <c r="AL226" s="29"/>
      <c r="AM226" s="29"/>
      <c r="AN226" s="29"/>
      <c r="AO226" s="29"/>
      <c r="AP226" s="29"/>
      <c r="AQ226" s="29"/>
      <c r="AR226" s="29" t="s">
        <v>102</v>
      </c>
      <c r="AS226" s="29" t="s">
        <v>102</v>
      </c>
      <c r="AT226" s="29" t="s">
        <v>102</v>
      </c>
      <c r="AU226" s="29"/>
      <c r="AV226" s="29"/>
      <c r="AW226" s="29"/>
      <c r="AX226" s="29"/>
      <c r="AY226" s="29"/>
      <c r="AZ226" s="29"/>
      <c r="BA226" s="29"/>
      <c r="BB226" s="29"/>
      <c r="BC226" s="29"/>
      <c r="BD226" s="30">
        <v>3</v>
      </c>
      <c r="BE226" s="31">
        <v>44608.776666666672</v>
      </c>
      <c r="BF226" s="31">
        <v>44608.776666666672</v>
      </c>
      <c r="BG226" s="31">
        <v>44608.776666666672</v>
      </c>
      <c r="BH226" s="31">
        <v>0</v>
      </c>
      <c r="BI226" s="31">
        <v>0</v>
      </c>
      <c r="BJ226" s="31">
        <v>0</v>
      </c>
      <c r="BK226" s="31">
        <v>0</v>
      </c>
      <c r="BL226" s="31">
        <v>0</v>
      </c>
      <c r="BM226" s="31">
        <v>0</v>
      </c>
      <c r="BN226" s="31">
        <v>0</v>
      </c>
      <c r="BO226" s="31">
        <v>0</v>
      </c>
      <c r="BP226" s="31">
        <v>0</v>
      </c>
      <c r="BQ226" s="31">
        <v>133826.33000000002</v>
      </c>
      <c r="BR226" s="31" t="b">
        <v>1</v>
      </c>
      <c r="BS226" s="31"/>
      <c r="BT226" s="33" t="s">
        <v>510</v>
      </c>
    </row>
    <row r="227" spans="1:72" ht="51" x14ac:dyDescent="0.2">
      <c r="A227" s="17">
        <v>226</v>
      </c>
      <c r="B227" s="18">
        <v>64</v>
      </c>
      <c r="C227" s="19" t="s">
        <v>470</v>
      </c>
      <c r="D227" s="19" t="s">
        <v>504</v>
      </c>
      <c r="E227" s="20" t="s">
        <v>87</v>
      </c>
      <c r="F227" s="20" t="s">
        <v>88</v>
      </c>
      <c r="G227" s="19" t="s">
        <v>261</v>
      </c>
      <c r="H227" s="19" t="s">
        <v>262</v>
      </c>
      <c r="I227" s="19" t="s">
        <v>263</v>
      </c>
      <c r="J227" s="19" t="s">
        <v>264</v>
      </c>
      <c r="K227" s="19" t="s">
        <v>155</v>
      </c>
      <c r="L227" s="19" t="s">
        <v>156</v>
      </c>
      <c r="M227" s="21" t="s">
        <v>546</v>
      </c>
      <c r="N227" s="22"/>
      <c r="O227" s="19" t="s">
        <v>316</v>
      </c>
      <c r="P227" s="19" t="s">
        <v>506</v>
      </c>
      <c r="Q227" s="23">
        <v>18189.73</v>
      </c>
      <c r="R227" s="24"/>
      <c r="S227" s="24">
        <v>12943.630000000001</v>
      </c>
      <c r="T227" s="24"/>
      <c r="U227" s="25" t="s">
        <v>121</v>
      </c>
      <c r="V227" s="26">
        <f t="shared" si="4"/>
        <v>31133.360000000001</v>
      </c>
      <c r="W227" s="26">
        <v>0</v>
      </c>
      <c r="X227" s="26">
        <v>0</v>
      </c>
      <c r="Y227" s="26">
        <v>31133.360000000001</v>
      </c>
      <c r="Z227" s="26">
        <v>31133.360000000001</v>
      </c>
      <c r="AA227" s="27" t="s">
        <v>12</v>
      </c>
      <c r="AB227" s="17" t="s">
        <v>100</v>
      </c>
      <c r="AC227" s="17" t="s">
        <v>101</v>
      </c>
      <c r="AD227" s="28"/>
      <c r="AE227" s="29"/>
      <c r="AF227" s="29" t="s">
        <v>102</v>
      </c>
      <c r="AG227" s="29"/>
      <c r="AH227" s="29"/>
      <c r="AI227" s="29"/>
      <c r="AJ227" s="29"/>
      <c r="AK227" s="29"/>
      <c r="AL227" s="29"/>
      <c r="AM227" s="29"/>
      <c r="AN227" s="29"/>
      <c r="AO227" s="29"/>
      <c r="AP227" s="29"/>
      <c r="AQ227" s="29"/>
      <c r="AR227" s="29" t="s">
        <v>102</v>
      </c>
      <c r="AS227" s="29" t="s">
        <v>102</v>
      </c>
      <c r="AT227" s="29" t="s">
        <v>102</v>
      </c>
      <c r="AU227" s="29"/>
      <c r="AV227" s="29"/>
      <c r="AW227" s="29"/>
      <c r="AX227" s="29"/>
      <c r="AY227" s="29"/>
      <c r="AZ227" s="29"/>
      <c r="BA227" s="29"/>
      <c r="BB227" s="29"/>
      <c r="BC227" s="29"/>
      <c r="BD227" s="30">
        <v>3</v>
      </c>
      <c r="BE227" s="31">
        <v>10377.786666666667</v>
      </c>
      <c r="BF227" s="31">
        <v>10377.786666666667</v>
      </c>
      <c r="BG227" s="31">
        <v>10377.786666666667</v>
      </c>
      <c r="BH227" s="31">
        <v>0</v>
      </c>
      <c r="BI227" s="31">
        <v>0</v>
      </c>
      <c r="BJ227" s="31">
        <v>0</v>
      </c>
      <c r="BK227" s="31">
        <v>0</v>
      </c>
      <c r="BL227" s="31">
        <v>0</v>
      </c>
      <c r="BM227" s="31">
        <v>0</v>
      </c>
      <c r="BN227" s="31">
        <v>0</v>
      </c>
      <c r="BO227" s="31">
        <v>0</v>
      </c>
      <c r="BP227" s="31">
        <v>0</v>
      </c>
      <c r="BQ227" s="31">
        <v>31133.360000000001</v>
      </c>
      <c r="BR227" s="31" t="b">
        <v>1</v>
      </c>
      <c r="BS227" s="31"/>
      <c r="BT227" s="32" t="s">
        <v>144</v>
      </c>
    </row>
    <row r="228" spans="1:72" ht="51" x14ac:dyDescent="0.2">
      <c r="A228" s="17">
        <v>227</v>
      </c>
      <c r="B228" s="18">
        <v>65</v>
      </c>
      <c r="C228" s="19" t="s">
        <v>470</v>
      </c>
      <c r="D228" s="19" t="s">
        <v>504</v>
      </c>
      <c r="E228" s="20" t="s">
        <v>87</v>
      </c>
      <c r="F228" s="20" t="s">
        <v>88</v>
      </c>
      <c r="G228" s="19" t="s">
        <v>261</v>
      </c>
      <c r="H228" s="19" t="s">
        <v>262</v>
      </c>
      <c r="I228" s="19" t="s">
        <v>263</v>
      </c>
      <c r="J228" s="19" t="s">
        <v>264</v>
      </c>
      <c r="K228" s="19" t="s">
        <v>155</v>
      </c>
      <c r="L228" s="19" t="s">
        <v>156</v>
      </c>
      <c r="M228" s="21" t="s">
        <v>547</v>
      </c>
      <c r="N228" s="22"/>
      <c r="O228" s="19" t="s">
        <v>316</v>
      </c>
      <c r="P228" s="19" t="s">
        <v>506</v>
      </c>
      <c r="Q228" s="23">
        <v>24312.49</v>
      </c>
      <c r="R228" s="24"/>
      <c r="S228" s="24">
        <v>38049.899999999994</v>
      </c>
      <c r="T228" s="24"/>
      <c r="U228" s="25" t="s">
        <v>121</v>
      </c>
      <c r="V228" s="26">
        <f t="shared" si="4"/>
        <v>62362.39</v>
      </c>
      <c r="W228" s="26">
        <v>62362.39</v>
      </c>
      <c r="X228" s="26">
        <v>62362.39</v>
      </c>
      <c r="Y228" s="26">
        <v>0</v>
      </c>
      <c r="Z228" s="26">
        <v>0</v>
      </c>
      <c r="AA228" s="27" t="s">
        <v>12</v>
      </c>
      <c r="AB228" s="17" t="s">
        <v>100</v>
      </c>
      <c r="AC228" s="17" t="s">
        <v>101</v>
      </c>
      <c r="AD228" s="28"/>
      <c r="AE228" s="29"/>
      <c r="AF228" s="29" t="s">
        <v>102</v>
      </c>
      <c r="AG228" s="29"/>
      <c r="AH228" s="29"/>
      <c r="AI228" s="29"/>
      <c r="AJ228" s="29"/>
      <c r="AK228" s="29"/>
      <c r="AL228" s="29"/>
      <c r="AM228" s="29"/>
      <c r="AN228" s="29"/>
      <c r="AO228" s="29"/>
      <c r="AP228" s="29"/>
      <c r="AQ228" s="29"/>
      <c r="AR228" s="29" t="s">
        <v>102</v>
      </c>
      <c r="AS228" s="29" t="s">
        <v>102</v>
      </c>
      <c r="AT228" s="29" t="s">
        <v>102</v>
      </c>
      <c r="AU228" s="29"/>
      <c r="AV228" s="29"/>
      <c r="AW228" s="29"/>
      <c r="AX228" s="29"/>
      <c r="AY228" s="29"/>
      <c r="AZ228" s="29"/>
      <c r="BA228" s="29"/>
      <c r="BB228" s="29"/>
      <c r="BC228" s="29"/>
      <c r="BD228" s="30">
        <v>3</v>
      </c>
      <c r="BE228" s="31">
        <v>20787.463333333333</v>
      </c>
      <c r="BF228" s="31">
        <v>20787.463333333333</v>
      </c>
      <c r="BG228" s="31">
        <v>20787.463333333333</v>
      </c>
      <c r="BH228" s="31">
        <v>0</v>
      </c>
      <c r="BI228" s="31">
        <v>0</v>
      </c>
      <c r="BJ228" s="31">
        <v>0</v>
      </c>
      <c r="BK228" s="31">
        <v>0</v>
      </c>
      <c r="BL228" s="31">
        <v>0</v>
      </c>
      <c r="BM228" s="31">
        <v>0</v>
      </c>
      <c r="BN228" s="31">
        <v>0</v>
      </c>
      <c r="BO228" s="31">
        <v>0</v>
      </c>
      <c r="BP228" s="31">
        <v>0</v>
      </c>
      <c r="BQ228" s="31">
        <v>62362.39</v>
      </c>
      <c r="BR228" s="31" t="b">
        <v>1</v>
      </c>
      <c r="BS228" s="31"/>
      <c r="BT228" s="32" t="s">
        <v>144</v>
      </c>
    </row>
    <row r="229" spans="1:72" ht="51" x14ac:dyDescent="0.2">
      <c r="A229" s="17">
        <v>228</v>
      </c>
      <c r="B229" s="18">
        <v>66</v>
      </c>
      <c r="C229" s="19" t="s">
        <v>470</v>
      </c>
      <c r="D229" s="19" t="s">
        <v>504</v>
      </c>
      <c r="E229" s="20" t="s">
        <v>87</v>
      </c>
      <c r="F229" s="20" t="s">
        <v>88</v>
      </c>
      <c r="G229" s="19" t="s">
        <v>261</v>
      </c>
      <c r="H229" s="19" t="s">
        <v>262</v>
      </c>
      <c r="I229" s="19" t="s">
        <v>263</v>
      </c>
      <c r="J229" s="19" t="s">
        <v>264</v>
      </c>
      <c r="K229" s="19" t="s">
        <v>155</v>
      </c>
      <c r="L229" s="19" t="s">
        <v>156</v>
      </c>
      <c r="M229" s="21" t="s">
        <v>548</v>
      </c>
      <c r="N229" s="22"/>
      <c r="O229" s="19" t="s">
        <v>316</v>
      </c>
      <c r="P229" s="19" t="s">
        <v>506</v>
      </c>
      <c r="Q229" s="23">
        <v>15194.15</v>
      </c>
      <c r="R229" s="24"/>
      <c r="S229" s="24">
        <v>13748.550000000001</v>
      </c>
      <c r="T229" s="24"/>
      <c r="U229" s="25" t="s">
        <v>121</v>
      </c>
      <c r="V229" s="26">
        <f t="shared" si="4"/>
        <v>28942.7</v>
      </c>
      <c r="W229" s="26">
        <v>0</v>
      </c>
      <c r="X229" s="26">
        <v>0</v>
      </c>
      <c r="Y229" s="26">
        <v>28942.7</v>
      </c>
      <c r="Z229" s="26">
        <v>28942.7</v>
      </c>
      <c r="AA229" s="27" t="s">
        <v>12</v>
      </c>
      <c r="AB229" s="17" t="s">
        <v>100</v>
      </c>
      <c r="AC229" s="17" t="s">
        <v>101</v>
      </c>
      <c r="AD229" s="28"/>
      <c r="AE229" s="29"/>
      <c r="AF229" s="29" t="s">
        <v>102</v>
      </c>
      <c r="AG229" s="29"/>
      <c r="AH229" s="29"/>
      <c r="AI229" s="29"/>
      <c r="AJ229" s="29"/>
      <c r="AK229" s="29"/>
      <c r="AL229" s="29"/>
      <c r="AM229" s="29"/>
      <c r="AN229" s="29"/>
      <c r="AO229" s="29"/>
      <c r="AP229" s="29"/>
      <c r="AQ229" s="29"/>
      <c r="AR229" s="29" t="s">
        <v>102</v>
      </c>
      <c r="AS229" s="29" t="s">
        <v>102</v>
      </c>
      <c r="AT229" s="29" t="s">
        <v>102</v>
      </c>
      <c r="AU229" s="29"/>
      <c r="AV229" s="29"/>
      <c r="AW229" s="29"/>
      <c r="AX229" s="29"/>
      <c r="AY229" s="29"/>
      <c r="AZ229" s="29"/>
      <c r="BA229" s="29"/>
      <c r="BB229" s="29"/>
      <c r="BC229" s="29"/>
      <c r="BD229" s="30">
        <v>3</v>
      </c>
      <c r="BE229" s="31">
        <v>9647.5666666666675</v>
      </c>
      <c r="BF229" s="31">
        <v>9647.5666666666675</v>
      </c>
      <c r="BG229" s="31">
        <v>9647.5666666666675</v>
      </c>
      <c r="BH229" s="31">
        <v>0</v>
      </c>
      <c r="BI229" s="31">
        <v>0</v>
      </c>
      <c r="BJ229" s="31">
        <v>0</v>
      </c>
      <c r="BK229" s="31">
        <v>0</v>
      </c>
      <c r="BL229" s="31">
        <v>0</v>
      </c>
      <c r="BM229" s="31">
        <v>0</v>
      </c>
      <c r="BN229" s="31">
        <v>0</v>
      </c>
      <c r="BO229" s="31">
        <v>0</v>
      </c>
      <c r="BP229" s="31">
        <v>0</v>
      </c>
      <c r="BQ229" s="31">
        <v>28942.700000000004</v>
      </c>
      <c r="BR229" s="31" t="b">
        <v>1</v>
      </c>
      <c r="BS229" s="31"/>
      <c r="BT229" s="32" t="s">
        <v>144</v>
      </c>
    </row>
    <row r="230" spans="1:72" ht="51" x14ac:dyDescent="0.2">
      <c r="A230" s="17">
        <v>229</v>
      </c>
      <c r="B230" s="18">
        <v>67</v>
      </c>
      <c r="C230" s="19" t="s">
        <v>470</v>
      </c>
      <c r="D230" s="19" t="s">
        <v>504</v>
      </c>
      <c r="E230" s="20" t="s">
        <v>87</v>
      </c>
      <c r="F230" s="20" t="s">
        <v>88</v>
      </c>
      <c r="G230" s="19" t="s">
        <v>261</v>
      </c>
      <c r="H230" s="19" t="s">
        <v>262</v>
      </c>
      <c r="I230" s="19" t="s">
        <v>263</v>
      </c>
      <c r="J230" s="19" t="s">
        <v>264</v>
      </c>
      <c r="K230" s="19" t="s">
        <v>155</v>
      </c>
      <c r="L230" s="19" t="s">
        <v>156</v>
      </c>
      <c r="M230" s="21" t="s">
        <v>549</v>
      </c>
      <c r="N230" s="22"/>
      <c r="O230" s="19" t="s">
        <v>316</v>
      </c>
      <c r="P230" s="19" t="s">
        <v>506</v>
      </c>
      <c r="Q230" s="23">
        <v>32846.19</v>
      </c>
      <c r="R230" s="24"/>
      <c r="S230" s="24">
        <v>173619.13999999998</v>
      </c>
      <c r="T230" s="24"/>
      <c r="U230" s="25" t="s">
        <v>121</v>
      </c>
      <c r="V230" s="26">
        <f t="shared" si="4"/>
        <v>206465.33</v>
      </c>
      <c r="W230" s="26">
        <v>206465.33</v>
      </c>
      <c r="X230" s="26">
        <v>206465.33</v>
      </c>
      <c r="Y230" s="26">
        <v>0</v>
      </c>
      <c r="Z230" s="26">
        <v>0</v>
      </c>
      <c r="AA230" s="27" t="s">
        <v>12</v>
      </c>
      <c r="AB230" s="17" t="s">
        <v>100</v>
      </c>
      <c r="AC230" s="17" t="s">
        <v>101</v>
      </c>
      <c r="AD230" s="28"/>
      <c r="AE230" s="29"/>
      <c r="AF230" s="29" t="s">
        <v>102</v>
      </c>
      <c r="AG230" s="29"/>
      <c r="AH230" s="29"/>
      <c r="AI230" s="29"/>
      <c r="AJ230" s="29"/>
      <c r="AK230" s="29"/>
      <c r="AL230" s="29"/>
      <c r="AM230" s="29"/>
      <c r="AN230" s="29"/>
      <c r="AO230" s="29"/>
      <c r="AP230" s="29"/>
      <c r="AQ230" s="29"/>
      <c r="AR230" s="29" t="s">
        <v>102</v>
      </c>
      <c r="AS230" s="29" t="s">
        <v>102</v>
      </c>
      <c r="AT230" s="29" t="s">
        <v>102</v>
      </c>
      <c r="AU230" s="29"/>
      <c r="AV230" s="29"/>
      <c r="AW230" s="29"/>
      <c r="AX230" s="29"/>
      <c r="AY230" s="29"/>
      <c r="AZ230" s="29"/>
      <c r="BA230" s="29"/>
      <c r="BB230" s="29"/>
      <c r="BC230" s="29"/>
      <c r="BD230" s="30">
        <v>3</v>
      </c>
      <c r="BE230" s="31">
        <v>68821.776666666658</v>
      </c>
      <c r="BF230" s="31">
        <v>68821.776666666658</v>
      </c>
      <c r="BG230" s="31">
        <v>68821.776666666658</v>
      </c>
      <c r="BH230" s="31">
        <v>0</v>
      </c>
      <c r="BI230" s="31">
        <v>0</v>
      </c>
      <c r="BJ230" s="31">
        <v>0</v>
      </c>
      <c r="BK230" s="31">
        <v>0</v>
      </c>
      <c r="BL230" s="31">
        <v>0</v>
      </c>
      <c r="BM230" s="31">
        <v>0</v>
      </c>
      <c r="BN230" s="31">
        <v>0</v>
      </c>
      <c r="BO230" s="31">
        <v>0</v>
      </c>
      <c r="BP230" s="31">
        <v>0</v>
      </c>
      <c r="BQ230" s="31">
        <v>206465.32999999996</v>
      </c>
      <c r="BR230" s="31" t="b">
        <v>1</v>
      </c>
      <c r="BS230" s="31"/>
      <c r="BT230" s="32" t="s">
        <v>144</v>
      </c>
    </row>
    <row r="231" spans="1:72" ht="51" x14ac:dyDescent="0.2">
      <c r="A231" s="17">
        <v>230</v>
      </c>
      <c r="B231" s="18">
        <v>68</v>
      </c>
      <c r="C231" s="19" t="s">
        <v>470</v>
      </c>
      <c r="D231" s="19" t="s">
        <v>504</v>
      </c>
      <c r="E231" s="20" t="s">
        <v>87</v>
      </c>
      <c r="F231" s="20" t="s">
        <v>88</v>
      </c>
      <c r="G231" s="19" t="s">
        <v>261</v>
      </c>
      <c r="H231" s="19" t="s">
        <v>262</v>
      </c>
      <c r="I231" s="19" t="s">
        <v>263</v>
      </c>
      <c r="J231" s="19" t="s">
        <v>264</v>
      </c>
      <c r="K231" s="19" t="s">
        <v>155</v>
      </c>
      <c r="L231" s="19" t="s">
        <v>156</v>
      </c>
      <c r="M231" s="21" t="s">
        <v>550</v>
      </c>
      <c r="N231" s="22"/>
      <c r="O231" s="19" t="s">
        <v>316</v>
      </c>
      <c r="P231" s="19" t="s">
        <v>506</v>
      </c>
      <c r="Q231" s="23">
        <v>23281.3</v>
      </c>
      <c r="R231" s="24"/>
      <c r="S231" s="24">
        <v>32564.570000000003</v>
      </c>
      <c r="T231" s="24"/>
      <c r="U231" s="25" t="s">
        <v>121</v>
      </c>
      <c r="V231" s="26">
        <f t="shared" si="4"/>
        <v>55845.87</v>
      </c>
      <c r="W231" s="26">
        <v>55845.87</v>
      </c>
      <c r="X231" s="26">
        <v>55845.87</v>
      </c>
      <c r="Y231" s="26">
        <v>0</v>
      </c>
      <c r="Z231" s="26">
        <v>0</v>
      </c>
      <c r="AA231" s="27" t="s">
        <v>12</v>
      </c>
      <c r="AB231" s="17" t="s">
        <v>100</v>
      </c>
      <c r="AC231" s="17" t="s">
        <v>101</v>
      </c>
      <c r="AD231" s="28"/>
      <c r="AE231" s="29"/>
      <c r="AF231" s="29" t="s">
        <v>102</v>
      </c>
      <c r="AG231" s="29"/>
      <c r="AH231" s="29"/>
      <c r="AI231" s="29"/>
      <c r="AJ231" s="29"/>
      <c r="AK231" s="29"/>
      <c r="AL231" s="29"/>
      <c r="AM231" s="29"/>
      <c r="AN231" s="29"/>
      <c r="AO231" s="29"/>
      <c r="AP231" s="29"/>
      <c r="AQ231" s="29"/>
      <c r="AR231" s="29" t="s">
        <v>102</v>
      </c>
      <c r="AS231" s="29" t="s">
        <v>102</v>
      </c>
      <c r="AT231" s="29" t="s">
        <v>102</v>
      </c>
      <c r="AU231" s="29"/>
      <c r="AV231" s="29"/>
      <c r="AW231" s="29"/>
      <c r="AX231" s="29"/>
      <c r="AY231" s="29"/>
      <c r="AZ231" s="29"/>
      <c r="BA231" s="29"/>
      <c r="BB231" s="29"/>
      <c r="BC231" s="29"/>
      <c r="BD231" s="30">
        <v>3</v>
      </c>
      <c r="BE231" s="31">
        <v>18615.29</v>
      </c>
      <c r="BF231" s="31">
        <v>18615.29</v>
      </c>
      <c r="BG231" s="31">
        <v>18615.29</v>
      </c>
      <c r="BH231" s="31">
        <v>0</v>
      </c>
      <c r="BI231" s="31">
        <v>0</v>
      </c>
      <c r="BJ231" s="31">
        <v>0</v>
      </c>
      <c r="BK231" s="31">
        <v>0</v>
      </c>
      <c r="BL231" s="31">
        <v>0</v>
      </c>
      <c r="BM231" s="31">
        <v>0</v>
      </c>
      <c r="BN231" s="31">
        <v>0</v>
      </c>
      <c r="BO231" s="31">
        <v>0</v>
      </c>
      <c r="BP231" s="31">
        <v>0</v>
      </c>
      <c r="BQ231" s="31">
        <v>55845.87</v>
      </c>
      <c r="BR231" s="31" t="b">
        <v>1</v>
      </c>
      <c r="BS231" s="31"/>
      <c r="BT231" s="32" t="s">
        <v>144</v>
      </c>
    </row>
    <row r="232" spans="1:72" ht="51" x14ac:dyDescent="0.2">
      <c r="A232" s="17">
        <v>231</v>
      </c>
      <c r="B232" s="18">
        <v>69</v>
      </c>
      <c r="C232" s="19" t="s">
        <v>470</v>
      </c>
      <c r="D232" s="19" t="s">
        <v>504</v>
      </c>
      <c r="E232" s="20" t="s">
        <v>87</v>
      </c>
      <c r="F232" s="20" t="s">
        <v>88</v>
      </c>
      <c r="G232" s="19" t="s">
        <v>261</v>
      </c>
      <c r="H232" s="19" t="s">
        <v>262</v>
      </c>
      <c r="I232" s="19" t="s">
        <v>263</v>
      </c>
      <c r="J232" s="19" t="s">
        <v>264</v>
      </c>
      <c r="K232" s="19" t="s">
        <v>155</v>
      </c>
      <c r="L232" s="19" t="s">
        <v>156</v>
      </c>
      <c r="M232" s="21" t="s">
        <v>551</v>
      </c>
      <c r="N232" s="22"/>
      <c r="O232" s="19" t="s">
        <v>316</v>
      </c>
      <c r="P232" s="19" t="s">
        <v>506</v>
      </c>
      <c r="Q232" s="23">
        <v>11198.33</v>
      </c>
      <c r="R232" s="24"/>
      <c r="S232" s="39">
        <v>2611.83</v>
      </c>
      <c r="T232" s="39"/>
      <c r="U232" s="25" t="s">
        <v>121</v>
      </c>
      <c r="V232" s="26">
        <f t="shared" si="4"/>
        <v>13810.16</v>
      </c>
      <c r="W232" s="26">
        <v>13810.16</v>
      </c>
      <c r="X232" s="26">
        <v>13810.16</v>
      </c>
      <c r="Y232" s="26">
        <v>0</v>
      </c>
      <c r="Z232" s="26">
        <v>0</v>
      </c>
      <c r="AA232" s="27" t="s">
        <v>12</v>
      </c>
      <c r="AB232" s="17" t="s">
        <v>100</v>
      </c>
      <c r="AC232" s="17" t="s">
        <v>101</v>
      </c>
      <c r="AD232" s="28"/>
      <c r="AE232" s="29"/>
      <c r="AF232" s="29" t="s">
        <v>102</v>
      </c>
      <c r="AG232" s="29"/>
      <c r="AH232" s="29"/>
      <c r="AI232" s="29"/>
      <c r="AJ232" s="29"/>
      <c r="AK232" s="29"/>
      <c r="AL232" s="29"/>
      <c r="AM232" s="29"/>
      <c r="AN232" s="29"/>
      <c r="AO232" s="29"/>
      <c r="AP232" s="29"/>
      <c r="AQ232" s="29"/>
      <c r="AR232" s="29" t="s">
        <v>102</v>
      </c>
      <c r="AS232" s="29" t="s">
        <v>102</v>
      </c>
      <c r="AT232" s="29" t="s">
        <v>102</v>
      </c>
      <c r="AU232" s="29"/>
      <c r="AV232" s="29"/>
      <c r="AW232" s="29"/>
      <c r="AX232" s="29"/>
      <c r="AY232" s="29"/>
      <c r="AZ232" s="29"/>
      <c r="BA232" s="29"/>
      <c r="BB232" s="29"/>
      <c r="BC232" s="29"/>
      <c r="BD232" s="30">
        <v>3</v>
      </c>
      <c r="BE232" s="31">
        <v>4603.3866666666663</v>
      </c>
      <c r="BF232" s="31">
        <v>4603.3866666666663</v>
      </c>
      <c r="BG232" s="31">
        <v>4603.3866666666663</v>
      </c>
      <c r="BH232" s="31">
        <v>0</v>
      </c>
      <c r="BI232" s="31">
        <v>0</v>
      </c>
      <c r="BJ232" s="31">
        <v>0</v>
      </c>
      <c r="BK232" s="31">
        <v>0</v>
      </c>
      <c r="BL232" s="31">
        <v>0</v>
      </c>
      <c r="BM232" s="31">
        <v>0</v>
      </c>
      <c r="BN232" s="31">
        <v>0</v>
      </c>
      <c r="BO232" s="31">
        <v>0</v>
      </c>
      <c r="BP232" s="31">
        <v>0</v>
      </c>
      <c r="BQ232" s="31">
        <v>13810.16</v>
      </c>
      <c r="BR232" s="31" t="b">
        <v>1</v>
      </c>
      <c r="BS232" s="31"/>
      <c r="BT232" s="33" t="s">
        <v>510</v>
      </c>
    </row>
    <row r="233" spans="1:72" ht="51" x14ac:dyDescent="0.2">
      <c r="A233" s="17">
        <v>232</v>
      </c>
      <c r="B233" s="18">
        <v>70</v>
      </c>
      <c r="C233" s="19" t="s">
        <v>470</v>
      </c>
      <c r="D233" s="19" t="s">
        <v>504</v>
      </c>
      <c r="E233" s="20" t="s">
        <v>87</v>
      </c>
      <c r="F233" s="20" t="s">
        <v>88</v>
      </c>
      <c r="G233" s="19" t="s">
        <v>261</v>
      </c>
      <c r="H233" s="19" t="s">
        <v>262</v>
      </c>
      <c r="I233" s="19" t="s">
        <v>263</v>
      </c>
      <c r="J233" s="19" t="s">
        <v>264</v>
      </c>
      <c r="K233" s="19" t="s">
        <v>155</v>
      </c>
      <c r="L233" s="19" t="s">
        <v>156</v>
      </c>
      <c r="M233" s="21" t="s">
        <v>552</v>
      </c>
      <c r="N233" s="22"/>
      <c r="O233" s="19" t="s">
        <v>316</v>
      </c>
      <c r="P233" s="19" t="s">
        <v>506</v>
      </c>
      <c r="Q233" s="23">
        <v>25706.83</v>
      </c>
      <c r="R233" s="24"/>
      <c r="S233" s="39">
        <v>76780.429999999993</v>
      </c>
      <c r="T233" s="39"/>
      <c r="U233" s="25" t="s">
        <v>121</v>
      </c>
      <c r="V233" s="26">
        <f t="shared" si="4"/>
        <v>102487.26</v>
      </c>
      <c r="W233" s="26">
        <v>102487.26</v>
      </c>
      <c r="X233" s="26">
        <v>102487.26</v>
      </c>
      <c r="Y233" s="26">
        <v>0</v>
      </c>
      <c r="Z233" s="26">
        <v>0</v>
      </c>
      <c r="AA233" s="27" t="s">
        <v>12</v>
      </c>
      <c r="AB233" s="17" t="s">
        <v>100</v>
      </c>
      <c r="AC233" s="17" t="s">
        <v>101</v>
      </c>
      <c r="AD233" s="28"/>
      <c r="AE233" s="29"/>
      <c r="AF233" s="29" t="s">
        <v>102</v>
      </c>
      <c r="AG233" s="29"/>
      <c r="AH233" s="29"/>
      <c r="AI233" s="29"/>
      <c r="AJ233" s="29"/>
      <c r="AK233" s="29"/>
      <c r="AL233" s="29"/>
      <c r="AM233" s="29"/>
      <c r="AN233" s="29"/>
      <c r="AO233" s="29"/>
      <c r="AP233" s="29"/>
      <c r="AQ233" s="29"/>
      <c r="AR233" s="29" t="s">
        <v>102</v>
      </c>
      <c r="AS233" s="29" t="s">
        <v>102</v>
      </c>
      <c r="AT233" s="29" t="s">
        <v>102</v>
      </c>
      <c r="AU233" s="29"/>
      <c r="AV233" s="29"/>
      <c r="AW233" s="29"/>
      <c r="AX233" s="29"/>
      <c r="AY233" s="29"/>
      <c r="AZ233" s="29"/>
      <c r="BA233" s="29"/>
      <c r="BB233" s="29"/>
      <c r="BC233" s="29"/>
      <c r="BD233" s="30">
        <v>3</v>
      </c>
      <c r="BE233" s="31">
        <v>34162.42</v>
      </c>
      <c r="BF233" s="31">
        <v>34162.42</v>
      </c>
      <c r="BG233" s="31">
        <v>34162.42</v>
      </c>
      <c r="BH233" s="31">
        <v>0</v>
      </c>
      <c r="BI233" s="31">
        <v>0</v>
      </c>
      <c r="BJ233" s="31">
        <v>0</v>
      </c>
      <c r="BK233" s="31">
        <v>0</v>
      </c>
      <c r="BL233" s="31">
        <v>0</v>
      </c>
      <c r="BM233" s="31">
        <v>0</v>
      </c>
      <c r="BN233" s="31">
        <v>0</v>
      </c>
      <c r="BO233" s="31">
        <v>0</v>
      </c>
      <c r="BP233" s="31">
        <v>0</v>
      </c>
      <c r="BQ233" s="31">
        <v>102487.26</v>
      </c>
      <c r="BR233" s="31" t="b">
        <v>1</v>
      </c>
      <c r="BS233" s="31"/>
      <c r="BT233" s="32" t="s">
        <v>144</v>
      </c>
    </row>
    <row r="234" spans="1:72" ht="51" x14ac:dyDescent="0.2">
      <c r="A234" s="17">
        <v>233</v>
      </c>
      <c r="B234" s="18">
        <v>71</v>
      </c>
      <c r="C234" s="19" t="s">
        <v>470</v>
      </c>
      <c r="D234" s="19" t="s">
        <v>504</v>
      </c>
      <c r="E234" s="20" t="s">
        <v>87</v>
      </c>
      <c r="F234" s="20" t="s">
        <v>88</v>
      </c>
      <c r="G234" s="19" t="s">
        <v>261</v>
      </c>
      <c r="H234" s="19" t="s">
        <v>262</v>
      </c>
      <c r="I234" s="19" t="s">
        <v>263</v>
      </c>
      <c r="J234" s="19" t="s">
        <v>264</v>
      </c>
      <c r="K234" s="19" t="s">
        <v>155</v>
      </c>
      <c r="L234" s="19" t="s">
        <v>156</v>
      </c>
      <c r="M234" s="21" t="s">
        <v>553</v>
      </c>
      <c r="N234" s="22"/>
      <c r="O234" s="19" t="s">
        <v>316</v>
      </c>
      <c r="P234" s="19" t="s">
        <v>506</v>
      </c>
      <c r="Q234" s="23">
        <v>15082.21</v>
      </c>
      <c r="R234" s="24"/>
      <c r="S234" s="24">
        <v>12248.23</v>
      </c>
      <c r="T234" s="24"/>
      <c r="U234" s="25" t="s">
        <v>121</v>
      </c>
      <c r="V234" s="26">
        <f t="shared" si="4"/>
        <v>27330.44</v>
      </c>
      <c r="W234" s="26">
        <v>0</v>
      </c>
      <c r="X234" s="26">
        <v>0</v>
      </c>
      <c r="Y234" s="26">
        <v>27330.44</v>
      </c>
      <c r="Z234" s="26">
        <v>27330.44</v>
      </c>
      <c r="AA234" s="27" t="s">
        <v>12</v>
      </c>
      <c r="AB234" s="17" t="s">
        <v>100</v>
      </c>
      <c r="AC234" s="17" t="s">
        <v>101</v>
      </c>
      <c r="AD234" s="28"/>
      <c r="AE234" s="29"/>
      <c r="AF234" s="29" t="s">
        <v>102</v>
      </c>
      <c r="AG234" s="29"/>
      <c r="AH234" s="29"/>
      <c r="AI234" s="29"/>
      <c r="AJ234" s="29"/>
      <c r="AK234" s="29"/>
      <c r="AL234" s="29"/>
      <c r="AM234" s="29"/>
      <c r="AN234" s="29"/>
      <c r="AO234" s="29"/>
      <c r="AP234" s="29"/>
      <c r="AQ234" s="29"/>
      <c r="AR234" s="29" t="s">
        <v>102</v>
      </c>
      <c r="AS234" s="29" t="s">
        <v>102</v>
      </c>
      <c r="AT234" s="29" t="s">
        <v>102</v>
      </c>
      <c r="AU234" s="29"/>
      <c r="AV234" s="29"/>
      <c r="AW234" s="29"/>
      <c r="AX234" s="29"/>
      <c r="AY234" s="29"/>
      <c r="AZ234" s="29"/>
      <c r="BA234" s="29"/>
      <c r="BB234" s="29"/>
      <c r="BC234" s="29"/>
      <c r="BD234" s="30">
        <v>3</v>
      </c>
      <c r="BE234" s="31">
        <v>9110.1466666666656</v>
      </c>
      <c r="BF234" s="31">
        <v>9110.1466666666656</v>
      </c>
      <c r="BG234" s="31">
        <v>9110.1466666666656</v>
      </c>
      <c r="BH234" s="31">
        <v>0</v>
      </c>
      <c r="BI234" s="31">
        <v>0</v>
      </c>
      <c r="BJ234" s="31">
        <v>0</v>
      </c>
      <c r="BK234" s="31">
        <v>0</v>
      </c>
      <c r="BL234" s="31">
        <v>0</v>
      </c>
      <c r="BM234" s="31">
        <v>0</v>
      </c>
      <c r="BN234" s="31">
        <v>0</v>
      </c>
      <c r="BO234" s="31">
        <v>0</v>
      </c>
      <c r="BP234" s="31">
        <v>0</v>
      </c>
      <c r="BQ234" s="31">
        <v>27330.439999999995</v>
      </c>
      <c r="BR234" s="31" t="b">
        <v>1</v>
      </c>
      <c r="BS234" s="31"/>
      <c r="BT234" s="32" t="s">
        <v>144</v>
      </c>
    </row>
    <row r="235" spans="1:72" ht="51" x14ac:dyDescent="0.2">
      <c r="A235" s="17">
        <v>234</v>
      </c>
      <c r="B235" s="18">
        <v>72</v>
      </c>
      <c r="C235" s="19" t="s">
        <v>470</v>
      </c>
      <c r="D235" s="19" t="s">
        <v>504</v>
      </c>
      <c r="E235" s="20" t="s">
        <v>87</v>
      </c>
      <c r="F235" s="20" t="s">
        <v>88</v>
      </c>
      <c r="G235" s="19" t="s">
        <v>261</v>
      </c>
      <c r="H235" s="19" t="s">
        <v>262</v>
      </c>
      <c r="I235" s="19" t="s">
        <v>263</v>
      </c>
      <c r="J235" s="19" t="s">
        <v>264</v>
      </c>
      <c r="K235" s="19" t="s">
        <v>155</v>
      </c>
      <c r="L235" s="19" t="s">
        <v>156</v>
      </c>
      <c r="M235" s="21" t="s">
        <v>554</v>
      </c>
      <c r="N235" s="22"/>
      <c r="O235" s="19" t="s">
        <v>316</v>
      </c>
      <c r="P235" s="19" t="s">
        <v>506</v>
      </c>
      <c r="Q235" s="23">
        <v>11704.49</v>
      </c>
      <c r="R235" s="24"/>
      <c r="S235" s="24">
        <v>24731.78</v>
      </c>
      <c r="T235" s="24"/>
      <c r="U235" s="25" t="s">
        <v>121</v>
      </c>
      <c r="V235" s="26">
        <f t="shared" si="4"/>
        <v>36436.269999999997</v>
      </c>
      <c r="W235" s="26">
        <v>33300.689999999995</v>
      </c>
      <c r="X235" s="26">
        <v>33300.69</v>
      </c>
      <c r="Y235" s="26">
        <v>3135.5800000000017</v>
      </c>
      <c r="Z235" s="26">
        <v>3135.5799999999945</v>
      </c>
      <c r="AA235" s="27" t="s">
        <v>12</v>
      </c>
      <c r="AB235" s="17" t="s">
        <v>100</v>
      </c>
      <c r="AC235" s="17" t="s">
        <v>101</v>
      </c>
      <c r="AD235" s="28"/>
      <c r="AE235" s="29"/>
      <c r="AF235" s="29" t="s">
        <v>102</v>
      </c>
      <c r="AG235" s="29"/>
      <c r="AH235" s="29"/>
      <c r="AI235" s="29"/>
      <c r="AJ235" s="29"/>
      <c r="AK235" s="29"/>
      <c r="AL235" s="29"/>
      <c r="AM235" s="29"/>
      <c r="AN235" s="29"/>
      <c r="AO235" s="29"/>
      <c r="AP235" s="29"/>
      <c r="AQ235" s="29"/>
      <c r="AR235" s="29" t="s">
        <v>102</v>
      </c>
      <c r="AS235" s="29" t="s">
        <v>102</v>
      </c>
      <c r="AT235" s="29" t="s">
        <v>102</v>
      </c>
      <c r="AU235" s="29"/>
      <c r="AV235" s="29"/>
      <c r="AW235" s="29"/>
      <c r="AX235" s="29"/>
      <c r="AY235" s="29"/>
      <c r="AZ235" s="29"/>
      <c r="BA235" s="29"/>
      <c r="BB235" s="29"/>
      <c r="BC235" s="29"/>
      <c r="BD235" s="30">
        <v>3</v>
      </c>
      <c r="BE235" s="31">
        <v>12145.423333333332</v>
      </c>
      <c r="BF235" s="31">
        <v>12145.423333333332</v>
      </c>
      <c r="BG235" s="31">
        <v>12145.423333333332</v>
      </c>
      <c r="BH235" s="31">
        <v>0</v>
      </c>
      <c r="BI235" s="31">
        <v>0</v>
      </c>
      <c r="BJ235" s="31">
        <v>0</v>
      </c>
      <c r="BK235" s="31">
        <v>0</v>
      </c>
      <c r="BL235" s="31">
        <v>0</v>
      </c>
      <c r="BM235" s="31">
        <v>0</v>
      </c>
      <c r="BN235" s="31">
        <v>0</v>
      </c>
      <c r="BO235" s="31">
        <v>0</v>
      </c>
      <c r="BP235" s="31">
        <v>0</v>
      </c>
      <c r="BQ235" s="31">
        <v>36436.269999999997</v>
      </c>
      <c r="BR235" s="31" t="b">
        <v>1</v>
      </c>
      <c r="BS235" s="31"/>
      <c r="BT235" s="32" t="s">
        <v>144</v>
      </c>
    </row>
    <row r="236" spans="1:72" ht="51" x14ac:dyDescent="0.2">
      <c r="A236" s="17">
        <v>235</v>
      </c>
      <c r="B236" s="18">
        <v>73</v>
      </c>
      <c r="C236" s="19" t="s">
        <v>470</v>
      </c>
      <c r="D236" s="19" t="s">
        <v>504</v>
      </c>
      <c r="E236" s="20" t="s">
        <v>87</v>
      </c>
      <c r="F236" s="20" t="s">
        <v>88</v>
      </c>
      <c r="G236" s="19" t="s">
        <v>261</v>
      </c>
      <c r="H236" s="19" t="s">
        <v>262</v>
      </c>
      <c r="I236" s="19" t="s">
        <v>263</v>
      </c>
      <c r="J236" s="19" t="s">
        <v>264</v>
      </c>
      <c r="K236" s="19" t="s">
        <v>155</v>
      </c>
      <c r="L236" s="19" t="s">
        <v>156</v>
      </c>
      <c r="M236" s="21" t="s">
        <v>555</v>
      </c>
      <c r="N236" s="22"/>
      <c r="O236" s="19" t="s">
        <v>316</v>
      </c>
      <c r="P236" s="19" t="s">
        <v>506</v>
      </c>
      <c r="Q236" s="23">
        <v>9576.2999999999993</v>
      </c>
      <c r="R236" s="24"/>
      <c r="S236" s="24">
        <v>106952.82</v>
      </c>
      <c r="T236" s="24"/>
      <c r="U236" s="25" t="s">
        <v>121</v>
      </c>
      <c r="V236" s="26">
        <f t="shared" si="4"/>
        <v>116529.12000000001</v>
      </c>
      <c r="W236" s="26">
        <v>116529.12</v>
      </c>
      <c r="X236" s="26">
        <v>116529.12</v>
      </c>
      <c r="Y236" s="26">
        <v>0</v>
      </c>
      <c r="Z236" s="26">
        <v>0</v>
      </c>
      <c r="AA236" s="27" t="s">
        <v>12</v>
      </c>
      <c r="AB236" s="17" t="s">
        <v>100</v>
      </c>
      <c r="AC236" s="17" t="s">
        <v>101</v>
      </c>
      <c r="AD236" s="28"/>
      <c r="AE236" s="29"/>
      <c r="AF236" s="29" t="s">
        <v>102</v>
      </c>
      <c r="AG236" s="29"/>
      <c r="AH236" s="29"/>
      <c r="AI236" s="29"/>
      <c r="AJ236" s="29"/>
      <c r="AK236" s="29"/>
      <c r="AL236" s="29"/>
      <c r="AM236" s="29"/>
      <c r="AN236" s="29"/>
      <c r="AO236" s="29"/>
      <c r="AP236" s="29"/>
      <c r="AQ236" s="29"/>
      <c r="AR236" s="29" t="s">
        <v>102</v>
      </c>
      <c r="AS236" s="29" t="s">
        <v>102</v>
      </c>
      <c r="AT236" s="29" t="s">
        <v>102</v>
      </c>
      <c r="AU236" s="29"/>
      <c r="AV236" s="29"/>
      <c r="AW236" s="29"/>
      <c r="AX236" s="29"/>
      <c r="AY236" s="29"/>
      <c r="AZ236" s="29"/>
      <c r="BA236" s="29"/>
      <c r="BB236" s="29"/>
      <c r="BC236" s="29"/>
      <c r="BD236" s="30">
        <v>3</v>
      </c>
      <c r="BE236" s="31">
        <v>38843.040000000001</v>
      </c>
      <c r="BF236" s="31">
        <v>38843.040000000001</v>
      </c>
      <c r="BG236" s="31">
        <v>38843.040000000001</v>
      </c>
      <c r="BH236" s="31">
        <v>0</v>
      </c>
      <c r="BI236" s="31">
        <v>0</v>
      </c>
      <c r="BJ236" s="31">
        <v>0</v>
      </c>
      <c r="BK236" s="31">
        <v>0</v>
      </c>
      <c r="BL236" s="31">
        <v>0</v>
      </c>
      <c r="BM236" s="31">
        <v>0</v>
      </c>
      <c r="BN236" s="31">
        <v>0</v>
      </c>
      <c r="BO236" s="31">
        <v>0</v>
      </c>
      <c r="BP236" s="31">
        <v>0</v>
      </c>
      <c r="BQ236" s="31">
        <v>116529.12</v>
      </c>
      <c r="BR236" s="31" t="b">
        <v>1</v>
      </c>
      <c r="BS236" s="31"/>
      <c r="BT236" s="33" t="s">
        <v>556</v>
      </c>
    </row>
    <row r="237" spans="1:72" ht="51" x14ac:dyDescent="0.2">
      <c r="A237" s="17">
        <v>236</v>
      </c>
      <c r="B237" s="18">
        <v>105</v>
      </c>
      <c r="C237" s="19" t="s">
        <v>122</v>
      </c>
      <c r="D237" s="19" t="s">
        <v>123</v>
      </c>
      <c r="E237" s="20" t="s">
        <v>87</v>
      </c>
      <c r="F237" s="20" t="s">
        <v>88</v>
      </c>
      <c r="G237" s="19" t="s">
        <v>261</v>
      </c>
      <c r="H237" s="19" t="s">
        <v>262</v>
      </c>
      <c r="I237" s="19" t="s">
        <v>263</v>
      </c>
      <c r="J237" s="19" t="s">
        <v>264</v>
      </c>
      <c r="K237" s="19" t="s">
        <v>265</v>
      </c>
      <c r="L237" s="19" t="s">
        <v>472</v>
      </c>
      <c r="M237" s="21" t="s">
        <v>557</v>
      </c>
      <c r="N237" s="22"/>
      <c r="O237" s="19" t="s">
        <v>316</v>
      </c>
      <c r="P237" s="19" t="s">
        <v>499</v>
      </c>
      <c r="Q237" s="23">
        <v>2572.77</v>
      </c>
      <c r="R237" s="24"/>
      <c r="S237" s="24"/>
      <c r="T237" s="24"/>
      <c r="U237" s="25" t="s">
        <v>98</v>
      </c>
      <c r="V237" s="26">
        <f t="shared" si="4"/>
        <v>2572.77</v>
      </c>
      <c r="W237" s="26">
        <v>2508.0760714285716</v>
      </c>
      <c r="X237" s="26">
        <v>1968.9600000000003</v>
      </c>
      <c r="Y237" s="26">
        <v>64.693928571428387</v>
      </c>
      <c r="Z237" s="26">
        <v>603.80999999999972</v>
      </c>
      <c r="AA237" s="27" t="s">
        <v>12</v>
      </c>
      <c r="AB237" s="17" t="s">
        <v>100</v>
      </c>
      <c r="AC237" s="17" t="s">
        <v>101</v>
      </c>
      <c r="AD237" s="28"/>
      <c r="AE237" s="29"/>
      <c r="AF237" s="29"/>
      <c r="AG237" s="29" t="s">
        <v>102</v>
      </c>
      <c r="AH237" s="29" t="s">
        <v>102</v>
      </c>
      <c r="AI237" s="29" t="s">
        <v>102</v>
      </c>
      <c r="AJ237" s="29" t="s">
        <v>102</v>
      </c>
      <c r="AK237" s="29" t="s">
        <v>102</v>
      </c>
      <c r="AL237" s="29" t="s">
        <v>102</v>
      </c>
      <c r="AM237" s="29" t="s">
        <v>102</v>
      </c>
      <c r="AN237" s="29" t="s">
        <v>102</v>
      </c>
      <c r="AO237" s="29"/>
      <c r="AP237" s="29"/>
      <c r="AQ237" s="29"/>
      <c r="AR237" s="29"/>
      <c r="AS237" s="29" t="s">
        <v>102</v>
      </c>
      <c r="AT237" s="29" t="s">
        <v>102</v>
      </c>
      <c r="AU237" s="29" t="s">
        <v>102</v>
      </c>
      <c r="AV237" s="29" t="s">
        <v>102</v>
      </c>
      <c r="AW237" s="29" t="s">
        <v>102</v>
      </c>
      <c r="AX237" s="29" t="s">
        <v>102</v>
      </c>
      <c r="AY237" s="29" t="s">
        <v>102</v>
      </c>
      <c r="AZ237" s="29" t="s">
        <v>102</v>
      </c>
      <c r="BA237" s="29"/>
      <c r="BB237" s="29"/>
      <c r="BC237" s="29"/>
      <c r="BD237" s="30">
        <v>8</v>
      </c>
      <c r="BE237" s="31">
        <v>0</v>
      </c>
      <c r="BF237" s="31">
        <v>321.59625</v>
      </c>
      <c r="BG237" s="31">
        <v>321.59625</v>
      </c>
      <c r="BH237" s="31">
        <v>321.59625</v>
      </c>
      <c r="BI237" s="31">
        <v>321.59625</v>
      </c>
      <c r="BJ237" s="31">
        <v>321.59625</v>
      </c>
      <c r="BK237" s="31">
        <v>321.59625</v>
      </c>
      <c r="BL237" s="31">
        <v>321.59625</v>
      </c>
      <c r="BM237" s="31">
        <v>321.59625</v>
      </c>
      <c r="BN237" s="31">
        <v>0</v>
      </c>
      <c r="BO237" s="31">
        <v>0</v>
      </c>
      <c r="BP237" s="31">
        <v>0</v>
      </c>
      <c r="BQ237" s="31">
        <v>2572.77</v>
      </c>
      <c r="BR237" s="31" t="b">
        <v>1</v>
      </c>
      <c r="BS237" s="31"/>
      <c r="BT237" s="33"/>
    </row>
    <row r="238" spans="1:72" ht="51" x14ac:dyDescent="0.2">
      <c r="A238" s="17">
        <v>237</v>
      </c>
      <c r="B238" s="18">
        <v>0</v>
      </c>
      <c r="C238" s="19" t="s">
        <v>122</v>
      </c>
      <c r="D238" s="19" t="s">
        <v>123</v>
      </c>
      <c r="E238" s="20" t="s">
        <v>87</v>
      </c>
      <c r="F238" s="20" t="s">
        <v>88</v>
      </c>
      <c r="G238" s="19" t="s">
        <v>261</v>
      </c>
      <c r="H238" s="19" t="s">
        <v>262</v>
      </c>
      <c r="I238" s="19" t="s">
        <v>263</v>
      </c>
      <c r="J238" s="19" t="s">
        <v>264</v>
      </c>
      <c r="K238" s="19" t="s">
        <v>265</v>
      </c>
      <c r="L238" s="19" t="s">
        <v>472</v>
      </c>
      <c r="M238" s="21" t="s">
        <v>558</v>
      </c>
      <c r="N238" s="22"/>
      <c r="O238" s="19" t="s">
        <v>316</v>
      </c>
      <c r="P238" s="19" t="s">
        <v>499</v>
      </c>
      <c r="Q238" s="23">
        <v>2572.77</v>
      </c>
      <c r="R238" s="24">
        <v>-1</v>
      </c>
      <c r="S238" s="24"/>
      <c r="T238" s="24"/>
      <c r="U238" s="25" t="s">
        <v>128</v>
      </c>
      <c r="V238" s="26">
        <f t="shared" si="4"/>
        <v>2571.77</v>
      </c>
      <c r="W238" s="26">
        <v>0</v>
      </c>
      <c r="X238" s="26">
        <v>0</v>
      </c>
      <c r="Y238" s="26">
        <v>2571.77</v>
      </c>
      <c r="Z238" s="26">
        <v>2571.77</v>
      </c>
      <c r="AA238" s="27" t="s">
        <v>12</v>
      </c>
      <c r="AB238" s="17" t="s">
        <v>129</v>
      </c>
      <c r="AC238" s="17" t="s">
        <v>219</v>
      </c>
      <c r="AD238" s="28"/>
      <c r="AE238" s="29"/>
      <c r="AF238" s="29"/>
      <c r="AG238" s="29"/>
      <c r="AH238" s="29"/>
      <c r="AI238" s="29"/>
      <c r="AJ238" s="29"/>
      <c r="AK238" s="29"/>
      <c r="AL238" s="29"/>
      <c r="AM238" s="29"/>
      <c r="AN238" s="29" t="s">
        <v>159</v>
      </c>
      <c r="AO238" s="29" t="s">
        <v>159</v>
      </c>
      <c r="AP238" s="29" t="s">
        <v>159</v>
      </c>
      <c r="AQ238" s="29" t="s">
        <v>159</v>
      </c>
      <c r="AR238" s="29"/>
      <c r="AS238" s="29"/>
      <c r="AT238" s="29"/>
      <c r="AU238" s="29"/>
      <c r="AV238" s="29"/>
      <c r="AW238" s="29"/>
      <c r="AX238" s="29"/>
      <c r="AY238" s="29"/>
      <c r="AZ238" s="29"/>
      <c r="BA238" s="29" t="s">
        <v>102</v>
      </c>
      <c r="BB238" s="29" t="s">
        <v>102</v>
      </c>
      <c r="BC238" s="29" t="s">
        <v>102</v>
      </c>
      <c r="BD238" s="30">
        <v>3</v>
      </c>
      <c r="BE238" s="31">
        <v>0</v>
      </c>
      <c r="BF238" s="31">
        <v>0</v>
      </c>
      <c r="BG238" s="31">
        <v>0</v>
      </c>
      <c r="BH238" s="31">
        <v>0</v>
      </c>
      <c r="BI238" s="31">
        <v>0</v>
      </c>
      <c r="BJ238" s="31">
        <v>0</v>
      </c>
      <c r="BK238" s="31">
        <v>0</v>
      </c>
      <c r="BL238" s="31">
        <v>0</v>
      </c>
      <c r="BM238" s="31">
        <v>0</v>
      </c>
      <c r="BN238" s="31">
        <v>857.25666666666666</v>
      </c>
      <c r="BO238" s="31">
        <v>857.25666666666666</v>
      </c>
      <c r="BP238" s="31">
        <v>857.25666666666666</v>
      </c>
      <c r="BQ238" s="31">
        <v>2571.77</v>
      </c>
      <c r="BR238" s="31" t="b">
        <v>1</v>
      </c>
      <c r="BS238" s="31"/>
      <c r="BT238" s="33" t="s">
        <v>559</v>
      </c>
    </row>
    <row r="239" spans="1:72" ht="89.25" x14ac:dyDescent="0.2">
      <c r="A239" s="17">
        <v>238</v>
      </c>
      <c r="B239" s="18">
        <v>109</v>
      </c>
      <c r="C239" s="19" t="s">
        <v>85</v>
      </c>
      <c r="D239" s="19" t="s">
        <v>168</v>
      </c>
      <c r="E239" s="20" t="s">
        <v>87</v>
      </c>
      <c r="F239" s="20" t="s">
        <v>88</v>
      </c>
      <c r="G239" s="19" t="s">
        <v>261</v>
      </c>
      <c r="H239" s="19" t="s">
        <v>262</v>
      </c>
      <c r="I239" s="19" t="s">
        <v>263</v>
      </c>
      <c r="J239" s="19" t="s">
        <v>264</v>
      </c>
      <c r="K239" s="19" t="s">
        <v>265</v>
      </c>
      <c r="L239" s="19" t="s">
        <v>472</v>
      </c>
      <c r="M239" s="21" t="s">
        <v>560</v>
      </c>
      <c r="N239" s="22"/>
      <c r="O239" s="19" t="s">
        <v>316</v>
      </c>
      <c r="P239" s="19" t="s">
        <v>482</v>
      </c>
      <c r="Q239" s="23">
        <v>218118.45</v>
      </c>
      <c r="R239" s="24">
        <v>-7386.93</v>
      </c>
      <c r="S239" s="24"/>
      <c r="T239" s="24"/>
      <c r="U239" s="25" t="s">
        <v>121</v>
      </c>
      <c r="V239" s="26">
        <f t="shared" si="4"/>
        <v>210731.52000000002</v>
      </c>
      <c r="W239" s="26">
        <v>210668.68000000005</v>
      </c>
      <c r="X239" s="26">
        <v>210668.68</v>
      </c>
      <c r="Y239" s="26">
        <v>62.839999999967404</v>
      </c>
      <c r="Z239" s="26">
        <v>62.840000000025611</v>
      </c>
      <c r="AA239" s="27" t="s">
        <v>99</v>
      </c>
      <c r="AB239" s="17" t="s">
        <v>561</v>
      </c>
      <c r="AC239" s="17" t="s">
        <v>101</v>
      </c>
      <c r="AD239" s="28"/>
      <c r="AE239" s="29"/>
      <c r="AF239" s="29" t="s">
        <v>102</v>
      </c>
      <c r="AG239" s="29"/>
      <c r="AH239" s="29"/>
      <c r="AI239" s="29"/>
      <c r="AJ239" s="29"/>
      <c r="AK239" s="29"/>
      <c r="AL239" s="29"/>
      <c r="AM239" s="29"/>
      <c r="AN239" s="29"/>
      <c r="AO239" s="29"/>
      <c r="AP239" s="29"/>
      <c r="AQ239" s="29"/>
      <c r="AR239" s="29" t="s">
        <v>102</v>
      </c>
      <c r="AS239" s="29" t="s">
        <v>102</v>
      </c>
      <c r="AT239" s="29" t="s">
        <v>102</v>
      </c>
      <c r="AU239" s="29" t="s">
        <v>102</v>
      </c>
      <c r="AV239" s="29"/>
      <c r="AW239" s="29"/>
      <c r="AX239" s="29"/>
      <c r="AY239" s="29"/>
      <c r="AZ239" s="29"/>
      <c r="BA239" s="29"/>
      <c r="BB239" s="29"/>
      <c r="BC239" s="29"/>
      <c r="BD239" s="30">
        <v>4</v>
      </c>
      <c r="BE239" s="31">
        <v>52682.880000000005</v>
      </c>
      <c r="BF239" s="31">
        <v>52682.880000000005</v>
      </c>
      <c r="BG239" s="31">
        <v>52682.880000000005</v>
      </c>
      <c r="BH239" s="31">
        <v>52682.880000000005</v>
      </c>
      <c r="BI239" s="31">
        <v>0</v>
      </c>
      <c r="BJ239" s="31">
        <v>0</v>
      </c>
      <c r="BK239" s="31">
        <v>0</v>
      </c>
      <c r="BL239" s="31">
        <v>0</v>
      </c>
      <c r="BM239" s="31">
        <v>0</v>
      </c>
      <c r="BN239" s="31">
        <v>0</v>
      </c>
      <c r="BO239" s="31">
        <v>0</v>
      </c>
      <c r="BP239" s="31">
        <v>0</v>
      </c>
      <c r="BQ239" s="31">
        <v>210731.52000000002</v>
      </c>
      <c r="BR239" s="31" t="b">
        <v>1</v>
      </c>
      <c r="BS239" s="31"/>
      <c r="BT239" s="32" t="s">
        <v>562</v>
      </c>
    </row>
    <row r="240" spans="1:72" ht="89.25" x14ac:dyDescent="0.2">
      <c r="A240" s="17">
        <v>239</v>
      </c>
      <c r="B240" s="18">
        <v>110</v>
      </c>
      <c r="C240" s="19" t="s">
        <v>85</v>
      </c>
      <c r="D240" s="19" t="s">
        <v>168</v>
      </c>
      <c r="E240" s="20" t="s">
        <v>87</v>
      </c>
      <c r="F240" s="20" t="s">
        <v>88</v>
      </c>
      <c r="G240" s="19" t="s">
        <v>261</v>
      </c>
      <c r="H240" s="19" t="s">
        <v>262</v>
      </c>
      <c r="I240" s="19" t="s">
        <v>263</v>
      </c>
      <c r="J240" s="19" t="s">
        <v>264</v>
      </c>
      <c r="K240" s="19" t="s">
        <v>265</v>
      </c>
      <c r="L240" s="19" t="s">
        <v>472</v>
      </c>
      <c r="M240" s="21" t="s">
        <v>563</v>
      </c>
      <c r="N240" s="22"/>
      <c r="O240" s="19" t="s">
        <v>316</v>
      </c>
      <c r="P240" s="19" t="s">
        <v>482</v>
      </c>
      <c r="Q240" s="23">
        <v>230686.45</v>
      </c>
      <c r="R240" s="24"/>
      <c r="S240" s="24"/>
      <c r="T240" s="24"/>
      <c r="U240" s="25" t="s">
        <v>121</v>
      </c>
      <c r="V240" s="26">
        <f t="shared" si="4"/>
        <v>230686.45</v>
      </c>
      <c r="W240" s="26">
        <v>230686.45</v>
      </c>
      <c r="X240" s="26">
        <v>230686.44999999998</v>
      </c>
      <c r="Y240" s="26">
        <v>0</v>
      </c>
      <c r="Z240" s="26">
        <v>0</v>
      </c>
      <c r="AA240" s="27" t="s">
        <v>99</v>
      </c>
      <c r="AB240" s="17" t="s">
        <v>100</v>
      </c>
      <c r="AC240" s="17" t="s">
        <v>101</v>
      </c>
      <c r="AD240" s="28"/>
      <c r="AE240" s="29"/>
      <c r="AF240" s="29" t="s">
        <v>102</v>
      </c>
      <c r="AG240" s="29"/>
      <c r="AH240" s="29"/>
      <c r="AI240" s="29"/>
      <c r="AJ240" s="29"/>
      <c r="AK240" s="29"/>
      <c r="AL240" s="29"/>
      <c r="AM240" s="29"/>
      <c r="AN240" s="29"/>
      <c r="AO240" s="29"/>
      <c r="AP240" s="29"/>
      <c r="AQ240" s="29"/>
      <c r="AR240" s="29" t="s">
        <v>102</v>
      </c>
      <c r="AS240" s="29" t="s">
        <v>102</v>
      </c>
      <c r="AT240" s="29" t="s">
        <v>102</v>
      </c>
      <c r="AU240" s="29" t="s">
        <v>102</v>
      </c>
      <c r="AV240" s="29"/>
      <c r="AW240" s="29"/>
      <c r="AX240" s="29"/>
      <c r="AY240" s="29"/>
      <c r="AZ240" s="29"/>
      <c r="BA240" s="29"/>
      <c r="BB240" s="29"/>
      <c r="BC240" s="29"/>
      <c r="BD240" s="30">
        <v>4</v>
      </c>
      <c r="BE240" s="31">
        <v>57671.612500000003</v>
      </c>
      <c r="BF240" s="31">
        <v>57671.612500000003</v>
      </c>
      <c r="BG240" s="31">
        <v>57671.612500000003</v>
      </c>
      <c r="BH240" s="31">
        <v>57671.612500000003</v>
      </c>
      <c r="BI240" s="31">
        <v>0</v>
      </c>
      <c r="BJ240" s="31">
        <v>0</v>
      </c>
      <c r="BK240" s="31">
        <v>0</v>
      </c>
      <c r="BL240" s="31">
        <v>0</v>
      </c>
      <c r="BM240" s="31">
        <v>0</v>
      </c>
      <c r="BN240" s="31">
        <v>0</v>
      </c>
      <c r="BO240" s="31">
        <v>0</v>
      </c>
      <c r="BP240" s="31">
        <v>0</v>
      </c>
      <c r="BQ240" s="31">
        <v>230686.45</v>
      </c>
      <c r="BR240" s="31" t="b">
        <v>1</v>
      </c>
      <c r="BS240" s="31"/>
      <c r="BT240" s="32"/>
    </row>
    <row r="241" spans="1:72" ht="89.25" x14ac:dyDescent="0.2">
      <c r="A241" s="17">
        <v>240</v>
      </c>
      <c r="B241" s="18">
        <v>111</v>
      </c>
      <c r="C241" s="19" t="s">
        <v>85</v>
      </c>
      <c r="D241" s="19" t="s">
        <v>168</v>
      </c>
      <c r="E241" s="20" t="s">
        <v>87</v>
      </c>
      <c r="F241" s="20" t="s">
        <v>88</v>
      </c>
      <c r="G241" s="19" t="s">
        <v>261</v>
      </c>
      <c r="H241" s="19" t="s">
        <v>262</v>
      </c>
      <c r="I241" s="19" t="s">
        <v>263</v>
      </c>
      <c r="J241" s="19" t="s">
        <v>264</v>
      </c>
      <c r="K241" s="19" t="s">
        <v>265</v>
      </c>
      <c r="L241" s="19" t="s">
        <v>472</v>
      </c>
      <c r="M241" s="21" t="s">
        <v>564</v>
      </c>
      <c r="N241" s="22"/>
      <c r="O241" s="19" t="s">
        <v>316</v>
      </c>
      <c r="P241" s="19" t="s">
        <v>482</v>
      </c>
      <c r="Q241" s="23">
        <v>210668.51</v>
      </c>
      <c r="R241" s="24"/>
      <c r="S241" s="24">
        <v>7386.93</v>
      </c>
      <c r="T241" s="24"/>
      <c r="U241" s="25" t="s">
        <v>194</v>
      </c>
      <c r="V241" s="26">
        <f t="shared" si="4"/>
        <v>218055.44</v>
      </c>
      <c r="W241" s="26">
        <v>218055.44</v>
      </c>
      <c r="X241" s="26">
        <v>218055.43999999997</v>
      </c>
      <c r="Y241" s="26">
        <v>0</v>
      </c>
      <c r="Z241" s="26">
        <v>0</v>
      </c>
      <c r="AA241" s="27" t="s">
        <v>99</v>
      </c>
      <c r="AB241" s="17" t="s">
        <v>100</v>
      </c>
      <c r="AC241" s="17" t="s">
        <v>101</v>
      </c>
      <c r="AD241" s="28"/>
      <c r="AE241" s="29"/>
      <c r="AF241" s="29" t="s">
        <v>102</v>
      </c>
      <c r="AG241" s="29"/>
      <c r="AH241" s="29"/>
      <c r="AI241" s="29"/>
      <c r="AJ241" s="29"/>
      <c r="AK241" s="29"/>
      <c r="AL241" s="29"/>
      <c r="AM241" s="29"/>
      <c r="AN241" s="29"/>
      <c r="AO241" s="29"/>
      <c r="AP241" s="29"/>
      <c r="AQ241" s="29"/>
      <c r="AR241" s="29" t="s">
        <v>102</v>
      </c>
      <c r="AS241" s="29" t="s">
        <v>102</v>
      </c>
      <c r="AT241" s="29" t="s">
        <v>102</v>
      </c>
      <c r="AU241" s="29" t="s">
        <v>102</v>
      </c>
      <c r="AV241" s="29" t="s">
        <v>102</v>
      </c>
      <c r="AW241" s="29"/>
      <c r="AX241" s="29"/>
      <c r="AY241" s="29"/>
      <c r="AZ241" s="29"/>
      <c r="BA241" s="29"/>
      <c r="BB241" s="29"/>
      <c r="BC241" s="29"/>
      <c r="BD241" s="30">
        <v>5</v>
      </c>
      <c r="BE241" s="31">
        <v>43611.088000000003</v>
      </c>
      <c r="BF241" s="31">
        <v>43611.088000000003</v>
      </c>
      <c r="BG241" s="31">
        <v>43611.088000000003</v>
      </c>
      <c r="BH241" s="31">
        <v>43611.088000000003</v>
      </c>
      <c r="BI241" s="31">
        <v>43611.088000000003</v>
      </c>
      <c r="BJ241" s="31">
        <v>0</v>
      </c>
      <c r="BK241" s="31">
        <v>0</v>
      </c>
      <c r="BL241" s="31">
        <v>0</v>
      </c>
      <c r="BM241" s="31">
        <v>0</v>
      </c>
      <c r="BN241" s="31">
        <v>0</v>
      </c>
      <c r="BO241" s="31">
        <v>0</v>
      </c>
      <c r="BP241" s="31">
        <v>0</v>
      </c>
      <c r="BQ241" s="31">
        <v>218055.44</v>
      </c>
      <c r="BR241" s="31" t="b">
        <v>1</v>
      </c>
      <c r="BS241" s="31"/>
      <c r="BT241" s="32" t="s">
        <v>562</v>
      </c>
    </row>
    <row r="242" spans="1:72" ht="51" x14ac:dyDescent="0.2">
      <c r="A242" s="17">
        <v>241</v>
      </c>
      <c r="B242" s="18">
        <v>4</v>
      </c>
      <c r="C242" s="19" t="s">
        <v>85</v>
      </c>
      <c r="D242" s="19" t="s">
        <v>493</v>
      </c>
      <c r="E242" s="20" t="s">
        <v>87</v>
      </c>
      <c r="F242" s="20" t="s">
        <v>88</v>
      </c>
      <c r="G242" s="19" t="s">
        <v>261</v>
      </c>
      <c r="H242" s="19" t="s">
        <v>262</v>
      </c>
      <c r="I242" s="19" t="s">
        <v>263</v>
      </c>
      <c r="J242" s="19" t="s">
        <v>264</v>
      </c>
      <c r="K242" s="19" t="s">
        <v>155</v>
      </c>
      <c r="L242" s="19" t="s">
        <v>156</v>
      </c>
      <c r="M242" s="21" t="s">
        <v>565</v>
      </c>
      <c r="N242" s="22"/>
      <c r="O242" s="19" t="s">
        <v>316</v>
      </c>
      <c r="P242" s="19" t="s">
        <v>566</v>
      </c>
      <c r="Q242" s="23">
        <v>404686.8</v>
      </c>
      <c r="R242" s="24"/>
      <c r="S242" s="24">
        <v>129654</v>
      </c>
      <c r="T242" s="24"/>
      <c r="U242" s="25" t="s">
        <v>133</v>
      </c>
      <c r="V242" s="26">
        <f t="shared" si="4"/>
        <v>534340.80000000005</v>
      </c>
      <c r="W242" s="26">
        <v>477090.00000000006</v>
      </c>
      <c r="X242" s="26">
        <v>0</v>
      </c>
      <c r="Y242" s="26">
        <v>57250.799999999988</v>
      </c>
      <c r="Z242" s="26">
        <v>534340.80000000005</v>
      </c>
      <c r="AA242" s="27" t="s">
        <v>12</v>
      </c>
      <c r="AB242" s="17" t="s">
        <v>100</v>
      </c>
      <c r="AC242" s="17" t="s">
        <v>101</v>
      </c>
      <c r="AD242" s="28"/>
      <c r="AE242" s="29"/>
      <c r="AF242" s="29" t="s">
        <v>102</v>
      </c>
      <c r="AG242" s="29"/>
      <c r="AH242" s="29"/>
      <c r="AI242" s="29"/>
      <c r="AJ242" s="29"/>
      <c r="AK242" s="29"/>
      <c r="AL242" s="29"/>
      <c r="AM242" s="29"/>
      <c r="AN242" s="29"/>
      <c r="AO242" s="29"/>
      <c r="AP242" s="29"/>
      <c r="AQ242" s="29"/>
      <c r="AR242" s="29"/>
      <c r="AS242" s="29"/>
      <c r="AT242" s="29"/>
      <c r="AU242" s="29"/>
      <c r="AV242" s="29"/>
      <c r="AW242" s="29" t="s">
        <v>102</v>
      </c>
      <c r="AX242" s="29"/>
      <c r="AY242" s="29"/>
      <c r="AZ242" s="29"/>
      <c r="BA242" s="29"/>
      <c r="BB242" s="29"/>
      <c r="BC242" s="29"/>
      <c r="BD242" s="30">
        <v>1</v>
      </c>
      <c r="BE242" s="31">
        <v>0</v>
      </c>
      <c r="BF242" s="31">
        <v>0</v>
      </c>
      <c r="BG242" s="31">
        <v>0</v>
      </c>
      <c r="BH242" s="31">
        <v>0</v>
      </c>
      <c r="BI242" s="31">
        <v>0</v>
      </c>
      <c r="BJ242" s="31">
        <v>534340.80000000005</v>
      </c>
      <c r="BK242" s="31">
        <v>0</v>
      </c>
      <c r="BL242" s="31">
        <v>0</v>
      </c>
      <c r="BM242" s="31">
        <v>0</v>
      </c>
      <c r="BN242" s="31">
        <v>0</v>
      </c>
      <c r="BO242" s="31">
        <v>0</v>
      </c>
      <c r="BP242" s="31">
        <v>0</v>
      </c>
      <c r="BQ242" s="31">
        <v>534340.80000000005</v>
      </c>
      <c r="BR242" s="31" t="b">
        <v>1</v>
      </c>
      <c r="BS242" s="31"/>
      <c r="BT242" s="32" t="s">
        <v>144</v>
      </c>
    </row>
    <row r="243" spans="1:72" ht="51" x14ac:dyDescent="0.2">
      <c r="A243" s="17">
        <v>242</v>
      </c>
      <c r="B243" s="18">
        <v>116</v>
      </c>
      <c r="C243" s="19" t="s">
        <v>85</v>
      </c>
      <c r="D243" s="19" t="s">
        <v>168</v>
      </c>
      <c r="E243" s="20" t="s">
        <v>87</v>
      </c>
      <c r="F243" s="20" t="s">
        <v>88</v>
      </c>
      <c r="G243" s="19" t="s">
        <v>89</v>
      </c>
      <c r="H243" s="19" t="s">
        <v>90</v>
      </c>
      <c r="I243" s="19" t="s">
        <v>91</v>
      </c>
      <c r="J243" s="19" t="s">
        <v>92</v>
      </c>
      <c r="K243" s="19" t="s">
        <v>93</v>
      </c>
      <c r="L243" s="19" t="s">
        <v>164</v>
      </c>
      <c r="M243" s="21" t="s">
        <v>567</v>
      </c>
      <c r="N243" s="22"/>
      <c r="O243" s="19" t="s">
        <v>96</v>
      </c>
      <c r="P243" s="19" t="s">
        <v>171</v>
      </c>
      <c r="Q243" s="23">
        <v>40000</v>
      </c>
      <c r="R243" s="24"/>
      <c r="S243" s="24"/>
      <c r="T243" s="24"/>
      <c r="U243" s="25" t="s">
        <v>121</v>
      </c>
      <c r="V243" s="26">
        <f t="shared" si="4"/>
        <v>40000</v>
      </c>
      <c r="W243" s="26">
        <v>40000</v>
      </c>
      <c r="X243" s="26">
        <v>8345.09</v>
      </c>
      <c r="Y243" s="26">
        <v>0</v>
      </c>
      <c r="Z243" s="26">
        <v>31654.91</v>
      </c>
      <c r="AA243" s="27" t="s">
        <v>99</v>
      </c>
      <c r="AB243" s="17" t="s">
        <v>100</v>
      </c>
      <c r="AC243" s="17" t="s">
        <v>101</v>
      </c>
      <c r="AD243" s="28"/>
      <c r="AE243" s="29"/>
      <c r="AF243" s="29" t="s">
        <v>159</v>
      </c>
      <c r="AG243" s="29"/>
      <c r="AH243" s="29"/>
      <c r="AI243" s="29"/>
      <c r="AJ243" s="29"/>
      <c r="AK243" s="29"/>
      <c r="AL243" s="29"/>
      <c r="AM243" s="29"/>
      <c r="AN243" s="29"/>
      <c r="AO243" s="29"/>
      <c r="AP243" s="29"/>
      <c r="AQ243" s="29"/>
      <c r="AR243" s="29" t="s">
        <v>102</v>
      </c>
      <c r="AS243" s="29" t="s">
        <v>102</v>
      </c>
      <c r="AT243" s="29" t="s">
        <v>102</v>
      </c>
      <c r="AU243" s="29" t="s">
        <v>102</v>
      </c>
      <c r="AV243" s="29"/>
      <c r="AW243" s="29"/>
      <c r="AX243" s="29"/>
      <c r="AY243" s="29"/>
      <c r="AZ243" s="29"/>
      <c r="BA243" s="29"/>
      <c r="BB243" s="29"/>
      <c r="BC243" s="29"/>
      <c r="BD243" s="30">
        <v>4</v>
      </c>
      <c r="BE243" s="31">
        <v>10000</v>
      </c>
      <c r="BF243" s="31">
        <v>10000</v>
      </c>
      <c r="BG243" s="31">
        <v>10000</v>
      </c>
      <c r="BH243" s="31">
        <v>10000</v>
      </c>
      <c r="BI243" s="31">
        <v>0</v>
      </c>
      <c r="BJ243" s="31">
        <v>0</v>
      </c>
      <c r="BK243" s="31">
        <v>0</v>
      </c>
      <c r="BL243" s="31">
        <v>0</v>
      </c>
      <c r="BM243" s="31">
        <v>0</v>
      </c>
      <c r="BN243" s="31">
        <v>0</v>
      </c>
      <c r="BO243" s="31">
        <v>0</v>
      </c>
      <c r="BP243" s="31">
        <v>0</v>
      </c>
      <c r="BQ243" s="31">
        <v>40000</v>
      </c>
      <c r="BR243" s="31" t="b">
        <v>1</v>
      </c>
      <c r="BS243" s="31"/>
      <c r="BT243" s="32"/>
    </row>
    <row r="244" spans="1:72" ht="51" x14ac:dyDescent="0.2">
      <c r="A244" s="17">
        <v>243</v>
      </c>
      <c r="B244" s="18">
        <v>117</v>
      </c>
      <c r="C244" s="19" t="s">
        <v>85</v>
      </c>
      <c r="D244" s="19" t="s">
        <v>168</v>
      </c>
      <c r="E244" s="20" t="s">
        <v>87</v>
      </c>
      <c r="F244" s="20" t="s">
        <v>88</v>
      </c>
      <c r="G244" s="19" t="s">
        <v>89</v>
      </c>
      <c r="H244" s="19" t="s">
        <v>90</v>
      </c>
      <c r="I244" s="19" t="s">
        <v>91</v>
      </c>
      <c r="J244" s="19" t="s">
        <v>92</v>
      </c>
      <c r="K244" s="19" t="s">
        <v>93</v>
      </c>
      <c r="L244" s="19" t="s">
        <v>164</v>
      </c>
      <c r="M244" s="21" t="s">
        <v>568</v>
      </c>
      <c r="N244" s="22"/>
      <c r="O244" s="19" t="s">
        <v>96</v>
      </c>
      <c r="P244" s="19" t="s">
        <v>171</v>
      </c>
      <c r="Q244" s="23">
        <v>35000</v>
      </c>
      <c r="R244" s="24"/>
      <c r="S244" s="24"/>
      <c r="T244" s="24"/>
      <c r="U244" s="25" t="s">
        <v>121</v>
      </c>
      <c r="V244" s="26">
        <f t="shared" si="4"/>
        <v>35000</v>
      </c>
      <c r="W244" s="26">
        <v>35000</v>
      </c>
      <c r="X244" s="26">
        <v>35000</v>
      </c>
      <c r="Y244" s="26">
        <v>0</v>
      </c>
      <c r="Z244" s="26">
        <v>0</v>
      </c>
      <c r="AA244" s="27" t="s">
        <v>99</v>
      </c>
      <c r="AB244" s="17" t="s">
        <v>100</v>
      </c>
      <c r="AC244" s="17" t="s">
        <v>101</v>
      </c>
      <c r="AD244" s="28"/>
      <c r="AE244" s="29"/>
      <c r="AF244" s="29" t="s">
        <v>159</v>
      </c>
      <c r="AG244" s="29"/>
      <c r="AH244" s="29"/>
      <c r="AI244" s="29"/>
      <c r="AJ244" s="29"/>
      <c r="AK244" s="29"/>
      <c r="AL244" s="29"/>
      <c r="AM244" s="29"/>
      <c r="AN244" s="29"/>
      <c r="AO244" s="29"/>
      <c r="AP244" s="29"/>
      <c r="AQ244" s="29"/>
      <c r="AR244" s="29" t="s">
        <v>102</v>
      </c>
      <c r="AS244" s="29" t="s">
        <v>102</v>
      </c>
      <c r="AT244" s="29" t="s">
        <v>102</v>
      </c>
      <c r="AU244" s="29" t="s">
        <v>102</v>
      </c>
      <c r="AV244" s="29"/>
      <c r="AW244" s="29"/>
      <c r="AX244" s="29"/>
      <c r="AY244" s="29"/>
      <c r="AZ244" s="29"/>
      <c r="BA244" s="29"/>
      <c r="BB244" s="29"/>
      <c r="BC244" s="29"/>
      <c r="BD244" s="30">
        <v>4</v>
      </c>
      <c r="BE244" s="31">
        <v>8750</v>
      </c>
      <c r="BF244" s="31">
        <v>8750</v>
      </c>
      <c r="BG244" s="31">
        <v>8750</v>
      </c>
      <c r="BH244" s="31">
        <v>8750</v>
      </c>
      <c r="BI244" s="31">
        <v>0</v>
      </c>
      <c r="BJ244" s="31">
        <v>0</v>
      </c>
      <c r="BK244" s="31">
        <v>0</v>
      </c>
      <c r="BL244" s="31">
        <v>0</v>
      </c>
      <c r="BM244" s="31">
        <v>0</v>
      </c>
      <c r="BN244" s="31">
        <v>0</v>
      </c>
      <c r="BO244" s="31">
        <v>0</v>
      </c>
      <c r="BP244" s="31">
        <v>0</v>
      </c>
      <c r="BQ244" s="31">
        <v>35000</v>
      </c>
      <c r="BR244" s="31" t="b">
        <v>1</v>
      </c>
      <c r="BS244" s="31"/>
      <c r="BT244" s="33"/>
    </row>
    <row r="245" spans="1:72" ht="51" x14ac:dyDescent="0.2">
      <c r="A245" s="17">
        <v>244</v>
      </c>
      <c r="B245" s="18">
        <v>0</v>
      </c>
      <c r="C245" s="19" t="s">
        <v>85</v>
      </c>
      <c r="D245" s="19" t="s">
        <v>168</v>
      </c>
      <c r="E245" s="20" t="s">
        <v>87</v>
      </c>
      <c r="F245" s="20" t="s">
        <v>88</v>
      </c>
      <c r="G245" s="19" t="s">
        <v>261</v>
      </c>
      <c r="H245" s="19" t="s">
        <v>262</v>
      </c>
      <c r="I245" s="19" t="s">
        <v>263</v>
      </c>
      <c r="J245" s="19" t="s">
        <v>264</v>
      </c>
      <c r="K245" s="19" t="s">
        <v>265</v>
      </c>
      <c r="L245" s="19" t="s">
        <v>472</v>
      </c>
      <c r="M245" s="21" t="s">
        <v>490</v>
      </c>
      <c r="N245" s="22"/>
      <c r="O245" s="19" t="s">
        <v>316</v>
      </c>
      <c r="P245" s="19" t="s">
        <v>491</v>
      </c>
      <c r="Q245" s="23">
        <v>231588.53945470238</v>
      </c>
      <c r="R245" s="24"/>
      <c r="S245" s="24"/>
      <c r="T245" s="24"/>
      <c r="U245" s="25" t="s">
        <v>98</v>
      </c>
      <c r="V245" s="26">
        <f t="shared" si="4"/>
        <v>231588.53945470238</v>
      </c>
      <c r="W245" s="26">
        <v>231588.53945470243</v>
      </c>
      <c r="X245" s="26">
        <v>231519.20999999993</v>
      </c>
      <c r="Y245" s="26">
        <v>0</v>
      </c>
      <c r="Z245" s="26">
        <v>69.329454702441581</v>
      </c>
      <c r="AA245" s="27" t="s">
        <v>99</v>
      </c>
      <c r="AB245" s="17" t="s">
        <v>100</v>
      </c>
      <c r="AC245" s="17" t="s">
        <v>101</v>
      </c>
      <c r="AD245" s="28"/>
      <c r="AE245" s="29"/>
      <c r="AF245" s="29" t="s">
        <v>102</v>
      </c>
      <c r="AG245" s="29"/>
      <c r="AH245" s="29"/>
      <c r="AI245" s="29"/>
      <c r="AJ245" s="29"/>
      <c r="AK245" s="29"/>
      <c r="AL245" s="29"/>
      <c r="AM245" s="29"/>
      <c r="AN245" s="29"/>
      <c r="AO245" s="29"/>
      <c r="AP245" s="29"/>
      <c r="AQ245" s="29"/>
      <c r="AR245" s="29" t="s">
        <v>102</v>
      </c>
      <c r="AS245" s="29" t="s">
        <v>102</v>
      </c>
      <c r="AT245" s="29" t="s">
        <v>102</v>
      </c>
      <c r="AU245" s="29" t="s">
        <v>102</v>
      </c>
      <c r="AV245" s="29" t="s">
        <v>102</v>
      </c>
      <c r="AW245" s="29" t="s">
        <v>102</v>
      </c>
      <c r="AX245" s="29" t="s">
        <v>102</v>
      </c>
      <c r="AY245" s="29" t="s">
        <v>102</v>
      </c>
      <c r="AZ245" s="29" t="s">
        <v>102</v>
      </c>
      <c r="BA245" s="29" t="s">
        <v>102</v>
      </c>
      <c r="BB245" s="29" t="s">
        <v>102</v>
      </c>
      <c r="BC245" s="29" t="s">
        <v>102</v>
      </c>
      <c r="BD245" s="30">
        <v>12</v>
      </c>
      <c r="BE245" s="31">
        <v>19299.044954558532</v>
      </c>
      <c r="BF245" s="31">
        <v>19299.044954558532</v>
      </c>
      <c r="BG245" s="31">
        <v>19299.044954558532</v>
      </c>
      <c r="BH245" s="31">
        <v>19299.044954558532</v>
      </c>
      <c r="BI245" s="31">
        <v>19299.044954558532</v>
      </c>
      <c r="BJ245" s="31">
        <v>19299.044954558532</v>
      </c>
      <c r="BK245" s="31">
        <v>19299.044954558532</v>
      </c>
      <c r="BL245" s="31">
        <v>19299.044954558532</v>
      </c>
      <c r="BM245" s="31">
        <v>19299.044954558532</v>
      </c>
      <c r="BN245" s="31">
        <v>19299.044954558532</v>
      </c>
      <c r="BO245" s="31">
        <v>19299.044954558532</v>
      </c>
      <c r="BP245" s="31">
        <v>19299.044954558532</v>
      </c>
      <c r="BQ245" s="31">
        <v>231588.53945470243</v>
      </c>
      <c r="BR245" s="31" t="b">
        <v>1</v>
      </c>
      <c r="BS245" s="31"/>
      <c r="BT245" s="32"/>
    </row>
    <row r="246" spans="1:72" ht="51" x14ac:dyDescent="0.2">
      <c r="A246" s="17">
        <v>245</v>
      </c>
      <c r="B246" s="18">
        <v>0</v>
      </c>
      <c r="C246" s="19" t="s">
        <v>122</v>
      </c>
      <c r="D246" s="19" t="s">
        <v>123</v>
      </c>
      <c r="E246" s="20" t="s">
        <v>87</v>
      </c>
      <c r="F246" s="20" t="s">
        <v>88</v>
      </c>
      <c r="G246" s="19" t="s">
        <v>261</v>
      </c>
      <c r="H246" s="19" t="s">
        <v>569</v>
      </c>
      <c r="I246" s="19" t="s">
        <v>570</v>
      </c>
      <c r="J246" s="40" t="s">
        <v>571</v>
      </c>
      <c r="K246" s="19" t="s">
        <v>572</v>
      </c>
      <c r="L246" s="19" t="s">
        <v>573</v>
      </c>
      <c r="M246" s="21" t="s">
        <v>574</v>
      </c>
      <c r="N246" s="22"/>
      <c r="O246" s="19" t="s">
        <v>316</v>
      </c>
      <c r="P246" s="41" t="s">
        <v>575</v>
      </c>
      <c r="Q246" s="23">
        <v>0</v>
      </c>
      <c r="R246" s="24"/>
      <c r="S246" s="24"/>
      <c r="T246" s="24"/>
      <c r="U246" s="25" t="s">
        <v>111</v>
      </c>
      <c r="V246" s="26">
        <f t="shared" si="4"/>
        <v>0</v>
      </c>
      <c r="W246" s="26">
        <v>0</v>
      </c>
      <c r="X246" s="26">
        <v>0</v>
      </c>
      <c r="Y246" s="26">
        <v>0</v>
      </c>
      <c r="Z246" s="26">
        <v>0</v>
      </c>
      <c r="AA246" s="27" t="s">
        <v>12</v>
      </c>
      <c r="AB246" s="17" t="s">
        <v>129</v>
      </c>
      <c r="AC246" s="17" t="s">
        <v>130</v>
      </c>
      <c r="AD246" s="28"/>
      <c r="AE246" s="29"/>
      <c r="AF246" s="29"/>
      <c r="AG246" s="29"/>
      <c r="AH246" s="29"/>
      <c r="AI246" s="29"/>
      <c r="AJ246" s="29"/>
      <c r="AK246" s="29"/>
      <c r="AL246" s="29" t="s">
        <v>102</v>
      </c>
      <c r="AM246" s="29"/>
      <c r="AN246" s="29"/>
      <c r="AO246" s="29"/>
      <c r="AP246" s="29"/>
      <c r="AQ246" s="29"/>
      <c r="AR246" s="29"/>
      <c r="AS246" s="29"/>
      <c r="AT246" s="29"/>
      <c r="AU246" s="29"/>
      <c r="AV246" s="29"/>
      <c r="AW246" s="29"/>
      <c r="AX246" s="29"/>
      <c r="AY246" s="29"/>
      <c r="AZ246" s="29"/>
      <c r="BA246" s="29"/>
      <c r="BB246" s="29"/>
      <c r="BC246" s="29" t="s">
        <v>102</v>
      </c>
      <c r="BD246" s="30">
        <v>1</v>
      </c>
      <c r="BE246" s="31">
        <v>0</v>
      </c>
      <c r="BF246" s="31">
        <v>0</v>
      </c>
      <c r="BG246" s="31">
        <v>0</v>
      </c>
      <c r="BH246" s="31">
        <v>0</v>
      </c>
      <c r="BI246" s="31">
        <v>0</v>
      </c>
      <c r="BJ246" s="31">
        <v>0</v>
      </c>
      <c r="BK246" s="31">
        <v>0</v>
      </c>
      <c r="BL246" s="31">
        <v>0</v>
      </c>
      <c r="BM246" s="31">
        <v>0</v>
      </c>
      <c r="BN246" s="31">
        <v>0</v>
      </c>
      <c r="BO246" s="31">
        <v>0</v>
      </c>
      <c r="BP246" s="31">
        <v>0</v>
      </c>
      <c r="BQ246" s="31">
        <v>0</v>
      </c>
      <c r="BR246" s="31" t="b">
        <v>1</v>
      </c>
      <c r="BS246" s="31"/>
      <c r="BT246" s="32"/>
    </row>
    <row r="247" spans="1:72" ht="51" x14ac:dyDescent="0.2">
      <c r="A247" s="17">
        <v>246</v>
      </c>
      <c r="B247" s="18">
        <v>0</v>
      </c>
      <c r="C247" s="19" t="s">
        <v>85</v>
      </c>
      <c r="D247" s="19" t="s">
        <v>226</v>
      </c>
      <c r="E247" s="20" t="s">
        <v>87</v>
      </c>
      <c r="F247" s="20" t="s">
        <v>88</v>
      </c>
      <c r="G247" s="19" t="s">
        <v>261</v>
      </c>
      <c r="H247" s="19" t="s">
        <v>569</v>
      </c>
      <c r="I247" s="19" t="s">
        <v>570</v>
      </c>
      <c r="J247" s="40" t="s">
        <v>571</v>
      </c>
      <c r="K247" s="19" t="s">
        <v>572</v>
      </c>
      <c r="L247" s="19" t="s">
        <v>576</v>
      </c>
      <c r="M247" s="21" t="s">
        <v>577</v>
      </c>
      <c r="N247" s="22"/>
      <c r="O247" s="19" t="s">
        <v>268</v>
      </c>
      <c r="P247" s="41" t="s">
        <v>578</v>
      </c>
      <c r="Q247" s="23">
        <v>0</v>
      </c>
      <c r="R247" s="24"/>
      <c r="S247" s="24"/>
      <c r="T247" s="24"/>
      <c r="U247" s="25" t="s">
        <v>111</v>
      </c>
      <c r="V247" s="26">
        <f t="shared" si="4"/>
        <v>0</v>
      </c>
      <c r="W247" s="26">
        <v>0</v>
      </c>
      <c r="X247" s="26">
        <v>0</v>
      </c>
      <c r="Y247" s="26">
        <v>0</v>
      </c>
      <c r="Z247" s="26">
        <v>0</v>
      </c>
      <c r="AA247" s="27" t="s">
        <v>12</v>
      </c>
      <c r="AB247" s="17" t="s">
        <v>129</v>
      </c>
      <c r="AC247" s="17" t="s">
        <v>130</v>
      </c>
      <c r="AD247" s="28"/>
      <c r="AE247" s="29"/>
      <c r="AF247" s="29"/>
      <c r="AG247" s="29"/>
      <c r="AH247" s="29"/>
      <c r="AI247" s="29"/>
      <c r="AJ247" s="29"/>
      <c r="AK247" s="29"/>
      <c r="AL247" s="29" t="s">
        <v>102</v>
      </c>
      <c r="AM247" s="29"/>
      <c r="AN247" s="29"/>
      <c r="AO247" s="29"/>
      <c r="AP247" s="29"/>
      <c r="AQ247" s="29"/>
      <c r="AR247" s="29"/>
      <c r="AS247" s="29"/>
      <c r="AT247" s="29"/>
      <c r="AU247" s="29"/>
      <c r="AV247" s="29"/>
      <c r="AW247" s="29"/>
      <c r="AX247" s="29"/>
      <c r="AY247" s="29"/>
      <c r="AZ247" s="29"/>
      <c r="BA247" s="29"/>
      <c r="BB247" s="29"/>
      <c r="BC247" s="29" t="s">
        <v>102</v>
      </c>
      <c r="BD247" s="30">
        <v>1</v>
      </c>
      <c r="BE247" s="31">
        <v>0</v>
      </c>
      <c r="BF247" s="31">
        <v>0</v>
      </c>
      <c r="BG247" s="31">
        <v>0</v>
      </c>
      <c r="BH247" s="31">
        <v>0</v>
      </c>
      <c r="BI247" s="31">
        <v>0</v>
      </c>
      <c r="BJ247" s="31">
        <v>0</v>
      </c>
      <c r="BK247" s="31">
        <v>0</v>
      </c>
      <c r="BL247" s="31">
        <v>0</v>
      </c>
      <c r="BM247" s="31">
        <v>0</v>
      </c>
      <c r="BN247" s="31">
        <v>0</v>
      </c>
      <c r="BO247" s="31">
        <v>0</v>
      </c>
      <c r="BP247" s="31">
        <v>0</v>
      </c>
      <c r="BQ247" s="31">
        <v>0</v>
      </c>
      <c r="BR247" s="31" t="b">
        <v>1</v>
      </c>
      <c r="BS247" s="31"/>
      <c r="BT247" s="32"/>
    </row>
    <row r="248" spans="1:72" ht="51" x14ac:dyDescent="0.2">
      <c r="A248" s="17">
        <v>247</v>
      </c>
      <c r="B248" s="18">
        <v>0</v>
      </c>
      <c r="C248" s="19" t="s">
        <v>312</v>
      </c>
      <c r="D248" s="19" t="s">
        <v>313</v>
      </c>
      <c r="E248" s="20" t="s">
        <v>87</v>
      </c>
      <c r="F248" s="20" t="s">
        <v>88</v>
      </c>
      <c r="G248" s="19" t="s">
        <v>261</v>
      </c>
      <c r="H248" s="19" t="s">
        <v>569</v>
      </c>
      <c r="I248" s="19" t="s">
        <v>570</v>
      </c>
      <c r="J248" s="40" t="s">
        <v>571</v>
      </c>
      <c r="K248" s="19" t="s">
        <v>579</v>
      </c>
      <c r="L248" s="19" t="s">
        <v>580</v>
      </c>
      <c r="M248" s="21" t="s">
        <v>581</v>
      </c>
      <c r="N248" s="22"/>
      <c r="O248" s="19" t="s">
        <v>582</v>
      </c>
      <c r="P248" s="19" t="s">
        <v>583</v>
      </c>
      <c r="Q248" s="23">
        <v>0</v>
      </c>
      <c r="R248" s="24"/>
      <c r="S248" s="24"/>
      <c r="T248" s="24"/>
      <c r="U248" s="25" t="s">
        <v>111</v>
      </c>
      <c r="V248" s="26">
        <f t="shared" si="4"/>
        <v>0</v>
      </c>
      <c r="W248" s="26">
        <v>0</v>
      </c>
      <c r="X248" s="26">
        <v>0</v>
      </c>
      <c r="Y248" s="26">
        <v>0</v>
      </c>
      <c r="Z248" s="26">
        <v>0</v>
      </c>
      <c r="AA248" s="27" t="s">
        <v>12</v>
      </c>
      <c r="AB248" s="17" t="s">
        <v>129</v>
      </c>
      <c r="AC248" s="17" t="s">
        <v>130</v>
      </c>
      <c r="AD248" s="28"/>
      <c r="AE248" s="29"/>
      <c r="AF248" s="29"/>
      <c r="AG248" s="29"/>
      <c r="AH248" s="29"/>
      <c r="AI248" s="29"/>
      <c r="AJ248" s="29"/>
      <c r="AK248" s="29"/>
      <c r="AL248" s="29" t="s">
        <v>159</v>
      </c>
      <c r="AM248" s="29"/>
      <c r="AN248" s="29"/>
      <c r="AO248" s="29"/>
      <c r="AP248" s="29"/>
      <c r="AQ248" s="29"/>
      <c r="AR248" s="29"/>
      <c r="AS248" s="29"/>
      <c r="AT248" s="29"/>
      <c r="AU248" s="29"/>
      <c r="AV248" s="29"/>
      <c r="AW248" s="29"/>
      <c r="AX248" s="29"/>
      <c r="AY248" s="29"/>
      <c r="AZ248" s="29"/>
      <c r="BA248" s="29"/>
      <c r="BB248" s="29"/>
      <c r="BC248" s="29" t="s">
        <v>102</v>
      </c>
      <c r="BD248" s="30">
        <v>1</v>
      </c>
      <c r="BE248" s="31">
        <v>0</v>
      </c>
      <c r="BF248" s="31">
        <v>0</v>
      </c>
      <c r="BG248" s="31">
        <v>0</v>
      </c>
      <c r="BH248" s="31">
        <v>0</v>
      </c>
      <c r="BI248" s="31">
        <v>0</v>
      </c>
      <c r="BJ248" s="31">
        <v>0</v>
      </c>
      <c r="BK248" s="31">
        <v>0</v>
      </c>
      <c r="BL248" s="31">
        <v>0</v>
      </c>
      <c r="BM248" s="31">
        <v>0</v>
      </c>
      <c r="BN248" s="31">
        <v>0</v>
      </c>
      <c r="BO248" s="31">
        <v>0</v>
      </c>
      <c r="BP248" s="31">
        <v>0</v>
      </c>
      <c r="BQ248" s="31">
        <v>0</v>
      </c>
      <c r="BR248" s="31" t="b">
        <v>1</v>
      </c>
      <c r="BS248" s="31"/>
      <c r="BT248" s="32"/>
    </row>
    <row r="249" spans="1:72" ht="51" x14ac:dyDescent="0.2">
      <c r="A249" s="17">
        <v>248</v>
      </c>
      <c r="B249" s="18">
        <v>182</v>
      </c>
      <c r="C249" s="19" t="s">
        <v>584</v>
      </c>
      <c r="D249" s="19" t="s">
        <v>585</v>
      </c>
      <c r="E249" s="20" t="s">
        <v>87</v>
      </c>
      <c r="F249" s="20" t="s">
        <v>88</v>
      </c>
      <c r="G249" s="19" t="s">
        <v>89</v>
      </c>
      <c r="H249" s="19" t="s">
        <v>90</v>
      </c>
      <c r="I249" s="19" t="s">
        <v>91</v>
      </c>
      <c r="J249" s="19" t="s">
        <v>92</v>
      </c>
      <c r="K249" s="19" t="s">
        <v>93</v>
      </c>
      <c r="L249" s="19" t="s">
        <v>586</v>
      </c>
      <c r="M249" s="21" t="s">
        <v>587</v>
      </c>
      <c r="N249" s="22"/>
      <c r="O249" s="19" t="s">
        <v>108</v>
      </c>
      <c r="P249" s="19" t="s">
        <v>588</v>
      </c>
      <c r="Q249" s="23">
        <v>0</v>
      </c>
      <c r="R249" s="24">
        <v>-560</v>
      </c>
      <c r="S249" s="24">
        <v>5040</v>
      </c>
      <c r="T249" s="24"/>
      <c r="U249" s="25" t="s">
        <v>98</v>
      </c>
      <c r="V249" s="26">
        <f t="shared" si="4"/>
        <v>4480</v>
      </c>
      <c r="W249" s="26">
        <v>4188.7996428571432</v>
      </c>
      <c r="X249" s="26">
        <v>2162.13</v>
      </c>
      <c r="Y249" s="26">
        <v>291.20035714285677</v>
      </c>
      <c r="Z249" s="26">
        <v>2317.87</v>
      </c>
      <c r="AA249" s="27" t="s">
        <v>99</v>
      </c>
      <c r="AB249" s="17" t="s">
        <v>129</v>
      </c>
      <c r="AC249" s="17" t="s">
        <v>134</v>
      </c>
      <c r="AD249" s="28"/>
      <c r="AE249" s="29"/>
      <c r="AF249" s="29"/>
      <c r="AG249" s="29" t="s">
        <v>102</v>
      </c>
      <c r="AH249" s="29"/>
      <c r="AI249" s="29"/>
      <c r="AJ249" s="29"/>
      <c r="AK249" s="29"/>
      <c r="AL249" s="29"/>
      <c r="AM249" s="29"/>
      <c r="AN249" s="29"/>
      <c r="AO249" s="29"/>
      <c r="AP249" s="29"/>
      <c r="AQ249" s="29"/>
      <c r="AR249" s="29"/>
      <c r="AS249" s="29"/>
      <c r="AT249" s="29" t="s">
        <v>102</v>
      </c>
      <c r="AU249" s="29" t="s">
        <v>102</v>
      </c>
      <c r="AV249" s="29" t="s">
        <v>102</v>
      </c>
      <c r="AW249" s="29" t="s">
        <v>102</v>
      </c>
      <c r="AX249" s="29" t="s">
        <v>102</v>
      </c>
      <c r="AY249" s="29" t="s">
        <v>102</v>
      </c>
      <c r="AZ249" s="29" t="s">
        <v>102</v>
      </c>
      <c r="BA249" s="29" t="s">
        <v>102</v>
      </c>
      <c r="BB249" s="29" t="s">
        <v>102</v>
      </c>
      <c r="BC249" s="29" t="s">
        <v>102</v>
      </c>
      <c r="BD249" s="30">
        <v>10</v>
      </c>
      <c r="BE249" s="31">
        <v>0</v>
      </c>
      <c r="BF249" s="31">
        <v>0</v>
      </c>
      <c r="BG249" s="31">
        <v>448</v>
      </c>
      <c r="BH249" s="31">
        <v>448</v>
      </c>
      <c r="BI249" s="31">
        <v>448</v>
      </c>
      <c r="BJ249" s="31">
        <v>448</v>
      </c>
      <c r="BK249" s="31">
        <v>448</v>
      </c>
      <c r="BL249" s="31">
        <v>448</v>
      </c>
      <c r="BM249" s="31">
        <v>448</v>
      </c>
      <c r="BN249" s="31">
        <v>448</v>
      </c>
      <c r="BO249" s="31">
        <v>448</v>
      </c>
      <c r="BP249" s="31">
        <v>448</v>
      </c>
      <c r="BQ249" s="31">
        <v>4480</v>
      </c>
      <c r="BR249" s="31" t="b">
        <v>1</v>
      </c>
      <c r="BS249" s="31"/>
      <c r="BT249" s="33" t="s">
        <v>589</v>
      </c>
    </row>
    <row r="250" spans="1:72" ht="51" x14ac:dyDescent="0.2">
      <c r="A250" s="17">
        <v>249</v>
      </c>
      <c r="B250" s="18">
        <v>0</v>
      </c>
      <c r="C250" s="19" t="s">
        <v>85</v>
      </c>
      <c r="D250" s="19" t="s">
        <v>226</v>
      </c>
      <c r="E250" s="20" t="s">
        <v>87</v>
      </c>
      <c r="F250" s="20" t="s">
        <v>88</v>
      </c>
      <c r="G250" s="19" t="s">
        <v>89</v>
      </c>
      <c r="H250" s="19" t="s">
        <v>204</v>
      </c>
      <c r="I250" s="19" t="s">
        <v>205</v>
      </c>
      <c r="J250" s="19" t="s">
        <v>206</v>
      </c>
      <c r="K250" s="19" t="s">
        <v>227</v>
      </c>
      <c r="L250" s="19" t="s">
        <v>590</v>
      </c>
      <c r="M250" s="21" t="s">
        <v>591</v>
      </c>
      <c r="N250" s="22"/>
      <c r="O250" s="19" t="s">
        <v>108</v>
      </c>
      <c r="P250" s="19" t="s">
        <v>592</v>
      </c>
      <c r="Q250" s="23">
        <v>0</v>
      </c>
      <c r="R250" s="24"/>
      <c r="S250" s="24"/>
      <c r="T250" s="24"/>
      <c r="U250" s="25" t="s">
        <v>111</v>
      </c>
      <c r="V250" s="26">
        <f t="shared" si="4"/>
        <v>0</v>
      </c>
      <c r="W250" s="26">
        <v>0</v>
      </c>
      <c r="X250" s="26">
        <v>0</v>
      </c>
      <c r="Y250" s="26">
        <v>0</v>
      </c>
      <c r="Z250" s="26">
        <v>0</v>
      </c>
      <c r="AA250" s="27" t="s">
        <v>99</v>
      </c>
      <c r="AB250" s="17" t="s">
        <v>129</v>
      </c>
      <c r="AC250" s="17" t="s">
        <v>134</v>
      </c>
      <c r="AD250" s="28"/>
      <c r="AE250" s="29"/>
      <c r="AF250" s="29"/>
      <c r="AG250" s="29"/>
      <c r="AH250" s="29"/>
      <c r="AI250" s="29" t="s">
        <v>102</v>
      </c>
      <c r="AJ250" s="29" t="s">
        <v>102</v>
      </c>
      <c r="AK250" s="29" t="s">
        <v>102</v>
      </c>
      <c r="AL250" s="29" t="s">
        <v>102</v>
      </c>
      <c r="AM250" s="29" t="s">
        <v>102</v>
      </c>
      <c r="AN250" s="29" t="s">
        <v>102</v>
      </c>
      <c r="AO250" s="29" t="s">
        <v>102</v>
      </c>
      <c r="AP250" s="29" t="s">
        <v>102</v>
      </c>
      <c r="AQ250" s="29"/>
      <c r="AR250" s="29"/>
      <c r="AS250" s="29"/>
      <c r="AT250" s="29"/>
      <c r="AU250" s="29" t="s">
        <v>102</v>
      </c>
      <c r="AV250" s="29" t="s">
        <v>102</v>
      </c>
      <c r="AW250" s="29" t="s">
        <v>102</v>
      </c>
      <c r="AX250" s="29" t="s">
        <v>102</v>
      </c>
      <c r="AY250" s="29" t="s">
        <v>102</v>
      </c>
      <c r="AZ250" s="29" t="s">
        <v>102</v>
      </c>
      <c r="BA250" s="29" t="s">
        <v>102</v>
      </c>
      <c r="BB250" s="29" t="s">
        <v>102</v>
      </c>
      <c r="BC250" s="29"/>
      <c r="BD250" s="30">
        <v>8</v>
      </c>
      <c r="BE250" s="31">
        <v>0</v>
      </c>
      <c r="BF250" s="31">
        <v>0</v>
      </c>
      <c r="BG250" s="31">
        <v>0</v>
      </c>
      <c r="BH250" s="31">
        <v>0</v>
      </c>
      <c r="BI250" s="31">
        <v>0</v>
      </c>
      <c r="BJ250" s="31">
        <v>0</v>
      </c>
      <c r="BK250" s="31">
        <v>0</v>
      </c>
      <c r="BL250" s="31">
        <v>0</v>
      </c>
      <c r="BM250" s="31">
        <v>0</v>
      </c>
      <c r="BN250" s="31">
        <v>0</v>
      </c>
      <c r="BO250" s="31">
        <v>0</v>
      </c>
      <c r="BP250" s="31">
        <v>0</v>
      </c>
      <c r="BQ250" s="31">
        <v>0</v>
      </c>
      <c r="BR250" s="31" t="b">
        <v>1</v>
      </c>
      <c r="BS250" s="31"/>
      <c r="BT250" s="32"/>
    </row>
    <row r="251" spans="1:72" ht="114.75" x14ac:dyDescent="0.2">
      <c r="A251" s="17">
        <v>250</v>
      </c>
      <c r="B251" s="18">
        <v>129</v>
      </c>
      <c r="C251" s="19" t="s">
        <v>470</v>
      </c>
      <c r="D251" s="19" t="s">
        <v>504</v>
      </c>
      <c r="E251" s="20" t="s">
        <v>87</v>
      </c>
      <c r="F251" s="20" t="s">
        <v>88</v>
      </c>
      <c r="G251" s="19" t="s">
        <v>261</v>
      </c>
      <c r="H251" s="19" t="s">
        <v>262</v>
      </c>
      <c r="I251" s="19" t="s">
        <v>263</v>
      </c>
      <c r="J251" s="19" t="s">
        <v>264</v>
      </c>
      <c r="K251" s="19" t="s">
        <v>265</v>
      </c>
      <c r="L251" s="19" t="s">
        <v>593</v>
      </c>
      <c r="M251" s="21" t="s">
        <v>594</v>
      </c>
      <c r="N251" s="22"/>
      <c r="O251" s="19" t="s">
        <v>316</v>
      </c>
      <c r="P251" s="19" t="s">
        <v>506</v>
      </c>
      <c r="Q251" s="23">
        <v>611701.05000000005</v>
      </c>
      <c r="R251" s="24">
        <v>-957693.41999999993</v>
      </c>
      <c r="S251" s="24">
        <v>1498598.5899999999</v>
      </c>
      <c r="T251" s="42">
        <v>1176103.1299999999</v>
      </c>
      <c r="U251" s="25" t="s">
        <v>121</v>
      </c>
      <c r="V251" s="26">
        <f t="shared" si="4"/>
        <v>2328709.3499999996</v>
      </c>
      <c r="W251" s="26">
        <v>950907.69</v>
      </c>
      <c r="X251" s="26">
        <v>950748.30999999994</v>
      </c>
      <c r="Y251" s="26">
        <v>201698.53000000003</v>
      </c>
      <c r="Z251" s="26">
        <v>201857.91000000003</v>
      </c>
      <c r="AA251" s="27" t="s">
        <v>12</v>
      </c>
      <c r="AB251" s="17" t="s">
        <v>100</v>
      </c>
      <c r="AC251" s="17" t="s">
        <v>101</v>
      </c>
      <c r="AD251" s="28"/>
      <c r="AE251" s="29"/>
      <c r="AF251" s="29"/>
      <c r="AG251" s="29" t="s">
        <v>159</v>
      </c>
      <c r="AH251" s="29"/>
      <c r="AI251" s="29"/>
      <c r="AJ251" s="29"/>
      <c r="AK251" s="29"/>
      <c r="AL251" s="29"/>
      <c r="AM251" s="29"/>
      <c r="AN251" s="29"/>
      <c r="AO251" s="29"/>
      <c r="AP251" s="29"/>
      <c r="AQ251" s="29"/>
      <c r="AR251" s="29" t="s">
        <v>102</v>
      </c>
      <c r="AS251" s="29" t="s">
        <v>102</v>
      </c>
      <c r="AT251" s="29" t="s">
        <v>102</v>
      </c>
      <c r="AU251" s="29"/>
      <c r="AV251" s="29"/>
      <c r="AW251" s="29"/>
      <c r="AX251" s="29"/>
      <c r="AY251" s="29"/>
      <c r="AZ251" s="29"/>
      <c r="BA251" s="29"/>
      <c r="BB251" s="29"/>
      <c r="BC251" s="29"/>
      <c r="BD251" s="30">
        <f>COUNTIF(AR251:BC251,"X")</f>
        <v>3</v>
      </c>
      <c r="BE251" s="31">
        <f t="shared" ref="BE251:BP251" si="5">IF(AR251="X",$V251/$BD251,0)</f>
        <v>776236.44999999984</v>
      </c>
      <c r="BF251" s="31">
        <f t="shared" si="5"/>
        <v>776236.44999999984</v>
      </c>
      <c r="BG251" s="31">
        <f t="shared" si="5"/>
        <v>776236.44999999984</v>
      </c>
      <c r="BH251" s="31">
        <f t="shared" si="5"/>
        <v>0</v>
      </c>
      <c r="BI251" s="31">
        <f t="shared" si="5"/>
        <v>0</v>
      </c>
      <c r="BJ251" s="31">
        <f t="shared" si="5"/>
        <v>0</v>
      </c>
      <c r="BK251" s="31">
        <f t="shared" si="5"/>
        <v>0</v>
      </c>
      <c r="BL251" s="31">
        <f t="shared" si="5"/>
        <v>0</v>
      </c>
      <c r="BM251" s="31">
        <f t="shared" si="5"/>
        <v>0</v>
      </c>
      <c r="BN251" s="31">
        <f t="shared" si="5"/>
        <v>0</v>
      </c>
      <c r="BO251" s="31">
        <f t="shared" si="5"/>
        <v>0</v>
      </c>
      <c r="BP251" s="31">
        <f t="shared" si="5"/>
        <v>0</v>
      </c>
      <c r="BQ251" s="31">
        <f>SUBTOTAL(9,BE251:BP251)</f>
        <v>2328709.3499999996</v>
      </c>
      <c r="BR251" s="31" t="b">
        <f>BQ251=V251</f>
        <v>1</v>
      </c>
      <c r="BS251" s="31"/>
      <c r="BT251" s="33" t="s">
        <v>595</v>
      </c>
    </row>
    <row r="252" spans="1:72" ht="63.75" x14ac:dyDescent="0.2">
      <c r="A252" s="17">
        <v>251</v>
      </c>
      <c r="B252" s="18">
        <v>236</v>
      </c>
      <c r="C252" s="19" t="s">
        <v>470</v>
      </c>
      <c r="D252" s="19" t="s">
        <v>596</v>
      </c>
      <c r="E252" s="20" t="s">
        <v>87</v>
      </c>
      <c r="F252" s="20" t="s">
        <v>88</v>
      </c>
      <c r="G252" s="19" t="s">
        <v>261</v>
      </c>
      <c r="H252" s="19" t="s">
        <v>262</v>
      </c>
      <c r="I252" s="19" t="s">
        <v>263</v>
      </c>
      <c r="J252" s="19" t="s">
        <v>264</v>
      </c>
      <c r="K252" s="19" t="s">
        <v>597</v>
      </c>
      <c r="L252" s="19" t="s">
        <v>598</v>
      </c>
      <c r="M252" s="21" t="s">
        <v>599</v>
      </c>
      <c r="N252" s="22"/>
      <c r="O252" s="19" t="s">
        <v>316</v>
      </c>
      <c r="P252" s="19" t="s">
        <v>19</v>
      </c>
      <c r="Q252" s="23">
        <v>100800</v>
      </c>
      <c r="R252" s="24">
        <v>-100801.82</v>
      </c>
      <c r="S252" s="24">
        <v>22483.200000000001</v>
      </c>
      <c r="T252" s="24"/>
      <c r="U252" s="25" t="s">
        <v>133</v>
      </c>
      <c r="V252" s="26">
        <f t="shared" si="4"/>
        <v>22481.379999999994</v>
      </c>
      <c r="W252" s="26">
        <v>20072.660714285717</v>
      </c>
      <c r="X252" s="26">
        <v>0</v>
      </c>
      <c r="Y252" s="26">
        <v>2408.7192857142763</v>
      </c>
      <c r="Z252" s="26">
        <v>22481.379999999994</v>
      </c>
      <c r="AA252" s="27" t="s">
        <v>12</v>
      </c>
      <c r="AB252" s="17" t="s">
        <v>129</v>
      </c>
      <c r="AC252" s="17" t="s">
        <v>130</v>
      </c>
      <c r="AD252" s="28"/>
      <c r="AE252" s="29"/>
      <c r="AF252" s="29"/>
      <c r="AG252" s="29"/>
      <c r="AH252" s="29" t="s">
        <v>102</v>
      </c>
      <c r="AI252" s="29"/>
      <c r="AJ252" s="29"/>
      <c r="AK252" s="29"/>
      <c r="AL252" s="29"/>
      <c r="AM252" s="29"/>
      <c r="AN252" s="29"/>
      <c r="AO252" s="29"/>
      <c r="AP252" s="29"/>
      <c r="AQ252" s="29"/>
      <c r="AR252" s="29"/>
      <c r="AS252" s="29"/>
      <c r="AT252" s="29"/>
      <c r="AU252" s="29"/>
      <c r="AV252" s="29"/>
      <c r="AW252" s="29"/>
      <c r="AX252" s="29" t="s">
        <v>102</v>
      </c>
      <c r="AY252" s="29"/>
      <c r="AZ252" s="29"/>
      <c r="BA252" s="29"/>
      <c r="BB252" s="29"/>
      <c r="BC252" s="29"/>
      <c r="BD252" s="30">
        <v>1</v>
      </c>
      <c r="BE252" s="31">
        <v>0</v>
      </c>
      <c r="BF252" s="31">
        <v>0</v>
      </c>
      <c r="BG252" s="31">
        <v>0</v>
      </c>
      <c r="BH252" s="31">
        <v>0</v>
      </c>
      <c r="BI252" s="31">
        <v>0</v>
      </c>
      <c r="BJ252" s="31">
        <v>0</v>
      </c>
      <c r="BK252" s="31">
        <v>22481.379999999994</v>
      </c>
      <c r="BL252" s="31">
        <v>0</v>
      </c>
      <c r="BM252" s="31">
        <v>0</v>
      </c>
      <c r="BN252" s="31">
        <v>0</v>
      </c>
      <c r="BO252" s="31">
        <v>0</v>
      </c>
      <c r="BP252" s="31">
        <v>0</v>
      </c>
      <c r="BQ252" s="31">
        <v>22481.379999999994</v>
      </c>
      <c r="BR252" s="31" t="b">
        <v>1</v>
      </c>
      <c r="BS252" s="31"/>
      <c r="BT252" s="33" t="s">
        <v>600</v>
      </c>
    </row>
    <row r="253" spans="1:72" ht="102" x14ac:dyDescent="0.2">
      <c r="A253" s="17">
        <v>252</v>
      </c>
      <c r="B253" s="18">
        <v>130</v>
      </c>
      <c r="C253" s="19" t="s">
        <v>470</v>
      </c>
      <c r="D253" s="19" t="s">
        <v>504</v>
      </c>
      <c r="E253" s="20" t="s">
        <v>87</v>
      </c>
      <c r="F253" s="20" t="s">
        <v>88</v>
      </c>
      <c r="G253" s="19" t="s">
        <v>261</v>
      </c>
      <c r="H253" s="19" t="s">
        <v>262</v>
      </c>
      <c r="I253" s="19" t="s">
        <v>263</v>
      </c>
      <c r="J253" s="19" t="s">
        <v>264</v>
      </c>
      <c r="K253" s="19" t="s">
        <v>265</v>
      </c>
      <c r="L253" s="19" t="s">
        <v>593</v>
      </c>
      <c r="M253" s="21" t="s">
        <v>505</v>
      </c>
      <c r="N253" s="22"/>
      <c r="O253" s="19" t="s">
        <v>316</v>
      </c>
      <c r="P253" s="19" t="s">
        <v>506</v>
      </c>
      <c r="Q253" s="23">
        <v>152364.24</v>
      </c>
      <c r="R253" s="24">
        <v>-42192.869999999995</v>
      </c>
      <c r="S253" s="24">
        <v>96995.209999999992</v>
      </c>
      <c r="T253" s="42">
        <v>153028.91000000003</v>
      </c>
      <c r="U253" s="25" t="s">
        <v>98</v>
      </c>
      <c r="V253" s="26">
        <f t="shared" si="4"/>
        <v>360195.49</v>
      </c>
      <c r="W253" s="26">
        <v>179522.85000000003</v>
      </c>
      <c r="X253" s="26">
        <v>151172.29999999999</v>
      </c>
      <c r="Y253" s="26">
        <v>27643.729999999952</v>
      </c>
      <c r="Z253" s="26">
        <v>55994.28</v>
      </c>
      <c r="AA253" s="27" t="s">
        <v>12</v>
      </c>
      <c r="AB253" s="17" t="s">
        <v>129</v>
      </c>
      <c r="AC253" s="17" t="s">
        <v>134</v>
      </c>
      <c r="AD253" s="28"/>
      <c r="AE253" s="29"/>
      <c r="AF253" s="29"/>
      <c r="AG253" s="29" t="s">
        <v>159</v>
      </c>
      <c r="AH253" s="29"/>
      <c r="AI253" s="29"/>
      <c r="AJ253" s="29"/>
      <c r="AK253" s="29"/>
      <c r="AL253" s="29"/>
      <c r="AM253" s="29"/>
      <c r="AN253" s="29"/>
      <c r="AO253" s="29"/>
      <c r="AP253" s="29"/>
      <c r="AQ253" s="29"/>
      <c r="AR253" s="29"/>
      <c r="AS253" s="29" t="s">
        <v>102</v>
      </c>
      <c r="AT253" s="29" t="s">
        <v>102</v>
      </c>
      <c r="AU253" s="29" t="s">
        <v>102</v>
      </c>
      <c r="AV253" s="29" t="s">
        <v>102</v>
      </c>
      <c r="AW253" s="29" t="s">
        <v>102</v>
      </c>
      <c r="AX253" s="29" t="s">
        <v>102</v>
      </c>
      <c r="AY253" s="29" t="s">
        <v>102</v>
      </c>
      <c r="AZ253" s="29" t="s">
        <v>102</v>
      </c>
      <c r="BA253" s="29" t="s">
        <v>102</v>
      </c>
      <c r="BB253" s="29" t="s">
        <v>102</v>
      </c>
      <c r="BC253" s="29" t="s">
        <v>102</v>
      </c>
      <c r="BD253" s="30">
        <f t="shared" ref="BD253:BD300" si="6">COUNTIF(AR253:BC253,"X")</f>
        <v>11</v>
      </c>
      <c r="BE253" s="31">
        <f t="shared" ref="BE253:BP274" si="7">IF(AR253="X",$V253/$BD253,0)</f>
        <v>0</v>
      </c>
      <c r="BF253" s="31">
        <f t="shared" si="7"/>
        <v>32745.044545454544</v>
      </c>
      <c r="BG253" s="31">
        <f t="shared" si="7"/>
        <v>32745.044545454544</v>
      </c>
      <c r="BH253" s="31">
        <f t="shared" si="7"/>
        <v>32745.044545454544</v>
      </c>
      <c r="BI253" s="31">
        <f t="shared" si="7"/>
        <v>32745.044545454544</v>
      </c>
      <c r="BJ253" s="31">
        <f t="shared" si="7"/>
        <v>32745.044545454544</v>
      </c>
      <c r="BK253" s="31">
        <f t="shared" si="7"/>
        <v>32745.044545454544</v>
      </c>
      <c r="BL253" s="31">
        <f t="shared" si="7"/>
        <v>32745.044545454544</v>
      </c>
      <c r="BM253" s="31">
        <f t="shared" si="7"/>
        <v>32745.044545454544</v>
      </c>
      <c r="BN253" s="31">
        <f t="shared" si="7"/>
        <v>32745.044545454544</v>
      </c>
      <c r="BO253" s="31">
        <f t="shared" si="7"/>
        <v>32745.044545454544</v>
      </c>
      <c r="BP253" s="31">
        <f t="shared" si="7"/>
        <v>32745.044545454544</v>
      </c>
      <c r="BQ253" s="31">
        <f t="shared" ref="BQ253:BQ300" si="8">SUBTOTAL(9,BE253:BP253)</f>
        <v>360195.49000000005</v>
      </c>
      <c r="BR253" s="31" t="b">
        <f t="shared" ref="BR253:BR300" si="9">BQ253=V253</f>
        <v>1</v>
      </c>
      <c r="BS253" s="31"/>
      <c r="BT253" s="33" t="s">
        <v>601</v>
      </c>
    </row>
    <row r="254" spans="1:72" ht="89.25" x14ac:dyDescent="0.2">
      <c r="A254" s="17">
        <v>253</v>
      </c>
      <c r="B254" s="18">
        <v>131</v>
      </c>
      <c r="C254" s="19" t="s">
        <v>470</v>
      </c>
      <c r="D254" s="19" t="s">
        <v>504</v>
      </c>
      <c r="E254" s="20" t="s">
        <v>87</v>
      </c>
      <c r="F254" s="20" t="s">
        <v>88</v>
      </c>
      <c r="G254" s="19" t="s">
        <v>261</v>
      </c>
      <c r="H254" s="19" t="s">
        <v>262</v>
      </c>
      <c r="I254" s="19" t="s">
        <v>263</v>
      </c>
      <c r="J254" s="19" t="s">
        <v>264</v>
      </c>
      <c r="K254" s="19" t="s">
        <v>265</v>
      </c>
      <c r="L254" s="19" t="s">
        <v>593</v>
      </c>
      <c r="M254" s="21" t="s">
        <v>507</v>
      </c>
      <c r="N254" s="22"/>
      <c r="O254" s="19" t="s">
        <v>316</v>
      </c>
      <c r="P254" s="19" t="s">
        <v>506</v>
      </c>
      <c r="Q254" s="23">
        <v>230560.41</v>
      </c>
      <c r="R254" s="24">
        <v>-59365.05</v>
      </c>
      <c r="S254" s="24">
        <v>118854.16</v>
      </c>
      <c r="T254" s="43">
        <v>174425.34499999997</v>
      </c>
      <c r="U254" s="25" t="s">
        <v>98</v>
      </c>
      <c r="V254" s="26">
        <f t="shared" si="4"/>
        <v>464474.86499999999</v>
      </c>
      <c r="W254" s="26">
        <v>254292.01796296291</v>
      </c>
      <c r="X254" s="26">
        <v>193227.06999999998</v>
      </c>
      <c r="Y254" s="26">
        <v>35757.502037037106</v>
      </c>
      <c r="Z254" s="26">
        <v>96822.450000000041</v>
      </c>
      <c r="AA254" s="27" t="s">
        <v>12</v>
      </c>
      <c r="AB254" s="17" t="s">
        <v>129</v>
      </c>
      <c r="AC254" s="17" t="s">
        <v>134</v>
      </c>
      <c r="AD254" s="28"/>
      <c r="AE254" s="29"/>
      <c r="AF254" s="29"/>
      <c r="AG254" s="29" t="s">
        <v>159</v>
      </c>
      <c r="AH254" s="29"/>
      <c r="AI254" s="29"/>
      <c r="AJ254" s="29"/>
      <c r="AK254" s="29"/>
      <c r="AL254" s="29"/>
      <c r="AM254" s="29"/>
      <c r="AN254" s="29"/>
      <c r="AO254" s="29"/>
      <c r="AP254" s="29"/>
      <c r="AQ254" s="29"/>
      <c r="AR254" s="29"/>
      <c r="AS254" s="29" t="s">
        <v>102</v>
      </c>
      <c r="AT254" s="29" t="s">
        <v>102</v>
      </c>
      <c r="AU254" s="29" t="s">
        <v>102</v>
      </c>
      <c r="AV254" s="29" t="s">
        <v>102</v>
      </c>
      <c r="AW254" s="29" t="s">
        <v>102</v>
      </c>
      <c r="AX254" s="29" t="s">
        <v>102</v>
      </c>
      <c r="AY254" s="29" t="s">
        <v>102</v>
      </c>
      <c r="AZ254" s="29" t="s">
        <v>102</v>
      </c>
      <c r="BA254" s="29" t="s">
        <v>102</v>
      </c>
      <c r="BB254" s="29" t="s">
        <v>102</v>
      </c>
      <c r="BC254" s="29" t="s">
        <v>102</v>
      </c>
      <c r="BD254" s="30">
        <f t="shared" si="6"/>
        <v>11</v>
      </c>
      <c r="BE254" s="31">
        <f t="shared" si="7"/>
        <v>0</v>
      </c>
      <c r="BF254" s="31">
        <f t="shared" si="7"/>
        <v>42224.987727272724</v>
      </c>
      <c r="BG254" s="31">
        <f t="shared" si="7"/>
        <v>42224.987727272724</v>
      </c>
      <c r="BH254" s="31">
        <f t="shared" si="7"/>
        <v>42224.987727272724</v>
      </c>
      <c r="BI254" s="31">
        <f t="shared" si="7"/>
        <v>42224.987727272724</v>
      </c>
      <c r="BJ254" s="31">
        <f t="shared" si="7"/>
        <v>42224.987727272724</v>
      </c>
      <c r="BK254" s="31">
        <f t="shared" si="7"/>
        <v>42224.987727272724</v>
      </c>
      <c r="BL254" s="31">
        <f t="shared" si="7"/>
        <v>42224.987727272724</v>
      </c>
      <c r="BM254" s="31">
        <f t="shared" si="7"/>
        <v>42224.987727272724</v>
      </c>
      <c r="BN254" s="31">
        <f t="shared" si="7"/>
        <v>42224.987727272724</v>
      </c>
      <c r="BO254" s="31">
        <f t="shared" si="7"/>
        <v>42224.987727272724</v>
      </c>
      <c r="BP254" s="31">
        <f t="shared" si="7"/>
        <v>42224.987727272724</v>
      </c>
      <c r="BQ254" s="31">
        <f t="shared" si="8"/>
        <v>464474.86499999999</v>
      </c>
      <c r="BR254" s="31" t="b">
        <f t="shared" si="9"/>
        <v>1</v>
      </c>
      <c r="BS254" s="31"/>
      <c r="BT254" s="33" t="s">
        <v>602</v>
      </c>
    </row>
    <row r="255" spans="1:72" ht="89.25" x14ac:dyDescent="0.2">
      <c r="A255" s="17">
        <v>254</v>
      </c>
      <c r="B255" s="18">
        <v>132</v>
      </c>
      <c r="C255" s="19" t="s">
        <v>470</v>
      </c>
      <c r="D255" s="19" t="s">
        <v>504</v>
      </c>
      <c r="E255" s="20" t="s">
        <v>87</v>
      </c>
      <c r="F255" s="20" t="s">
        <v>88</v>
      </c>
      <c r="G255" s="19" t="s">
        <v>261</v>
      </c>
      <c r="H255" s="19" t="s">
        <v>262</v>
      </c>
      <c r="I255" s="19" t="s">
        <v>263</v>
      </c>
      <c r="J255" s="19" t="s">
        <v>264</v>
      </c>
      <c r="K255" s="19" t="s">
        <v>265</v>
      </c>
      <c r="L255" s="19" t="s">
        <v>593</v>
      </c>
      <c r="M255" s="21" t="s">
        <v>508</v>
      </c>
      <c r="N255" s="22"/>
      <c r="O255" s="19" t="s">
        <v>316</v>
      </c>
      <c r="P255" s="19" t="s">
        <v>506</v>
      </c>
      <c r="Q255" s="23">
        <v>243587.4</v>
      </c>
      <c r="R255" s="24">
        <v>-76595.930000000008</v>
      </c>
      <c r="S255" s="24">
        <v>118437.75999999999</v>
      </c>
      <c r="T255" s="43">
        <v>222110.96000000011</v>
      </c>
      <c r="U255" s="25" t="s">
        <v>98</v>
      </c>
      <c r="V255" s="26">
        <f t="shared" si="4"/>
        <v>507540.19000000006</v>
      </c>
      <c r="W255" s="26">
        <v>250685.16999999998</v>
      </c>
      <c r="X255" s="26">
        <v>198590.27</v>
      </c>
      <c r="Y255" s="26">
        <v>34744.06</v>
      </c>
      <c r="Z255" s="26">
        <v>86838.959999999992</v>
      </c>
      <c r="AA255" s="27" t="s">
        <v>12</v>
      </c>
      <c r="AB255" s="17" t="s">
        <v>129</v>
      </c>
      <c r="AC255" s="17" t="s">
        <v>134</v>
      </c>
      <c r="AD255" s="28"/>
      <c r="AE255" s="29"/>
      <c r="AF255" s="29"/>
      <c r="AG255" s="29" t="s">
        <v>159</v>
      </c>
      <c r="AH255" s="29"/>
      <c r="AI255" s="29"/>
      <c r="AJ255" s="29"/>
      <c r="AK255" s="29"/>
      <c r="AL255" s="29"/>
      <c r="AM255" s="29"/>
      <c r="AN255" s="29"/>
      <c r="AO255" s="29"/>
      <c r="AP255" s="29"/>
      <c r="AQ255" s="29"/>
      <c r="AR255" s="29"/>
      <c r="AS255" s="29" t="s">
        <v>102</v>
      </c>
      <c r="AT255" s="29" t="s">
        <v>102</v>
      </c>
      <c r="AU255" s="29" t="s">
        <v>102</v>
      </c>
      <c r="AV255" s="29" t="s">
        <v>102</v>
      </c>
      <c r="AW255" s="29" t="s">
        <v>102</v>
      </c>
      <c r="AX255" s="29" t="s">
        <v>102</v>
      </c>
      <c r="AY255" s="29" t="s">
        <v>102</v>
      </c>
      <c r="AZ255" s="29" t="s">
        <v>102</v>
      </c>
      <c r="BA255" s="29" t="s">
        <v>102</v>
      </c>
      <c r="BB255" s="29" t="s">
        <v>102</v>
      </c>
      <c r="BC255" s="29" t="s">
        <v>102</v>
      </c>
      <c r="BD255" s="30">
        <f t="shared" si="6"/>
        <v>11</v>
      </c>
      <c r="BE255" s="31">
        <f t="shared" si="7"/>
        <v>0</v>
      </c>
      <c r="BF255" s="31">
        <f t="shared" si="7"/>
        <v>46140.01727272728</v>
      </c>
      <c r="BG255" s="31">
        <f t="shared" si="7"/>
        <v>46140.01727272728</v>
      </c>
      <c r="BH255" s="31">
        <f t="shared" si="7"/>
        <v>46140.01727272728</v>
      </c>
      <c r="BI255" s="31">
        <f t="shared" si="7"/>
        <v>46140.01727272728</v>
      </c>
      <c r="BJ255" s="31">
        <f t="shared" si="7"/>
        <v>46140.01727272728</v>
      </c>
      <c r="BK255" s="31">
        <f t="shared" si="7"/>
        <v>46140.01727272728</v>
      </c>
      <c r="BL255" s="31">
        <f t="shared" si="7"/>
        <v>46140.01727272728</v>
      </c>
      <c r="BM255" s="31">
        <f t="shared" si="7"/>
        <v>46140.01727272728</v>
      </c>
      <c r="BN255" s="31">
        <f t="shared" si="7"/>
        <v>46140.01727272728</v>
      </c>
      <c r="BO255" s="31">
        <f t="shared" si="7"/>
        <v>46140.01727272728</v>
      </c>
      <c r="BP255" s="31">
        <f t="shared" si="7"/>
        <v>46140.01727272728</v>
      </c>
      <c r="BQ255" s="31">
        <f t="shared" si="8"/>
        <v>507540.19000000006</v>
      </c>
      <c r="BR255" s="31" t="b">
        <f t="shared" si="9"/>
        <v>1</v>
      </c>
      <c r="BS255" s="31"/>
      <c r="BT255" s="33" t="s">
        <v>603</v>
      </c>
    </row>
    <row r="256" spans="1:72" ht="63.75" x14ac:dyDescent="0.2">
      <c r="A256" s="17">
        <v>255</v>
      </c>
      <c r="B256" s="18">
        <v>133</v>
      </c>
      <c r="C256" s="19" t="s">
        <v>470</v>
      </c>
      <c r="D256" s="19" t="s">
        <v>504</v>
      </c>
      <c r="E256" s="20" t="s">
        <v>87</v>
      </c>
      <c r="F256" s="20" t="s">
        <v>88</v>
      </c>
      <c r="G256" s="19" t="s">
        <v>261</v>
      </c>
      <c r="H256" s="19" t="s">
        <v>262</v>
      </c>
      <c r="I256" s="19" t="s">
        <v>263</v>
      </c>
      <c r="J256" s="19" t="s">
        <v>264</v>
      </c>
      <c r="K256" s="19" t="s">
        <v>265</v>
      </c>
      <c r="L256" s="19" t="s">
        <v>593</v>
      </c>
      <c r="M256" s="21" t="s">
        <v>509</v>
      </c>
      <c r="N256" s="22"/>
      <c r="O256" s="19" t="s">
        <v>316</v>
      </c>
      <c r="P256" s="19" t="s">
        <v>506</v>
      </c>
      <c r="Q256" s="23">
        <v>112500</v>
      </c>
      <c r="R256" s="24">
        <v>-13898.07</v>
      </c>
      <c r="S256" s="24">
        <v>141410.36000000002</v>
      </c>
      <c r="T256" s="42">
        <v>146725.27500000002</v>
      </c>
      <c r="U256" s="25" t="s">
        <v>98</v>
      </c>
      <c r="V256" s="26">
        <f t="shared" si="4"/>
        <v>386737.56500000006</v>
      </c>
      <c r="W256" s="26">
        <v>198524.68000000002</v>
      </c>
      <c r="X256" s="26">
        <v>173198.91</v>
      </c>
      <c r="Y256" s="26">
        <v>41487.609999999986</v>
      </c>
      <c r="Z256" s="26">
        <v>66813.38</v>
      </c>
      <c r="AA256" s="27" t="s">
        <v>12</v>
      </c>
      <c r="AB256" s="17" t="s">
        <v>129</v>
      </c>
      <c r="AC256" s="17" t="s">
        <v>134</v>
      </c>
      <c r="AD256" s="28"/>
      <c r="AE256" s="29"/>
      <c r="AF256" s="29"/>
      <c r="AG256" s="29" t="s">
        <v>159</v>
      </c>
      <c r="AH256" s="29"/>
      <c r="AI256" s="29"/>
      <c r="AJ256" s="29"/>
      <c r="AK256" s="29"/>
      <c r="AL256" s="29"/>
      <c r="AM256" s="29"/>
      <c r="AN256" s="29"/>
      <c r="AO256" s="29"/>
      <c r="AP256" s="29"/>
      <c r="AQ256" s="29"/>
      <c r="AR256" s="29"/>
      <c r="AS256" s="29" t="s">
        <v>102</v>
      </c>
      <c r="AT256" s="29" t="s">
        <v>102</v>
      </c>
      <c r="AU256" s="29" t="s">
        <v>102</v>
      </c>
      <c r="AV256" s="29" t="s">
        <v>102</v>
      </c>
      <c r="AW256" s="29" t="s">
        <v>102</v>
      </c>
      <c r="AX256" s="29" t="s">
        <v>102</v>
      </c>
      <c r="AY256" s="29" t="s">
        <v>102</v>
      </c>
      <c r="AZ256" s="29" t="s">
        <v>102</v>
      </c>
      <c r="BA256" s="29" t="s">
        <v>102</v>
      </c>
      <c r="BB256" s="29" t="s">
        <v>102</v>
      </c>
      <c r="BC256" s="29" t="s">
        <v>102</v>
      </c>
      <c r="BD256" s="30">
        <f t="shared" si="6"/>
        <v>11</v>
      </c>
      <c r="BE256" s="31">
        <f t="shared" si="7"/>
        <v>0</v>
      </c>
      <c r="BF256" s="31">
        <f t="shared" si="7"/>
        <v>35157.960454545457</v>
      </c>
      <c r="BG256" s="31">
        <f t="shared" si="7"/>
        <v>35157.960454545457</v>
      </c>
      <c r="BH256" s="31">
        <f t="shared" si="7"/>
        <v>35157.960454545457</v>
      </c>
      <c r="BI256" s="31">
        <f t="shared" si="7"/>
        <v>35157.960454545457</v>
      </c>
      <c r="BJ256" s="31">
        <f t="shared" si="7"/>
        <v>35157.960454545457</v>
      </c>
      <c r="BK256" s="31">
        <f t="shared" si="7"/>
        <v>35157.960454545457</v>
      </c>
      <c r="BL256" s="31">
        <f t="shared" si="7"/>
        <v>35157.960454545457</v>
      </c>
      <c r="BM256" s="31">
        <f t="shared" si="7"/>
        <v>35157.960454545457</v>
      </c>
      <c r="BN256" s="31">
        <f t="shared" si="7"/>
        <v>35157.960454545457</v>
      </c>
      <c r="BO256" s="31">
        <f t="shared" si="7"/>
        <v>35157.960454545457</v>
      </c>
      <c r="BP256" s="31">
        <f t="shared" si="7"/>
        <v>35157.960454545457</v>
      </c>
      <c r="BQ256" s="31">
        <f t="shared" si="8"/>
        <v>386737.565</v>
      </c>
      <c r="BR256" s="31" t="b">
        <f t="shared" si="9"/>
        <v>1</v>
      </c>
      <c r="BS256" s="31"/>
      <c r="BT256" s="33" t="s">
        <v>604</v>
      </c>
    </row>
    <row r="257" spans="1:72" ht="102" x14ac:dyDescent="0.2">
      <c r="A257" s="17">
        <v>256</v>
      </c>
      <c r="B257" s="18">
        <v>134</v>
      </c>
      <c r="C257" s="19" t="s">
        <v>470</v>
      </c>
      <c r="D257" s="19" t="s">
        <v>504</v>
      </c>
      <c r="E257" s="20" t="s">
        <v>87</v>
      </c>
      <c r="F257" s="20" t="s">
        <v>88</v>
      </c>
      <c r="G257" s="19" t="s">
        <v>261</v>
      </c>
      <c r="H257" s="19" t="s">
        <v>262</v>
      </c>
      <c r="I257" s="19" t="s">
        <v>263</v>
      </c>
      <c r="J257" s="19" t="s">
        <v>264</v>
      </c>
      <c r="K257" s="19" t="s">
        <v>265</v>
      </c>
      <c r="L257" s="19" t="s">
        <v>593</v>
      </c>
      <c r="M257" s="21" t="s">
        <v>511</v>
      </c>
      <c r="N257" s="22"/>
      <c r="O257" s="19" t="s">
        <v>316</v>
      </c>
      <c r="P257" s="19" t="s">
        <v>506</v>
      </c>
      <c r="Q257" s="23">
        <v>227662.32</v>
      </c>
      <c r="R257" s="24">
        <v>-36059.96</v>
      </c>
      <c r="S257" s="24">
        <v>181663.65000000002</v>
      </c>
      <c r="T257" s="43">
        <v>279380.87</v>
      </c>
      <c r="U257" s="25" t="s">
        <v>98</v>
      </c>
      <c r="V257" s="26">
        <f t="shared" si="4"/>
        <v>652646.88</v>
      </c>
      <c r="W257" s="26">
        <v>323756.42000000004</v>
      </c>
      <c r="X257" s="26">
        <v>269221.60000000003</v>
      </c>
      <c r="Y257" s="26">
        <v>49509.589999999967</v>
      </c>
      <c r="Z257" s="26">
        <v>104044.40999999997</v>
      </c>
      <c r="AA257" s="27" t="s">
        <v>12</v>
      </c>
      <c r="AB257" s="17" t="s">
        <v>129</v>
      </c>
      <c r="AC257" s="17" t="s">
        <v>134</v>
      </c>
      <c r="AD257" s="28"/>
      <c r="AE257" s="29"/>
      <c r="AF257" s="29"/>
      <c r="AG257" s="29" t="s">
        <v>159</v>
      </c>
      <c r="AH257" s="29"/>
      <c r="AI257" s="29"/>
      <c r="AJ257" s="29"/>
      <c r="AK257" s="29"/>
      <c r="AL257" s="29"/>
      <c r="AM257" s="29"/>
      <c r="AN257" s="29"/>
      <c r="AO257" s="29"/>
      <c r="AP257" s="29"/>
      <c r="AQ257" s="29"/>
      <c r="AR257" s="29"/>
      <c r="AS257" s="29" t="s">
        <v>102</v>
      </c>
      <c r="AT257" s="29" t="s">
        <v>102</v>
      </c>
      <c r="AU257" s="29" t="s">
        <v>102</v>
      </c>
      <c r="AV257" s="29" t="s">
        <v>102</v>
      </c>
      <c r="AW257" s="29" t="s">
        <v>102</v>
      </c>
      <c r="AX257" s="29" t="s">
        <v>102</v>
      </c>
      <c r="AY257" s="29" t="s">
        <v>102</v>
      </c>
      <c r="AZ257" s="29" t="s">
        <v>102</v>
      </c>
      <c r="BA257" s="29" t="s">
        <v>102</v>
      </c>
      <c r="BB257" s="29" t="s">
        <v>102</v>
      </c>
      <c r="BC257" s="29" t="s">
        <v>102</v>
      </c>
      <c r="BD257" s="30">
        <f t="shared" si="6"/>
        <v>11</v>
      </c>
      <c r="BE257" s="31">
        <f t="shared" si="7"/>
        <v>0</v>
      </c>
      <c r="BF257" s="31">
        <f t="shared" si="7"/>
        <v>59331.534545454546</v>
      </c>
      <c r="BG257" s="31">
        <f t="shared" si="7"/>
        <v>59331.534545454546</v>
      </c>
      <c r="BH257" s="31">
        <f t="shared" si="7"/>
        <v>59331.534545454546</v>
      </c>
      <c r="BI257" s="31">
        <f t="shared" si="7"/>
        <v>59331.534545454546</v>
      </c>
      <c r="BJ257" s="31">
        <f t="shared" si="7"/>
        <v>59331.534545454546</v>
      </c>
      <c r="BK257" s="31">
        <f t="shared" si="7"/>
        <v>59331.534545454546</v>
      </c>
      <c r="BL257" s="31">
        <f t="shared" si="7"/>
        <v>59331.534545454546</v>
      </c>
      <c r="BM257" s="31">
        <f t="shared" si="7"/>
        <v>59331.534545454546</v>
      </c>
      <c r="BN257" s="31">
        <f t="shared" si="7"/>
        <v>59331.534545454546</v>
      </c>
      <c r="BO257" s="31">
        <f t="shared" si="7"/>
        <v>59331.534545454546</v>
      </c>
      <c r="BP257" s="31">
        <f t="shared" si="7"/>
        <v>59331.534545454546</v>
      </c>
      <c r="BQ257" s="31">
        <f t="shared" si="8"/>
        <v>652646.88</v>
      </c>
      <c r="BR257" s="31" t="b">
        <f t="shared" si="9"/>
        <v>1</v>
      </c>
      <c r="BS257" s="31"/>
      <c r="BT257" s="33" t="s">
        <v>605</v>
      </c>
    </row>
    <row r="258" spans="1:72" ht="102" x14ac:dyDescent="0.2">
      <c r="A258" s="17">
        <v>257</v>
      </c>
      <c r="B258" s="18">
        <v>135</v>
      </c>
      <c r="C258" s="19" t="s">
        <v>470</v>
      </c>
      <c r="D258" s="19" t="s">
        <v>504</v>
      </c>
      <c r="E258" s="20" t="s">
        <v>87</v>
      </c>
      <c r="F258" s="20" t="s">
        <v>88</v>
      </c>
      <c r="G258" s="19" t="s">
        <v>261</v>
      </c>
      <c r="H258" s="19" t="s">
        <v>262</v>
      </c>
      <c r="I258" s="19" t="s">
        <v>263</v>
      </c>
      <c r="J258" s="19" t="s">
        <v>264</v>
      </c>
      <c r="K258" s="19" t="s">
        <v>265</v>
      </c>
      <c r="L258" s="19" t="s">
        <v>593</v>
      </c>
      <c r="M258" s="21" t="s">
        <v>512</v>
      </c>
      <c r="N258" s="22"/>
      <c r="O258" s="19" t="s">
        <v>316</v>
      </c>
      <c r="P258" s="19" t="s">
        <v>506</v>
      </c>
      <c r="Q258" s="23">
        <v>288584.78999999998</v>
      </c>
      <c r="R258" s="24">
        <v>-63030.47</v>
      </c>
      <c r="S258" s="24">
        <v>194588.93</v>
      </c>
      <c r="T258" s="43">
        <v>309627.71499999997</v>
      </c>
      <c r="U258" s="25" t="s">
        <v>98</v>
      </c>
      <c r="V258" s="26">
        <f t="shared" ref="V258:V321" si="10">(Q258+R258+S258+T258)</f>
        <v>729770.96499999997</v>
      </c>
      <c r="W258" s="26">
        <v>363491.02</v>
      </c>
      <c r="X258" s="26">
        <v>306401.18999999989</v>
      </c>
      <c r="Y258" s="26">
        <v>56652.229999999981</v>
      </c>
      <c r="Z258" s="26">
        <v>113742.06000000011</v>
      </c>
      <c r="AA258" s="27" t="s">
        <v>12</v>
      </c>
      <c r="AB258" s="17" t="s">
        <v>129</v>
      </c>
      <c r="AC258" s="17" t="s">
        <v>134</v>
      </c>
      <c r="AD258" s="28"/>
      <c r="AE258" s="29"/>
      <c r="AF258" s="29"/>
      <c r="AG258" s="29" t="s">
        <v>159</v>
      </c>
      <c r="AH258" s="29"/>
      <c r="AI258" s="29"/>
      <c r="AJ258" s="29"/>
      <c r="AK258" s="29"/>
      <c r="AL258" s="29"/>
      <c r="AM258" s="29"/>
      <c r="AN258" s="29"/>
      <c r="AO258" s="29"/>
      <c r="AP258" s="29"/>
      <c r="AQ258" s="29"/>
      <c r="AR258" s="29"/>
      <c r="AS258" s="29" t="s">
        <v>102</v>
      </c>
      <c r="AT258" s="29" t="s">
        <v>102</v>
      </c>
      <c r="AU258" s="29" t="s">
        <v>102</v>
      </c>
      <c r="AV258" s="29" t="s">
        <v>102</v>
      </c>
      <c r="AW258" s="29" t="s">
        <v>102</v>
      </c>
      <c r="AX258" s="29" t="s">
        <v>102</v>
      </c>
      <c r="AY258" s="29" t="s">
        <v>102</v>
      </c>
      <c r="AZ258" s="29" t="s">
        <v>102</v>
      </c>
      <c r="BA258" s="29" t="s">
        <v>102</v>
      </c>
      <c r="BB258" s="29" t="s">
        <v>102</v>
      </c>
      <c r="BC258" s="29" t="s">
        <v>102</v>
      </c>
      <c r="BD258" s="30">
        <f t="shared" si="6"/>
        <v>11</v>
      </c>
      <c r="BE258" s="31">
        <f t="shared" si="7"/>
        <v>0</v>
      </c>
      <c r="BF258" s="31">
        <f t="shared" si="7"/>
        <v>66342.815000000002</v>
      </c>
      <c r="BG258" s="31">
        <f t="shared" si="7"/>
        <v>66342.815000000002</v>
      </c>
      <c r="BH258" s="31">
        <f t="shared" si="7"/>
        <v>66342.815000000002</v>
      </c>
      <c r="BI258" s="31">
        <f t="shared" si="7"/>
        <v>66342.815000000002</v>
      </c>
      <c r="BJ258" s="31">
        <f t="shared" si="7"/>
        <v>66342.815000000002</v>
      </c>
      <c r="BK258" s="31">
        <f t="shared" si="7"/>
        <v>66342.815000000002</v>
      </c>
      <c r="BL258" s="31">
        <f t="shared" si="7"/>
        <v>66342.815000000002</v>
      </c>
      <c r="BM258" s="31">
        <f t="shared" si="7"/>
        <v>66342.815000000002</v>
      </c>
      <c r="BN258" s="31">
        <f t="shared" si="7"/>
        <v>66342.815000000002</v>
      </c>
      <c r="BO258" s="31">
        <f t="shared" si="7"/>
        <v>66342.815000000002</v>
      </c>
      <c r="BP258" s="31">
        <f t="shared" si="7"/>
        <v>66342.815000000002</v>
      </c>
      <c r="BQ258" s="31">
        <f t="shared" si="8"/>
        <v>729770.96499999985</v>
      </c>
      <c r="BR258" s="31" t="b">
        <f t="shared" si="9"/>
        <v>1</v>
      </c>
      <c r="BS258" s="31"/>
      <c r="BT258" s="33" t="s">
        <v>605</v>
      </c>
    </row>
    <row r="259" spans="1:72" ht="89.25" x14ac:dyDescent="0.2">
      <c r="A259" s="17">
        <v>258</v>
      </c>
      <c r="B259" s="18">
        <v>136</v>
      </c>
      <c r="C259" s="19" t="s">
        <v>470</v>
      </c>
      <c r="D259" s="19" t="s">
        <v>504</v>
      </c>
      <c r="E259" s="20" t="s">
        <v>87</v>
      </c>
      <c r="F259" s="20" t="s">
        <v>88</v>
      </c>
      <c r="G259" s="19" t="s">
        <v>261</v>
      </c>
      <c r="H259" s="19" t="s">
        <v>262</v>
      </c>
      <c r="I259" s="19" t="s">
        <v>263</v>
      </c>
      <c r="J259" s="19" t="s">
        <v>264</v>
      </c>
      <c r="K259" s="19" t="s">
        <v>265</v>
      </c>
      <c r="L259" s="19" t="s">
        <v>593</v>
      </c>
      <c r="M259" s="21" t="s">
        <v>513</v>
      </c>
      <c r="N259" s="22"/>
      <c r="O259" s="19" t="s">
        <v>316</v>
      </c>
      <c r="P259" s="19" t="s">
        <v>506</v>
      </c>
      <c r="Q259" s="23">
        <v>204235.83</v>
      </c>
      <c r="R259" s="24">
        <v>-53112.14</v>
      </c>
      <c r="S259" s="24">
        <v>105844.82</v>
      </c>
      <c r="T259" s="43">
        <v>194917.10499999998</v>
      </c>
      <c r="U259" s="25" t="s">
        <v>98</v>
      </c>
      <c r="V259" s="26">
        <f t="shared" si="10"/>
        <v>451885.61499999999</v>
      </c>
      <c r="W259" s="26">
        <v>225983.69000000006</v>
      </c>
      <c r="X259" s="26">
        <v>174829.43</v>
      </c>
      <c r="Y259" s="26">
        <v>30984.819999999949</v>
      </c>
      <c r="Z259" s="26">
        <v>82139.080000000016</v>
      </c>
      <c r="AA259" s="27" t="s">
        <v>12</v>
      </c>
      <c r="AB259" s="17" t="s">
        <v>129</v>
      </c>
      <c r="AC259" s="17" t="s">
        <v>134</v>
      </c>
      <c r="AD259" s="28"/>
      <c r="AE259" s="29"/>
      <c r="AF259" s="29"/>
      <c r="AG259" s="29" t="s">
        <v>159</v>
      </c>
      <c r="AH259" s="29"/>
      <c r="AI259" s="29"/>
      <c r="AJ259" s="29"/>
      <c r="AK259" s="29"/>
      <c r="AL259" s="29"/>
      <c r="AM259" s="29"/>
      <c r="AN259" s="29"/>
      <c r="AO259" s="29"/>
      <c r="AP259" s="29"/>
      <c r="AQ259" s="29"/>
      <c r="AR259" s="29"/>
      <c r="AS259" s="29" t="s">
        <v>102</v>
      </c>
      <c r="AT259" s="29" t="s">
        <v>102</v>
      </c>
      <c r="AU259" s="29" t="s">
        <v>102</v>
      </c>
      <c r="AV259" s="29" t="s">
        <v>102</v>
      </c>
      <c r="AW259" s="29" t="s">
        <v>102</v>
      </c>
      <c r="AX259" s="29" t="s">
        <v>102</v>
      </c>
      <c r="AY259" s="29" t="s">
        <v>102</v>
      </c>
      <c r="AZ259" s="29" t="s">
        <v>102</v>
      </c>
      <c r="BA259" s="29" t="s">
        <v>102</v>
      </c>
      <c r="BB259" s="29" t="s">
        <v>102</v>
      </c>
      <c r="BC259" s="29" t="s">
        <v>102</v>
      </c>
      <c r="BD259" s="30">
        <f t="shared" si="6"/>
        <v>11</v>
      </c>
      <c r="BE259" s="31">
        <f t="shared" si="7"/>
        <v>0</v>
      </c>
      <c r="BF259" s="31">
        <f t="shared" si="7"/>
        <v>41080.510454545452</v>
      </c>
      <c r="BG259" s="31">
        <f t="shared" si="7"/>
        <v>41080.510454545452</v>
      </c>
      <c r="BH259" s="31">
        <f t="shared" si="7"/>
        <v>41080.510454545452</v>
      </c>
      <c r="BI259" s="31">
        <f t="shared" si="7"/>
        <v>41080.510454545452</v>
      </c>
      <c r="BJ259" s="31">
        <f t="shared" si="7"/>
        <v>41080.510454545452</v>
      </c>
      <c r="BK259" s="31">
        <f t="shared" si="7"/>
        <v>41080.510454545452</v>
      </c>
      <c r="BL259" s="31">
        <f t="shared" si="7"/>
        <v>41080.510454545452</v>
      </c>
      <c r="BM259" s="31">
        <f t="shared" si="7"/>
        <v>41080.510454545452</v>
      </c>
      <c r="BN259" s="31">
        <f t="shared" si="7"/>
        <v>41080.510454545452</v>
      </c>
      <c r="BO259" s="31">
        <f t="shared" si="7"/>
        <v>41080.510454545452</v>
      </c>
      <c r="BP259" s="31">
        <f t="shared" si="7"/>
        <v>41080.510454545452</v>
      </c>
      <c r="BQ259" s="31">
        <f t="shared" si="8"/>
        <v>451885.61499999987</v>
      </c>
      <c r="BR259" s="31" t="b">
        <f t="shared" si="9"/>
        <v>1</v>
      </c>
      <c r="BS259" s="31"/>
      <c r="BT259" s="33" t="s">
        <v>603</v>
      </c>
    </row>
    <row r="260" spans="1:72" ht="89.25" x14ac:dyDescent="0.2">
      <c r="A260" s="17">
        <v>259</v>
      </c>
      <c r="B260" s="18">
        <v>137</v>
      </c>
      <c r="C260" s="19" t="s">
        <v>470</v>
      </c>
      <c r="D260" s="19" t="s">
        <v>504</v>
      </c>
      <c r="E260" s="20" t="s">
        <v>87</v>
      </c>
      <c r="F260" s="20" t="s">
        <v>88</v>
      </c>
      <c r="G260" s="19" t="s">
        <v>261</v>
      </c>
      <c r="H260" s="19" t="s">
        <v>262</v>
      </c>
      <c r="I260" s="19" t="s">
        <v>263</v>
      </c>
      <c r="J260" s="19" t="s">
        <v>264</v>
      </c>
      <c r="K260" s="19" t="s">
        <v>265</v>
      </c>
      <c r="L260" s="19" t="s">
        <v>593</v>
      </c>
      <c r="M260" s="21" t="s">
        <v>515</v>
      </c>
      <c r="N260" s="22"/>
      <c r="O260" s="19" t="s">
        <v>316</v>
      </c>
      <c r="P260" s="19" t="s">
        <v>506</v>
      </c>
      <c r="Q260" s="23">
        <v>295175.01</v>
      </c>
      <c r="R260" s="24">
        <v>-99574.31</v>
      </c>
      <c r="S260" s="24">
        <v>159077.88</v>
      </c>
      <c r="T260" s="43">
        <v>294944.94500000001</v>
      </c>
      <c r="U260" s="25" t="s">
        <v>98</v>
      </c>
      <c r="V260" s="26">
        <f t="shared" si="10"/>
        <v>649623.52500000002</v>
      </c>
      <c r="W260" s="26">
        <v>309026.70999999996</v>
      </c>
      <c r="X260" s="26">
        <v>261274.29000000004</v>
      </c>
      <c r="Y260" s="26">
        <v>45651.870000000054</v>
      </c>
      <c r="Z260" s="26">
        <v>93404.289999999979</v>
      </c>
      <c r="AA260" s="27" t="s">
        <v>12</v>
      </c>
      <c r="AB260" s="17" t="s">
        <v>129</v>
      </c>
      <c r="AC260" s="17" t="s">
        <v>134</v>
      </c>
      <c r="AD260" s="28"/>
      <c r="AE260" s="29"/>
      <c r="AF260" s="29"/>
      <c r="AG260" s="29" t="s">
        <v>159</v>
      </c>
      <c r="AH260" s="29"/>
      <c r="AI260" s="29"/>
      <c r="AJ260" s="29"/>
      <c r="AK260" s="29"/>
      <c r="AL260" s="29"/>
      <c r="AM260" s="29"/>
      <c r="AN260" s="29"/>
      <c r="AO260" s="29"/>
      <c r="AP260" s="29"/>
      <c r="AQ260" s="29"/>
      <c r="AR260" s="29"/>
      <c r="AS260" s="29" t="s">
        <v>102</v>
      </c>
      <c r="AT260" s="29" t="s">
        <v>102</v>
      </c>
      <c r="AU260" s="29" t="s">
        <v>102</v>
      </c>
      <c r="AV260" s="29" t="s">
        <v>102</v>
      </c>
      <c r="AW260" s="29" t="s">
        <v>102</v>
      </c>
      <c r="AX260" s="29" t="s">
        <v>102</v>
      </c>
      <c r="AY260" s="29" t="s">
        <v>102</v>
      </c>
      <c r="AZ260" s="29" t="s">
        <v>102</v>
      </c>
      <c r="BA260" s="29" t="s">
        <v>102</v>
      </c>
      <c r="BB260" s="29" t="s">
        <v>102</v>
      </c>
      <c r="BC260" s="29" t="s">
        <v>102</v>
      </c>
      <c r="BD260" s="30">
        <f t="shared" si="6"/>
        <v>11</v>
      </c>
      <c r="BE260" s="31">
        <f t="shared" si="7"/>
        <v>0</v>
      </c>
      <c r="BF260" s="31">
        <f t="shared" si="7"/>
        <v>59056.68409090909</v>
      </c>
      <c r="BG260" s="31">
        <f t="shared" si="7"/>
        <v>59056.68409090909</v>
      </c>
      <c r="BH260" s="31">
        <f t="shared" si="7"/>
        <v>59056.68409090909</v>
      </c>
      <c r="BI260" s="31">
        <f t="shared" si="7"/>
        <v>59056.68409090909</v>
      </c>
      <c r="BJ260" s="31">
        <f t="shared" si="7"/>
        <v>59056.68409090909</v>
      </c>
      <c r="BK260" s="31">
        <f t="shared" si="7"/>
        <v>59056.68409090909</v>
      </c>
      <c r="BL260" s="31">
        <f t="shared" si="7"/>
        <v>59056.68409090909</v>
      </c>
      <c r="BM260" s="31">
        <f t="shared" si="7"/>
        <v>59056.68409090909</v>
      </c>
      <c r="BN260" s="31">
        <f t="shared" si="7"/>
        <v>59056.68409090909</v>
      </c>
      <c r="BO260" s="31">
        <f t="shared" si="7"/>
        <v>59056.68409090909</v>
      </c>
      <c r="BP260" s="31">
        <f t="shared" si="7"/>
        <v>59056.68409090909</v>
      </c>
      <c r="BQ260" s="31">
        <f t="shared" si="8"/>
        <v>649623.52500000002</v>
      </c>
      <c r="BR260" s="31" t="b">
        <f t="shared" si="9"/>
        <v>1</v>
      </c>
      <c r="BS260" s="31"/>
      <c r="BT260" s="33" t="s">
        <v>603</v>
      </c>
    </row>
    <row r="261" spans="1:72" ht="89.25" x14ac:dyDescent="0.2">
      <c r="A261" s="17">
        <v>260</v>
      </c>
      <c r="B261" s="18">
        <v>138</v>
      </c>
      <c r="C261" s="19" t="s">
        <v>470</v>
      </c>
      <c r="D261" s="19" t="s">
        <v>504</v>
      </c>
      <c r="E261" s="20" t="s">
        <v>87</v>
      </c>
      <c r="F261" s="20" t="s">
        <v>88</v>
      </c>
      <c r="G261" s="19" t="s">
        <v>261</v>
      </c>
      <c r="H261" s="19" t="s">
        <v>262</v>
      </c>
      <c r="I261" s="19" t="s">
        <v>263</v>
      </c>
      <c r="J261" s="19" t="s">
        <v>264</v>
      </c>
      <c r="K261" s="19" t="s">
        <v>265</v>
      </c>
      <c r="L261" s="19" t="s">
        <v>593</v>
      </c>
      <c r="M261" s="21" t="s">
        <v>516</v>
      </c>
      <c r="N261" s="22"/>
      <c r="O261" s="19" t="s">
        <v>316</v>
      </c>
      <c r="P261" s="19" t="s">
        <v>506</v>
      </c>
      <c r="Q261" s="23">
        <v>1875000</v>
      </c>
      <c r="R261" s="24">
        <v>-1713283.27</v>
      </c>
      <c r="S261" s="24">
        <v>142175.26</v>
      </c>
      <c r="T261" s="43">
        <v>230180.01</v>
      </c>
      <c r="U261" s="25" t="s">
        <v>98</v>
      </c>
      <c r="V261" s="26">
        <f t="shared" si="10"/>
        <v>534072</v>
      </c>
      <c r="W261" s="26">
        <v>261627.27999999985</v>
      </c>
      <c r="X261" s="26">
        <v>223391.56999999989</v>
      </c>
      <c r="Y261" s="26">
        <v>42264.710000000137</v>
      </c>
      <c r="Z261" s="26">
        <v>80500.4200000001</v>
      </c>
      <c r="AA261" s="27" t="s">
        <v>12</v>
      </c>
      <c r="AB261" s="17" t="s">
        <v>129</v>
      </c>
      <c r="AC261" s="17" t="s">
        <v>134</v>
      </c>
      <c r="AD261" s="28"/>
      <c r="AE261" s="29"/>
      <c r="AF261" s="29"/>
      <c r="AG261" s="29" t="s">
        <v>159</v>
      </c>
      <c r="AH261" s="29"/>
      <c r="AI261" s="29"/>
      <c r="AJ261" s="29"/>
      <c r="AK261" s="29"/>
      <c r="AL261" s="29"/>
      <c r="AM261" s="29"/>
      <c r="AN261" s="29"/>
      <c r="AO261" s="29"/>
      <c r="AP261" s="29"/>
      <c r="AQ261" s="29"/>
      <c r="AR261" s="29"/>
      <c r="AS261" s="29" t="s">
        <v>102</v>
      </c>
      <c r="AT261" s="29" t="s">
        <v>102</v>
      </c>
      <c r="AU261" s="29" t="s">
        <v>102</v>
      </c>
      <c r="AV261" s="29" t="s">
        <v>102</v>
      </c>
      <c r="AW261" s="29" t="s">
        <v>102</v>
      </c>
      <c r="AX261" s="29" t="s">
        <v>102</v>
      </c>
      <c r="AY261" s="29" t="s">
        <v>102</v>
      </c>
      <c r="AZ261" s="29" t="s">
        <v>102</v>
      </c>
      <c r="BA261" s="29" t="s">
        <v>102</v>
      </c>
      <c r="BB261" s="29" t="s">
        <v>102</v>
      </c>
      <c r="BC261" s="29" t="s">
        <v>102</v>
      </c>
      <c r="BD261" s="30">
        <f t="shared" si="6"/>
        <v>11</v>
      </c>
      <c r="BE261" s="31">
        <f t="shared" si="7"/>
        <v>0</v>
      </c>
      <c r="BF261" s="31">
        <f t="shared" si="7"/>
        <v>48552</v>
      </c>
      <c r="BG261" s="31">
        <f t="shared" si="7"/>
        <v>48552</v>
      </c>
      <c r="BH261" s="31">
        <f t="shared" si="7"/>
        <v>48552</v>
      </c>
      <c r="BI261" s="31">
        <f t="shared" si="7"/>
        <v>48552</v>
      </c>
      <c r="BJ261" s="31">
        <f t="shared" si="7"/>
        <v>48552</v>
      </c>
      <c r="BK261" s="31">
        <f t="shared" si="7"/>
        <v>48552</v>
      </c>
      <c r="BL261" s="31">
        <f t="shared" si="7"/>
        <v>48552</v>
      </c>
      <c r="BM261" s="31">
        <f t="shared" si="7"/>
        <v>48552</v>
      </c>
      <c r="BN261" s="31">
        <f t="shared" si="7"/>
        <v>48552</v>
      </c>
      <c r="BO261" s="31">
        <f t="shared" si="7"/>
        <v>48552</v>
      </c>
      <c r="BP261" s="31">
        <f t="shared" si="7"/>
        <v>48552</v>
      </c>
      <c r="BQ261" s="31">
        <f t="shared" si="8"/>
        <v>534072</v>
      </c>
      <c r="BR261" s="31" t="b">
        <f t="shared" si="9"/>
        <v>1</v>
      </c>
      <c r="BS261" s="31"/>
      <c r="BT261" s="33" t="s">
        <v>606</v>
      </c>
    </row>
    <row r="262" spans="1:72" ht="102" x14ac:dyDescent="0.2">
      <c r="A262" s="17">
        <v>261</v>
      </c>
      <c r="B262" s="18">
        <v>139</v>
      </c>
      <c r="C262" s="19" t="s">
        <v>470</v>
      </c>
      <c r="D262" s="19" t="s">
        <v>504</v>
      </c>
      <c r="E262" s="20" t="s">
        <v>87</v>
      </c>
      <c r="F262" s="20" t="s">
        <v>88</v>
      </c>
      <c r="G262" s="19" t="s">
        <v>261</v>
      </c>
      <c r="H262" s="19" t="s">
        <v>262</v>
      </c>
      <c r="I262" s="19" t="s">
        <v>263</v>
      </c>
      <c r="J262" s="19" t="s">
        <v>264</v>
      </c>
      <c r="K262" s="19" t="s">
        <v>265</v>
      </c>
      <c r="L262" s="19" t="s">
        <v>593</v>
      </c>
      <c r="M262" s="21" t="s">
        <v>517</v>
      </c>
      <c r="N262" s="22"/>
      <c r="O262" s="19" t="s">
        <v>316</v>
      </c>
      <c r="P262" s="19" t="s">
        <v>506</v>
      </c>
      <c r="Q262" s="23">
        <v>221445.03</v>
      </c>
      <c r="R262" s="24">
        <v>-39208.639999999999</v>
      </c>
      <c r="S262" s="24">
        <v>212681.43</v>
      </c>
      <c r="T262" s="43">
        <v>244662.55499999996</v>
      </c>
      <c r="U262" s="25" t="s">
        <v>98</v>
      </c>
      <c r="V262" s="26">
        <f t="shared" si="10"/>
        <v>639580.375</v>
      </c>
      <c r="W262" s="26">
        <v>350857.17592592584</v>
      </c>
      <c r="X262" s="26">
        <v>262997.43</v>
      </c>
      <c r="Y262" s="26">
        <v>44060.644074074167</v>
      </c>
      <c r="Z262" s="26">
        <v>131920.39000000001</v>
      </c>
      <c r="AA262" s="27" t="s">
        <v>12</v>
      </c>
      <c r="AB262" s="17" t="s">
        <v>129</v>
      </c>
      <c r="AC262" s="17" t="s">
        <v>134</v>
      </c>
      <c r="AD262" s="28"/>
      <c r="AE262" s="29"/>
      <c r="AF262" s="29"/>
      <c r="AG262" s="29" t="s">
        <v>159</v>
      </c>
      <c r="AH262" s="29"/>
      <c r="AI262" s="29"/>
      <c r="AJ262" s="29"/>
      <c r="AK262" s="29"/>
      <c r="AL262" s="29"/>
      <c r="AM262" s="29"/>
      <c r="AN262" s="29"/>
      <c r="AO262" s="29"/>
      <c r="AP262" s="29"/>
      <c r="AQ262" s="29"/>
      <c r="AR262" s="29"/>
      <c r="AS262" s="29" t="s">
        <v>102</v>
      </c>
      <c r="AT262" s="29" t="s">
        <v>102</v>
      </c>
      <c r="AU262" s="29" t="s">
        <v>102</v>
      </c>
      <c r="AV262" s="29" t="s">
        <v>102</v>
      </c>
      <c r="AW262" s="29" t="s">
        <v>102</v>
      </c>
      <c r="AX262" s="29" t="s">
        <v>102</v>
      </c>
      <c r="AY262" s="29" t="s">
        <v>102</v>
      </c>
      <c r="AZ262" s="29" t="s">
        <v>102</v>
      </c>
      <c r="BA262" s="29" t="s">
        <v>102</v>
      </c>
      <c r="BB262" s="29" t="s">
        <v>102</v>
      </c>
      <c r="BC262" s="29" t="s">
        <v>102</v>
      </c>
      <c r="BD262" s="30">
        <f t="shared" si="6"/>
        <v>11</v>
      </c>
      <c r="BE262" s="31">
        <f t="shared" si="7"/>
        <v>0</v>
      </c>
      <c r="BF262" s="31">
        <f t="shared" si="7"/>
        <v>58143.670454545456</v>
      </c>
      <c r="BG262" s="31">
        <f t="shared" si="7"/>
        <v>58143.670454545456</v>
      </c>
      <c r="BH262" s="31">
        <f t="shared" si="7"/>
        <v>58143.670454545456</v>
      </c>
      <c r="BI262" s="31">
        <f t="shared" si="7"/>
        <v>58143.670454545456</v>
      </c>
      <c r="BJ262" s="31">
        <f t="shared" si="7"/>
        <v>58143.670454545456</v>
      </c>
      <c r="BK262" s="31">
        <f t="shared" si="7"/>
        <v>58143.670454545456</v>
      </c>
      <c r="BL262" s="31">
        <f t="shared" si="7"/>
        <v>58143.670454545456</v>
      </c>
      <c r="BM262" s="31">
        <f t="shared" si="7"/>
        <v>58143.670454545456</v>
      </c>
      <c r="BN262" s="31">
        <f t="shared" si="7"/>
        <v>58143.670454545456</v>
      </c>
      <c r="BO262" s="31">
        <f t="shared" si="7"/>
        <v>58143.670454545456</v>
      </c>
      <c r="BP262" s="31">
        <f t="shared" si="7"/>
        <v>58143.670454545456</v>
      </c>
      <c r="BQ262" s="31">
        <f t="shared" si="8"/>
        <v>639580.375</v>
      </c>
      <c r="BR262" s="31" t="b">
        <f t="shared" si="9"/>
        <v>1</v>
      </c>
      <c r="BS262" s="31"/>
      <c r="BT262" s="33" t="s">
        <v>601</v>
      </c>
    </row>
    <row r="263" spans="1:72" ht="89.25" x14ac:dyDescent="0.2">
      <c r="A263" s="17">
        <v>262</v>
      </c>
      <c r="B263" s="18">
        <v>140</v>
      </c>
      <c r="C263" s="19" t="s">
        <v>470</v>
      </c>
      <c r="D263" s="19" t="s">
        <v>504</v>
      </c>
      <c r="E263" s="20" t="s">
        <v>87</v>
      </c>
      <c r="F263" s="20" t="s">
        <v>88</v>
      </c>
      <c r="G263" s="19" t="s">
        <v>261</v>
      </c>
      <c r="H263" s="19" t="s">
        <v>262</v>
      </c>
      <c r="I263" s="19" t="s">
        <v>263</v>
      </c>
      <c r="J263" s="19" t="s">
        <v>264</v>
      </c>
      <c r="K263" s="19" t="s">
        <v>265</v>
      </c>
      <c r="L263" s="19" t="s">
        <v>593</v>
      </c>
      <c r="M263" s="21" t="s">
        <v>518</v>
      </c>
      <c r="N263" s="22"/>
      <c r="O263" s="19" t="s">
        <v>316</v>
      </c>
      <c r="P263" s="19" t="s">
        <v>506</v>
      </c>
      <c r="Q263" s="23">
        <v>183167.55</v>
      </c>
      <c r="R263" s="24"/>
      <c r="S263" s="24">
        <v>276945.03000000003</v>
      </c>
      <c r="T263" s="42">
        <v>392281.89</v>
      </c>
      <c r="U263" s="25" t="s">
        <v>98</v>
      </c>
      <c r="V263" s="26">
        <f t="shared" si="10"/>
        <v>852394.47</v>
      </c>
      <c r="W263" s="26">
        <v>399181.8600000001</v>
      </c>
      <c r="X263" s="26">
        <v>340142.78</v>
      </c>
      <c r="Y263" s="26">
        <v>60930.719999999914</v>
      </c>
      <c r="Z263" s="26">
        <v>119969.79999999999</v>
      </c>
      <c r="AA263" s="27" t="s">
        <v>12</v>
      </c>
      <c r="AB263" s="17" t="s">
        <v>129</v>
      </c>
      <c r="AC263" s="17" t="s">
        <v>134</v>
      </c>
      <c r="AD263" s="28"/>
      <c r="AE263" s="29"/>
      <c r="AF263" s="29"/>
      <c r="AG263" s="29" t="s">
        <v>159</v>
      </c>
      <c r="AH263" s="29"/>
      <c r="AI263" s="29"/>
      <c r="AJ263" s="29"/>
      <c r="AK263" s="29"/>
      <c r="AL263" s="29"/>
      <c r="AM263" s="29"/>
      <c r="AN263" s="29"/>
      <c r="AO263" s="29"/>
      <c r="AP263" s="29"/>
      <c r="AQ263" s="29"/>
      <c r="AR263" s="29"/>
      <c r="AS263" s="29" t="s">
        <v>102</v>
      </c>
      <c r="AT263" s="29" t="s">
        <v>102</v>
      </c>
      <c r="AU263" s="29" t="s">
        <v>102</v>
      </c>
      <c r="AV263" s="29" t="s">
        <v>102</v>
      </c>
      <c r="AW263" s="29" t="s">
        <v>102</v>
      </c>
      <c r="AX263" s="29" t="s">
        <v>102</v>
      </c>
      <c r="AY263" s="29" t="s">
        <v>102</v>
      </c>
      <c r="AZ263" s="29" t="s">
        <v>102</v>
      </c>
      <c r="BA263" s="29" t="s">
        <v>102</v>
      </c>
      <c r="BB263" s="29" t="s">
        <v>102</v>
      </c>
      <c r="BC263" s="29" t="s">
        <v>102</v>
      </c>
      <c r="BD263" s="30">
        <f t="shared" si="6"/>
        <v>11</v>
      </c>
      <c r="BE263" s="31">
        <f t="shared" si="7"/>
        <v>0</v>
      </c>
      <c r="BF263" s="31">
        <f t="shared" si="7"/>
        <v>77490.406363636357</v>
      </c>
      <c r="BG263" s="31">
        <f t="shared" si="7"/>
        <v>77490.406363636357</v>
      </c>
      <c r="BH263" s="31">
        <f t="shared" si="7"/>
        <v>77490.406363636357</v>
      </c>
      <c r="BI263" s="31">
        <f t="shared" si="7"/>
        <v>77490.406363636357</v>
      </c>
      <c r="BJ263" s="31">
        <f t="shared" si="7"/>
        <v>77490.406363636357</v>
      </c>
      <c r="BK263" s="31">
        <f t="shared" si="7"/>
        <v>77490.406363636357</v>
      </c>
      <c r="BL263" s="31">
        <f t="shared" si="7"/>
        <v>77490.406363636357</v>
      </c>
      <c r="BM263" s="31">
        <f t="shared" si="7"/>
        <v>77490.406363636357</v>
      </c>
      <c r="BN263" s="31">
        <f t="shared" si="7"/>
        <v>77490.406363636357</v>
      </c>
      <c r="BO263" s="31">
        <f t="shared" si="7"/>
        <v>77490.406363636357</v>
      </c>
      <c r="BP263" s="31">
        <f t="shared" si="7"/>
        <v>77490.406363636357</v>
      </c>
      <c r="BQ263" s="31">
        <f t="shared" si="8"/>
        <v>852394.47</v>
      </c>
      <c r="BR263" s="31" t="b">
        <f t="shared" si="9"/>
        <v>1</v>
      </c>
      <c r="BS263" s="31"/>
      <c r="BT263" s="33" t="s">
        <v>607</v>
      </c>
    </row>
    <row r="264" spans="1:72" ht="89.25" x14ac:dyDescent="0.2">
      <c r="A264" s="17">
        <v>263</v>
      </c>
      <c r="B264" s="18">
        <v>141</v>
      </c>
      <c r="C264" s="19" t="s">
        <v>470</v>
      </c>
      <c r="D264" s="19" t="s">
        <v>504</v>
      </c>
      <c r="E264" s="20" t="s">
        <v>87</v>
      </c>
      <c r="F264" s="20" t="s">
        <v>88</v>
      </c>
      <c r="G264" s="19" t="s">
        <v>261</v>
      </c>
      <c r="H264" s="19" t="s">
        <v>262</v>
      </c>
      <c r="I264" s="19" t="s">
        <v>263</v>
      </c>
      <c r="J264" s="19" t="s">
        <v>264</v>
      </c>
      <c r="K264" s="19" t="s">
        <v>265</v>
      </c>
      <c r="L264" s="19" t="s">
        <v>593</v>
      </c>
      <c r="M264" s="21" t="s">
        <v>519</v>
      </c>
      <c r="N264" s="22"/>
      <c r="O264" s="19" t="s">
        <v>316</v>
      </c>
      <c r="P264" s="19" t="s">
        <v>506</v>
      </c>
      <c r="Q264" s="23">
        <v>164579.25</v>
      </c>
      <c r="R264" s="24">
        <v>-2000</v>
      </c>
      <c r="S264" s="24">
        <v>223985.09</v>
      </c>
      <c r="T264" s="43">
        <v>334399.01500000001</v>
      </c>
      <c r="U264" s="25" t="s">
        <v>98</v>
      </c>
      <c r="V264" s="26">
        <f t="shared" si="10"/>
        <v>720963.35499999998</v>
      </c>
      <c r="W264" s="26">
        <v>336537.53</v>
      </c>
      <c r="X264" s="26">
        <v>281423.89999999997</v>
      </c>
      <c r="Y264" s="26">
        <v>50026.809999999939</v>
      </c>
      <c r="Z264" s="26">
        <v>105140.44</v>
      </c>
      <c r="AA264" s="27" t="s">
        <v>12</v>
      </c>
      <c r="AB264" s="17" t="s">
        <v>129</v>
      </c>
      <c r="AC264" s="17" t="s">
        <v>134</v>
      </c>
      <c r="AD264" s="28"/>
      <c r="AE264" s="29"/>
      <c r="AF264" s="29"/>
      <c r="AG264" s="29" t="s">
        <v>159</v>
      </c>
      <c r="AH264" s="29"/>
      <c r="AI264" s="29"/>
      <c r="AJ264" s="29"/>
      <c r="AK264" s="29"/>
      <c r="AL264" s="29"/>
      <c r="AM264" s="29"/>
      <c r="AN264" s="29"/>
      <c r="AO264" s="29"/>
      <c r="AP264" s="29"/>
      <c r="AQ264" s="29"/>
      <c r="AR264" s="29"/>
      <c r="AS264" s="29" t="s">
        <v>102</v>
      </c>
      <c r="AT264" s="29" t="s">
        <v>102</v>
      </c>
      <c r="AU264" s="29" t="s">
        <v>102</v>
      </c>
      <c r="AV264" s="29" t="s">
        <v>102</v>
      </c>
      <c r="AW264" s="29" t="s">
        <v>102</v>
      </c>
      <c r="AX264" s="29" t="s">
        <v>102</v>
      </c>
      <c r="AY264" s="29" t="s">
        <v>102</v>
      </c>
      <c r="AZ264" s="29" t="s">
        <v>102</v>
      </c>
      <c r="BA264" s="29" t="s">
        <v>102</v>
      </c>
      <c r="BB264" s="29" t="s">
        <v>102</v>
      </c>
      <c r="BC264" s="29" t="s">
        <v>102</v>
      </c>
      <c r="BD264" s="30">
        <f t="shared" si="6"/>
        <v>11</v>
      </c>
      <c r="BE264" s="31">
        <f t="shared" si="7"/>
        <v>0</v>
      </c>
      <c r="BF264" s="31">
        <f t="shared" si="7"/>
        <v>65542.123181818184</v>
      </c>
      <c r="BG264" s="31">
        <f t="shared" si="7"/>
        <v>65542.123181818184</v>
      </c>
      <c r="BH264" s="31">
        <f t="shared" si="7"/>
        <v>65542.123181818184</v>
      </c>
      <c r="BI264" s="31">
        <f t="shared" si="7"/>
        <v>65542.123181818184</v>
      </c>
      <c r="BJ264" s="31">
        <f t="shared" si="7"/>
        <v>65542.123181818184</v>
      </c>
      <c r="BK264" s="31">
        <f t="shared" si="7"/>
        <v>65542.123181818184</v>
      </c>
      <c r="BL264" s="31">
        <f t="shared" si="7"/>
        <v>65542.123181818184</v>
      </c>
      <c r="BM264" s="31">
        <f t="shared" si="7"/>
        <v>65542.123181818184</v>
      </c>
      <c r="BN264" s="31">
        <f t="shared" si="7"/>
        <v>65542.123181818184</v>
      </c>
      <c r="BO264" s="31">
        <f t="shared" si="7"/>
        <v>65542.123181818184</v>
      </c>
      <c r="BP264" s="31">
        <f t="shared" si="7"/>
        <v>65542.123181818184</v>
      </c>
      <c r="BQ264" s="31">
        <f t="shared" si="8"/>
        <v>720963.35499999998</v>
      </c>
      <c r="BR264" s="31" t="b">
        <f t="shared" si="9"/>
        <v>1</v>
      </c>
      <c r="BS264" s="31"/>
      <c r="BT264" s="33" t="s">
        <v>608</v>
      </c>
    </row>
    <row r="265" spans="1:72" ht="102" x14ac:dyDescent="0.2">
      <c r="A265" s="17">
        <v>264</v>
      </c>
      <c r="B265" s="18">
        <v>142</v>
      </c>
      <c r="C265" s="19" t="s">
        <v>470</v>
      </c>
      <c r="D265" s="19" t="s">
        <v>504</v>
      </c>
      <c r="E265" s="20" t="s">
        <v>87</v>
      </c>
      <c r="F265" s="20" t="s">
        <v>88</v>
      </c>
      <c r="G265" s="19" t="s">
        <v>261</v>
      </c>
      <c r="H265" s="19" t="s">
        <v>262</v>
      </c>
      <c r="I265" s="19" t="s">
        <v>263</v>
      </c>
      <c r="J265" s="19" t="s">
        <v>264</v>
      </c>
      <c r="K265" s="19" t="s">
        <v>265</v>
      </c>
      <c r="L265" s="19" t="s">
        <v>593</v>
      </c>
      <c r="M265" s="21" t="s">
        <v>520</v>
      </c>
      <c r="N265" s="22"/>
      <c r="O265" s="19" t="s">
        <v>316</v>
      </c>
      <c r="P265" s="19" t="s">
        <v>506</v>
      </c>
      <c r="Q265" s="23">
        <v>155185.23000000001</v>
      </c>
      <c r="R265" s="24">
        <v>-57888.319999999992</v>
      </c>
      <c r="S265" s="24">
        <v>118867.76000000001</v>
      </c>
      <c r="T265" s="43">
        <v>168979.79</v>
      </c>
      <c r="U265" s="25" t="s">
        <v>98</v>
      </c>
      <c r="V265" s="26">
        <f t="shared" si="10"/>
        <v>385144.46000000008</v>
      </c>
      <c r="W265" s="26">
        <v>187809.45999999993</v>
      </c>
      <c r="X265" s="26">
        <v>155661.32</v>
      </c>
      <c r="Y265" s="26">
        <v>28355.210000000108</v>
      </c>
      <c r="Z265" s="26">
        <v>60503.350000000035</v>
      </c>
      <c r="AA265" s="27" t="s">
        <v>12</v>
      </c>
      <c r="AB265" s="17" t="s">
        <v>129</v>
      </c>
      <c r="AC265" s="17" t="s">
        <v>134</v>
      </c>
      <c r="AD265" s="28"/>
      <c r="AE265" s="29"/>
      <c r="AF265" s="29"/>
      <c r="AG265" s="29" t="s">
        <v>159</v>
      </c>
      <c r="AH265" s="29"/>
      <c r="AI265" s="29"/>
      <c r="AJ265" s="29"/>
      <c r="AK265" s="29"/>
      <c r="AL265" s="29"/>
      <c r="AM265" s="29"/>
      <c r="AN265" s="29"/>
      <c r="AO265" s="29"/>
      <c r="AP265" s="29"/>
      <c r="AQ265" s="29"/>
      <c r="AR265" s="29"/>
      <c r="AS265" s="29" t="s">
        <v>102</v>
      </c>
      <c r="AT265" s="29" t="s">
        <v>102</v>
      </c>
      <c r="AU265" s="29" t="s">
        <v>102</v>
      </c>
      <c r="AV265" s="29" t="s">
        <v>102</v>
      </c>
      <c r="AW265" s="29" t="s">
        <v>102</v>
      </c>
      <c r="AX265" s="29" t="s">
        <v>102</v>
      </c>
      <c r="AY265" s="29" t="s">
        <v>102</v>
      </c>
      <c r="AZ265" s="29" t="s">
        <v>102</v>
      </c>
      <c r="BA265" s="29" t="s">
        <v>102</v>
      </c>
      <c r="BB265" s="29" t="s">
        <v>102</v>
      </c>
      <c r="BC265" s="29" t="s">
        <v>102</v>
      </c>
      <c r="BD265" s="30">
        <f t="shared" si="6"/>
        <v>11</v>
      </c>
      <c r="BE265" s="31">
        <f t="shared" si="7"/>
        <v>0</v>
      </c>
      <c r="BF265" s="31">
        <f t="shared" si="7"/>
        <v>35013.132727272736</v>
      </c>
      <c r="BG265" s="31">
        <f t="shared" si="7"/>
        <v>35013.132727272736</v>
      </c>
      <c r="BH265" s="31">
        <f t="shared" si="7"/>
        <v>35013.132727272736</v>
      </c>
      <c r="BI265" s="31">
        <f t="shared" si="7"/>
        <v>35013.132727272736</v>
      </c>
      <c r="BJ265" s="31">
        <f t="shared" si="7"/>
        <v>35013.132727272736</v>
      </c>
      <c r="BK265" s="31">
        <f t="shared" si="7"/>
        <v>35013.132727272736</v>
      </c>
      <c r="BL265" s="31">
        <f t="shared" si="7"/>
        <v>35013.132727272736</v>
      </c>
      <c r="BM265" s="31">
        <f t="shared" si="7"/>
        <v>35013.132727272736</v>
      </c>
      <c r="BN265" s="31">
        <f t="shared" si="7"/>
        <v>35013.132727272736</v>
      </c>
      <c r="BO265" s="31">
        <f t="shared" si="7"/>
        <v>35013.132727272736</v>
      </c>
      <c r="BP265" s="31">
        <f t="shared" si="7"/>
        <v>35013.132727272736</v>
      </c>
      <c r="BQ265" s="31">
        <f t="shared" si="8"/>
        <v>385144.4600000002</v>
      </c>
      <c r="BR265" s="31" t="b">
        <f t="shared" si="9"/>
        <v>1</v>
      </c>
      <c r="BS265" s="31"/>
      <c r="BT265" s="33" t="s">
        <v>605</v>
      </c>
    </row>
    <row r="266" spans="1:72" ht="89.25" x14ac:dyDescent="0.2">
      <c r="A266" s="17">
        <v>265</v>
      </c>
      <c r="B266" s="18">
        <v>143</v>
      </c>
      <c r="C266" s="19" t="s">
        <v>470</v>
      </c>
      <c r="D266" s="19" t="s">
        <v>504</v>
      </c>
      <c r="E266" s="20" t="s">
        <v>87</v>
      </c>
      <c r="F266" s="20" t="s">
        <v>88</v>
      </c>
      <c r="G266" s="19" t="s">
        <v>261</v>
      </c>
      <c r="H266" s="19" t="s">
        <v>262</v>
      </c>
      <c r="I266" s="19" t="s">
        <v>263</v>
      </c>
      <c r="J266" s="19" t="s">
        <v>264</v>
      </c>
      <c r="K266" s="19" t="s">
        <v>265</v>
      </c>
      <c r="L266" s="19" t="s">
        <v>593</v>
      </c>
      <c r="M266" s="21" t="s">
        <v>521</v>
      </c>
      <c r="N266" s="22"/>
      <c r="O266" s="19" t="s">
        <v>316</v>
      </c>
      <c r="P266" s="19" t="s">
        <v>506</v>
      </c>
      <c r="Q266" s="23">
        <v>108674.76</v>
      </c>
      <c r="R266" s="24">
        <v>-16479.509999999998</v>
      </c>
      <c r="S266" s="24">
        <v>81314.569999999992</v>
      </c>
      <c r="T266" s="43">
        <v>143339.035</v>
      </c>
      <c r="U266" s="25" t="s">
        <v>98</v>
      </c>
      <c r="V266" s="26">
        <f t="shared" si="10"/>
        <v>316848.85499999998</v>
      </c>
      <c r="W266" s="26">
        <v>151794.95000000001</v>
      </c>
      <c r="X266" s="26">
        <v>123948.64000000001</v>
      </c>
      <c r="Y266" s="26">
        <v>21714.869999999995</v>
      </c>
      <c r="Z266" s="26">
        <v>49561.179999999993</v>
      </c>
      <c r="AA266" s="27" t="s">
        <v>12</v>
      </c>
      <c r="AB266" s="17" t="s">
        <v>129</v>
      </c>
      <c r="AC266" s="17" t="s">
        <v>134</v>
      </c>
      <c r="AD266" s="28"/>
      <c r="AE266" s="29"/>
      <c r="AF266" s="29"/>
      <c r="AG266" s="29" t="s">
        <v>159</v>
      </c>
      <c r="AH266" s="29"/>
      <c r="AI266" s="29"/>
      <c r="AJ266" s="29"/>
      <c r="AK266" s="29"/>
      <c r="AL266" s="29"/>
      <c r="AM266" s="29"/>
      <c r="AN266" s="29"/>
      <c r="AO266" s="29"/>
      <c r="AP266" s="29"/>
      <c r="AQ266" s="29"/>
      <c r="AR266" s="29"/>
      <c r="AS266" s="29" t="s">
        <v>102</v>
      </c>
      <c r="AT266" s="29" t="s">
        <v>102</v>
      </c>
      <c r="AU266" s="29" t="s">
        <v>102</v>
      </c>
      <c r="AV266" s="29" t="s">
        <v>102</v>
      </c>
      <c r="AW266" s="29" t="s">
        <v>102</v>
      </c>
      <c r="AX266" s="29" t="s">
        <v>102</v>
      </c>
      <c r="AY266" s="29" t="s">
        <v>102</v>
      </c>
      <c r="AZ266" s="29" t="s">
        <v>102</v>
      </c>
      <c r="BA266" s="29" t="s">
        <v>102</v>
      </c>
      <c r="BB266" s="29" t="s">
        <v>102</v>
      </c>
      <c r="BC266" s="29" t="s">
        <v>102</v>
      </c>
      <c r="BD266" s="30">
        <f t="shared" si="6"/>
        <v>11</v>
      </c>
      <c r="BE266" s="31">
        <f t="shared" si="7"/>
        <v>0</v>
      </c>
      <c r="BF266" s="31">
        <f t="shared" si="7"/>
        <v>28804.441363636361</v>
      </c>
      <c r="BG266" s="31">
        <f t="shared" si="7"/>
        <v>28804.441363636361</v>
      </c>
      <c r="BH266" s="31">
        <f t="shared" si="7"/>
        <v>28804.441363636361</v>
      </c>
      <c r="BI266" s="31">
        <f t="shared" si="7"/>
        <v>28804.441363636361</v>
      </c>
      <c r="BJ266" s="31">
        <f t="shared" si="7"/>
        <v>28804.441363636361</v>
      </c>
      <c r="BK266" s="31">
        <f t="shared" si="7"/>
        <v>28804.441363636361</v>
      </c>
      <c r="BL266" s="31">
        <f t="shared" si="7"/>
        <v>28804.441363636361</v>
      </c>
      <c r="BM266" s="31">
        <f t="shared" si="7"/>
        <v>28804.441363636361</v>
      </c>
      <c r="BN266" s="31">
        <f t="shared" si="7"/>
        <v>28804.441363636361</v>
      </c>
      <c r="BO266" s="31">
        <f t="shared" si="7"/>
        <v>28804.441363636361</v>
      </c>
      <c r="BP266" s="31">
        <f t="shared" si="7"/>
        <v>28804.441363636361</v>
      </c>
      <c r="BQ266" s="31">
        <f t="shared" si="8"/>
        <v>316848.85499999986</v>
      </c>
      <c r="BR266" s="31" t="b">
        <f t="shared" si="9"/>
        <v>1</v>
      </c>
      <c r="BS266" s="31"/>
      <c r="BT266" s="33" t="s">
        <v>603</v>
      </c>
    </row>
    <row r="267" spans="1:72" ht="102" x14ac:dyDescent="0.2">
      <c r="A267" s="17">
        <v>266</v>
      </c>
      <c r="B267" s="18">
        <v>144</v>
      </c>
      <c r="C267" s="19" t="s">
        <v>470</v>
      </c>
      <c r="D267" s="19" t="s">
        <v>504</v>
      </c>
      <c r="E267" s="20" t="s">
        <v>87</v>
      </c>
      <c r="F267" s="20" t="s">
        <v>88</v>
      </c>
      <c r="G267" s="19" t="s">
        <v>261</v>
      </c>
      <c r="H267" s="19" t="s">
        <v>262</v>
      </c>
      <c r="I267" s="19" t="s">
        <v>263</v>
      </c>
      <c r="J267" s="19" t="s">
        <v>264</v>
      </c>
      <c r="K267" s="19" t="s">
        <v>265</v>
      </c>
      <c r="L267" s="19" t="s">
        <v>593</v>
      </c>
      <c r="M267" s="21" t="s">
        <v>522</v>
      </c>
      <c r="N267" s="22"/>
      <c r="O267" s="19" t="s">
        <v>316</v>
      </c>
      <c r="P267" s="19" t="s">
        <v>506</v>
      </c>
      <c r="Q267" s="23">
        <v>127481.76</v>
      </c>
      <c r="R267" s="24">
        <v>-33596.22</v>
      </c>
      <c r="S267" s="24">
        <v>119344.66</v>
      </c>
      <c r="T267" s="43">
        <v>176369.65500000003</v>
      </c>
      <c r="U267" s="25" t="s">
        <v>98</v>
      </c>
      <c r="V267" s="26">
        <f t="shared" si="10"/>
        <v>389599.85500000004</v>
      </c>
      <c r="W267" s="26">
        <v>185624.36000000004</v>
      </c>
      <c r="X267" s="26">
        <v>157986.63999999998</v>
      </c>
      <c r="Y267" s="26">
        <v>27605.839999999967</v>
      </c>
      <c r="Z267" s="26">
        <v>55243.560000000027</v>
      </c>
      <c r="AA267" s="27" t="s">
        <v>12</v>
      </c>
      <c r="AB267" s="17" t="s">
        <v>129</v>
      </c>
      <c r="AC267" s="17" t="s">
        <v>134</v>
      </c>
      <c r="AD267" s="28"/>
      <c r="AE267" s="29"/>
      <c r="AF267" s="29"/>
      <c r="AG267" s="29" t="s">
        <v>159</v>
      </c>
      <c r="AH267" s="29"/>
      <c r="AI267" s="29"/>
      <c r="AJ267" s="29"/>
      <c r="AK267" s="29"/>
      <c r="AL267" s="29"/>
      <c r="AM267" s="29"/>
      <c r="AN267" s="29"/>
      <c r="AO267" s="29"/>
      <c r="AP267" s="29"/>
      <c r="AQ267" s="29"/>
      <c r="AR267" s="29"/>
      <c r="AS267" s="29" t="s">
        <v>102</v>
      </c>
      <c r="AT267" s="29" t="s">
        <v>102</v>
      </c>
      <c r="AU267" s="29" t="s">
        <v>102</v>
      </c>
      <c r="AV267" s="29" t="s">
        <v>102</v>
      </c>
      <c r="AW267" s="29" t="s">
        <v>102</v>
      </c>
      <c r="AX267" s="29" t="s">
        <v>102</v>
      </c>
      <c r="AY267" s="29" t="s">
        <v>102</v>
      </c>
      <c r="AZ267" s="29" t="s">
        <v>102</v>
      </c>
      <c r="BA267" s="29" t="s">
        <v>102</v>
      </c>
      <c r="BB267" s="29" t="s">
        <v>102</v>
      </c>
      <c r="BC267" s="29" t="s">
        <v>102</v>
      </c>
      <c r="BD267" s="30">
        <f t="shared" si="6"/>
        <v>11</v>
      </c>
      <c r="BE267" s="31">
        <f t="shared" si="7"/>
        <v>0</v>
      </c>
      <c r="BF267" s="31">
        <f t="shared" si="7"/>
        <v>35418.16863636364</v>
      </c>
      <c r="BG267" s="31">
        <f t="shared" si="7"/>
        <v>35418.16863636364</v>
      </c>
      <c r="BH267" s="31">
        <f t="shared" si="7"/>
        <v>35418.16863636364</v>
      </c>
      <c r="BI267" s="31">
        <f t="shared" si="7"/>
        <v>35418.16863636364</v>
      </c>
      <c r="BJ267" s="31">
        <f t="shared" si="7"/>
        <v>35418.16863636364</v>
      </c>
      <c r="BK267" s="31">
        <f t="shared" si="7"/>
        <v>35418.16863636364</v>
      </c>
      <c r="BL267" s="31">
        <f t="shared" si="7"/>
        <v>35418.16863636364</v>
      </c>
      <c r="BM267" s="31">
        <f t="shared" si="7"/>
        <v>35418.16863636364</v>
      </c>
      <c r="BN267" s="31">
        <f t="shared" si="7"/>
        <v>35418.16863636364</v>
      </c>
      <c r="BO267" s="31">
        <f t="shared" si="7"/>
        <v>35418.16863636364</v>
      </c>
      <c r="BP267" s="31">
        <f t="shared" si="7"/>
        <v>35418.16863636364</v>
      </c>
      <c r="BQ267" s="31">
        <f t="shared" si="8"/>
        <v>389599.85500000004</v>
      </c>
      <c r="BR267" s="31" t="b">
        <f t="shared" si="9"/>
        <v>1</v>
      </c>
      <c r="BS267" s="31"/>
      <c r="BT267" s="33" t="s">
        <v>605</v>
      </c>
    </row>
    <row r="268" spans="1:72" ht="76.5" x14ac:dyDescent="0.2">
      <c r="A268" s="17">
        <v>267</v>
      </c>
      <c r="B268" s="18">
        <v>145</v>
      </c>
      <c r="C268" s="19" t="s">
        <v>470</v>
      </c>
      <c r="D268" s="19" t="s">
        <v>504</v>
      </c>
      <c r="E268" s="20" t="s">
        <v>87</v>
      </c>
      <c r="F268" s="20" t="s">
        <v>88</v>
      </c>
      <c r="G268" s="19" t="s">
        <v>261</v>
      </c>
      <c r="H268" s="19" t="s">
        <v>262</v>
      </c>
      <c r="I268" s="19" t="s">
        <v>263</v>
      </c>
      <c r="J268" s="19" t="s">
        <v>264</v>
      </c>
      <c r="K268" s="19" t="s">
        <v>265</v>
      </c>
      <c r="L268" s="19" t="s">
        <v>593</v>
      </c>
      <c r="M268" s="21" t="s">
        <v>523</v>
      </c>
      <c r="N268" s="22"/>
      <c r="O268" s="19" t="s">
        <v>316</v>
      </c>
      <c r="P268" s="19" t="s">
        <v>506</v>
      </c>
      <c r="Q268" s="23">
        <v>143498.4</v>
      </c>
      <c r="R268" s="24">
        <v>-39062.239999999998</v>
      </c>
      <c r="S268" s="24">
        <v>73087.13</v>
      </c>
      <c r="T268" s="43">
        <v>142214.87999999995</v>
      </c>
      <c r="U268" s="25" t="s">
        <v>98</v>
      </c>
      <c r="V268" s="26">
        <f t="shared" si="10"/>
        <v>319738.16999999993</v>
      </c>
      <c r="W268" s="26">
        <v>156280.24999999994</v>
      </c>
      <c r="X268" s="26">
        <v>116462.58</v>
      </c>
      <c r="Y268" s="26">
        <v>21243.040000000066</v>
      </c>
      <c r="Z268" s="26">
        <v>61060.710000000006</v>
      </c>
      <c r="AA268" s="27" t="s">
        <v>12</v>
      </c>
      <c r="AB268" s="17" t="s">
        <v>129</v>
      </c>
      <c r="AC268" s="17" t="s">
        <v>134</v>
      </c>
      <c r="AD268" s="28"/>
      <c r="AE268" s="29"/>
      <c r="AF268" s="29"/>
      <c r="AG268" s="29" t="s">
        <v>159</v>
      </c>
      <c r="AH268" s="29"/>
      <c r="AI268" s="29"/>
      <c r="AJ268" s="29"/>
      <c r="AK268" s="29"/>
      <c r="AL268" s="29"/>
      <c r="AM268" s="29"/>
      <c r="AN268" s="29"/>
      <c r="AO268" s="29"/>
      <c r="AP268" s="29"/>
      <c r="AQ268" s="29"/>
      <c r="AR268" s="29"/>
      <c r="AS268" s="29" t="s">
        <v>102</v>
      </c>
      <c r="AT268" s="29" t="s">
        <v>102</v>
      </c>
      <c r="AU268" s="29" t="s">
        <v>102</v>
      </c>
      <c r="AV268" s="29" t="s">
        <v>102</v>
      </c>
      <c r="AW268" s="29" t="s">
        <v>102</v>
      </c>
      <c r="AX268" s="29" t="s">
        <v>102</v>
      </c>
      <c r="AY268" s="29" t="s">
        <v>102</v>
      </c>
      <c r="AZ268" s="29" t="s">
        <v>102</v>
      </c>
      <c r="BA268" s="29" t="s">
        <v>102</v>
      </c>
      <c r="BB268" s="29" t="s">
        <v>102</v>
      </c>
      <c r="BC268" s="29" t="s">
        <v>102</v>
      </c>
      <c r="BD268" s="30">
        <f t="shared" si="6"/>
        <v>11</v>
      </c>
      <c r="BE268" s="31">
        <f t="shared" si="7"/>
        <v>0</v>
      </c>
      <c r="BF268" s="31">
        <f t="shared" si="7"/>
        <v>29067.106363636358</v>
      </c>
      <c r="BG268" s="31">
        <f t="shared" si="7"/>
        <v>29067.106363636358</v>
      </c>
      <c r="BH268" s="31">
        <f t="shared" si="7"/>
        <v>29067.106363636358</v>
      </c>
      <c r="BI268" s="31">
        <f t="shared" si="7"/>
        <v>29067.106363636358</v>
      </c>
      <c r="BJ268" s="31">
        <f t="shared" si="7"/>
        <v>29067.106363636358</v>
      </c>
      <c r="BK268" s="31">
        <f t="shared" si="7"/>
        <v>29067.106363636358</v>
      </c>
      <c r="BL268" s="31">
        <f t="shared" si="7"/>
        <v>29067.106363636358</v>
      </c>
      <c r="BM268" s="31">
        <f t="shared" si="7"/>
        <v>29067.106363636358</v>
      </c>
      <c r="BN268" s="31">
        <f t="shared" si="7"/>
        <v>29067.106363636358</v>
      </c>
      <c r="BO268" s="31">
        <f t="shared" si="7"/>
        <v>29067.106363636358</v>
      </c>
      <c r="BP268" s="31">
        <f t="shared" si="7"/>
        <v>29067.106363636358</v>
      </c>
      <c r="BQ268" s="31">
        <f t="shared" si="8"/>
        <v>319738.17</v>
      </c>
      <c r="BR268" s="31" t="b">
        <f t="shared" si="9"/>
        <v>1</v>
      </c>
      <c r="BS268" s="31"/>
      <c r="BT268" s="33" t="s">
        <v>609</v>
      </c>
    </row>
    <row r="269" spans="1:72" ht="89.25" x14ac:dyDescent="0.2">
      <c r="A269" s="17">
        <v>268</v>
      </c>
      <c r="B269" s="18">
        <v>146</v>
      </c>
      <c r="C269" s="19" t="s">
        <v>470</v>
      </c>
      <c r="D269" s="19" t="s">
        <v>504</v>
      </c>
      <c r="E269" s="20" t="s">
        <v>87</v>
      </c>
      <c r="F269" s="20" t="s">
        <v>88</v>
      </c>
      <c r="G269" s="19" t="s">
        <v>261</v>
      </c>
      <c r="H269" s="19" t="s">
        <v>262</v>
      </c>
      <c r="I269" s="19" t="s">
        <v>263</v>
      </c>
      <c r="J269" s="19" t="s">
        <v>264</v>
      </c>
      <c r="K269" s="19" t="s">
        <v>265</v>
      </c>
      <c r="L269" s="19" t="s">
        <v>593</v>
      </c>
      <c r="M269" s="21" t="s">
        <v>524</v>
      </c>
      <c r="N269" s="22"/>
      <c r="O269" s="19" t="s">
        <v>316</v>
      </c>
      <c r="P269" s="19" t="s">
        <v>506</v>
      </c>
      <c r="Q269" s="23">
        <v>141863.94</v>
      </c>
      <c r="R269" s="24">
        <v>-43779.5</v>
      </c>
      <c r="S269" s="24">
        <v>81704.33</v>
      </c>
      <c r="T269" s="42">
        <v>142571.11500000002</v>
      </c>
      <c r="U269" s="25" t="s">
        <v>98</v>
      </c>
      <c r="V269" s="26">
        <f t="shared" si="10"/>
        <v>322359.88500000001</v>
      </c>
      <c r="W269" s="26">
        <v>157600.91999999995</v>
      </c>
      <c r="X269" s="26">
        <v>127230.45999999999</v>
      </c>
      <c r="Y269" s="26">
        <v>22187.850000000064</v>
      </c>
      <c r="Z269" s="26">
        <v>52558.310000000027</v>
      </c>
      <c r="AA269" s="27" t="s">
        <v>12</v>
      </c>
      <c r="AB269" s="17" t="s">
        <v>129</v>
      </c>
      <c r="AC269" s="17" t="s">
        <v>134</v>
      </c>
      <c r="AD269" s="28"/>
      <c r="AE269" s="29"/>
      <c r="AF269" s="29"/>
      <c r="AG269" s="29" t="s">
        <v>159</v>
      </c>
      <c r="AH269" s="29"/>
      <c r="AI269" s="29"/>
      <c r="AJ269" s="29"/>
      <c r="AK269" s="29"/>
      <c r="AL269" s="29"/>
      <c r="AM269" s="29"/>
      <c r="AN269" s="29"/>
      <c r="AO269" s="29"/>
      <c r="AP269" s="29"/>
      <c r="AQ269" s="29"/>
      <c r="AR269" s="29"/>
      <c r="AS269" s="29" t="s">
        <v>102</v>
      </c>
      <c r="AT269" s="29" t="s">
        <v>102</v>
      </c>
      <c r="AU269" s="29" t="s">
        <v>102</v>
      </c>
      <c r="AV269" s="29" t="s">
        <v>102</v>
      </c>
      <c r="AW269" s="29" t="s">
        <v>102</v>
      </c>
      <c r="AX269" s="29" t="s">
        <v>102</v>
      </c>
      <c r="AY269" s="29" t="s">
        <v>102</v>
      </c>
      <c r="AZ269" s="29" t="s">
        <v>102</v>
      </c>
      <c r="BA269" s="29" t="s">
        <v>102</v>
      </c>
      <c r="BB269" s="29" t="s">
        <v>102</v>
      </c>
      <c r="BC269" s="29" t="s">
        <v>102</v>
      </c>
      <c r="BD269" s="30">
        <f t="shared" si="6"/>
        <v>11</v>
      </c>
      <c r="BE269" s="31">
        <f t="shared" si="7"/>
        <v>0</v>
      </c>
      <c r="BF269" s="31">
        <f t="shared" si="7"/>
        <v>29305.444090909092</v>
      </c>
      <c r="BG269" s="31">
        <f t="shared" si="7"/>
        <v>29305.444090909092</v>
      </c>
      <c r="BH269" s="31">
        <f t="shared" si="7"/>
        <v>29305.444090909092</v>
      </c>
      <c r="BI269" s="31">
        <f t="shared" si="7"/>
        <v>29305.444090909092</v>
      </c>
      <c r="BJ269" s="31">
        <f t="shared" si="7"/>
        <v>29305.444090909092</v>
      </c>
      <c r="BK269" s="31">
        <f t="shared" si="7"/>
        <v>29305.444090909092</v>
      </c>
      <c r="BL269" s="31">
        <f t="shared" si="7"/>
        <v>29305.444090909092</v>
      </c>
      <c r="BM269" s="31">
        <f t="shared" si="7"/>
        <v>29305.444090909092</v>
      </c>
      <c r="BN269" s="31">
        <f t="shared" si="7"/>
        <v>29305.444090909092</v>
      </c>
      <c r="BO269" s="31">
        <f t="shared" si="7"/>
        <v>29305.444090909092</v>
      </c>
      <c r="BP269" s="31">
        <f t="shared" si="7"/>
        <v>29305.444090909092</v>
      </c>
      <c r="BQ269" s="31">
        <f t="shared" si="8"/>
        <v>322359.88500000001</v>
      </c>
      <c r="BR269" s="31" t="b">
        <f t="shared" si="9"/>
        <v>1</v>
      </c>
      <c r="BS269" s="31"/>
      <c r="BT269" s="33" t="s">
        <v>603</v>
      </c>
    </row>
    <row r="270" spans="1:72" ht="89.25" x14ac:dyDescent="0.2">
      <c r="A270" s="17">
        <v>269</v>
      </c>
      <c r="B270" s="18">
        <v>147</v>
      </c>
      <c r="C270" s="19" t="s">
        <v>470</v>
      </c>
      <c r="D270" s="19" t="s">
        <v>504</v>
      </c>
      <c r="E270" s="20" t="s">
        <v>87</v>
      </c>
      <c r="F270" s="20" t="s">
        <v>88</v>
      </c>
      <c r="G270" s="19" t="s">
        <v>261</v>
      </c>
      <c r="H270" s="19" t="s">
        <v>262</v>
      </c>
      <c r="I270" s="19" t="s">
        <v>263</v>
      </c>
      <c r="J270" s="19" t="s">
        <v>264</v>
      </c>
      <c r="K270" s="19" t="s">
        <v>265</v>
      </c>
      <c r="L270" s="19" t="s">
        <v>593</v>
      </c>
      <c r="M270" s="21" t="s">
        <v>525</v>
      </c>
      <c r="N270" s="22"/>
      <c r="O270" s="19" t="s">
        <v>316</v>
      </c>
      <c r="P270" s="19" t="s">
        <v>506</v>
      </c>
      <c r="Q270" s="23">
        <v>134641.38</v>
      </c>
      <c r="R270" s="24">
        <v>-34617.990000000005</v>
      </c>
      <c r="S270" s="24">
        <v>80479.460000000006</v>
      </c>
      <c r="T270" s="43">
        <v>139974.65500000003</v>
      </c>
      <c r="U270" s="25" t="s">
        <v>98</v>
      </c>
      <c r="V270" s="26">
        <f t="shared" si="10"/>
        <v>320477.505</v>
      </c>
      <c r="W270" s="26">
        <v>158223.13</v>
      </c>
      <c r="X270" s="26">
        <v>121090.35</v>
      </c>
      <c r="Y270" s="26">
        <v>22279.72</v>
      </c>
      <c r="Z270" s="26">
        <v>59412.5</v>
      </c>
      <c r="AA270" s="27" t="s">
        <v>12</v>
      </c>
      <c r="AB270" s="17" t="s">
        <v>129</v>
      </c>
      <c r="AC270" s="17" t="s">
        <v>134</v>
      </c>
      <c r="AD270" s="28"/>
      <c r="AE270" s="29"/>
      <c r="AF270" s="29"/>
      <c r="AG270" s="29" t="s">
        <v>159</v>
      </c>
      <c r="AH270" s="29"/>
      <c r="AI270" s="29"/>
      <c r="AJ270" s="29"/>
      <c r="AK270" s="29"/>
      <c r="AL270" s="29"/>
      <c r="AM270" s="29"/>
      <c r="AN270" s="29"/>
      <c r="AO270" s="29"/>
      <c r="AP270" s="29"/>
      <c r="AQ270" s="29"/>
      <c r="AR270" s="29"/>
      <c r="AS270" s="29" t="s">
        <v>102</v>
      </c>
      <c r="AT270" s="29" t="s">
        <v>102</v>
      </c>
      <c r="AU270" s="29" t="s">
        <v>102</v>
      </c>
      <c r="AV270" s="29" t="s">
        <v>102</v>
      </c>
      <c r="AW270" s="29" t="s">
        <v>102</v>
      </c>
      <c r="AX270" s="29" t="s">
        <v>102</v>
      </c>
      <c r="AY270" s="29" t="s">
        <v>102</v>
      </c>
      <c r="AZ270" s="29" t="s">
        <v>102</v>
      </c>
      <c r="BA270" s="29" t="s">
        <v>102</v>
      </c>
      <c r="BB270" s="29" t="s">
        <v>102</v>
      </c>
      <c r="BC270" s="29" t="s">
        <v>102</v>
      </c>
      <c r="BD270" s="30">
        <f t="shared" si="6"/>
        <v>11</v>
      </c>
      <c r="BE270" s="31">
        <f t="shared" si="7"/>
        <v>0</v>
      </c>
      <c r="BF270" s="31">
        <f t="shared" si="7"/>
        <v>29134.318636363638</v>
      </c>
      <c r="BG270" s="31">
        <f t="shared" si="7"/>
        <v>29134.318636363638</v>
      </c>
      <c r="BH270" s="31">
        <f t="shared" si="7"/>
        <v>29134.318636363638</v>
      </c>
      <c r="BI270" s="31">
        <f t="shared" si="7"/>
        <v>29134.318636363638</v>
      </c>
      <c r="BJ270" s="31">
        <f t="shared" si="7"/>
        <v>29134.318636363638</v>
      </c>
      <c r="BK270" s="31">
        <f t="shared" si="7"/>
        <v>29134.318636363638</v>
      </c>
      <c r="BL270" s="31">
        <f t="shared" si="7"/>
        <v>29134.318636363638</v>
      </c>
      <c r="BM270" s="31">
        <f t="shared" si="7"/>
        <v>29134.318636363638</v>
      </c>
      <c r="BN270" s="31">
        <f t="shared" si="7"/>
        <v>29134.318636363638</v>
      </c>
      <c r="BO270" s="31">
        <f t="shared" si="7"/>
        <v>29134.318636363638</v>
      </c>
      <c r="BP270" s="31">
        <f t="shared" si="7"/>
        <v>29134.318636363638</v>
      </c>
      <c r="BQ270" s="31">
        <f t="shared" si="8"/>
        <v>320477.50500000006</v>
      </c>
      <c r="BR270" s="31" t="b">
        <f t="shared" si="9"/>
        <v>1</v>
      </c>
      <c r="BS270" s="31"/>
      <c r="BT270" s="33" t="s">
        <v>603</v>
      </c>
    </row>
    <row r="271" spans="1:72" ht="102" x14ac:dyDescent="0.2">
      <c r="A271" s="17">
        <v>270</v>
      </c>
      <c r="B271" s="18">
        <v>148</v>
      </c>
      <c r="C271" s="19" t="s">
        <v>470</v>
      </c>
      <c r="D271" s="19" t="s">
        <v>504</v>
      </c>
      <c r="E271" s="20" t="s">
        <v>87</v>
      </c>
      <c r="F271" s="20" t="s">
        <v>88</v>
      </c>
      <c r="G271" s="19" t="s">
        <v>261</v>
      </c>
      <c r="H271" s="19" t="s">
        <v>262</v>
      </c>
      <c r="I271" s="19" t="s">
        <v>263</v>
      </c>
      <c r="J271" s="19" t="s">
        <v>264</v>
      </c>
      <c r="K271" s="19" t="s">
        <v>265</v>
      </c>
      <c r="L271" s="19" t="s">
        <v>593</v>
      </c>
      <c r="M271" s="21" t="s">
        <v>526</v>
      </c>
      <c r="N271" s="22"/>
      <c r="O271" s="19" t="s">
        <v>316</v>
      </c>
      <c r="P271" s="19" t="s">
        <v>506</v>
      </c>
      <c r="Q271" s="23">
        <v>120859.38</v>
      </c>
      <c r="R271" s="24">
        <v>-23905.53</v>
      </c>
      <c r="S271" s="24">
        <v>81394.570000000007</v>
      </c>
      <c r="T271" s="43">
        <v>155762.92499999999</v>
      </c>
      <c r="U271" s="25" t="s">
        <v>98</v>
      </c>
      <c r="V271" s="26">
        <f t="shared" si="10"/>
        <v>334111.34499999997</v>
      </c>
      <c r="W271" s="26">
        <v>154755.95000000007</v>
      </c>
      <c r="X271" s="26">
        <v>131088.84</v>
      </c>
      <c r="Y271" s="26">
        <v>23592.469999999943</v>
      </c>
      <c r="Z271" s="26">
        <v>47259.580000000016</v>
      </c>
      <c r="AA271" s="27" t="s">
        <v>12</v>
      </c>
      <c r="AB271" s="17" t="s">
        <v>129</v>
      </c>
      <c r="AC271" s="17" t="s">
        <v>134</v>
      </c>
      <c r="AD271" s="28"/>
      <c r="AE271" s="29"/>
      <c r="AF271" s="29"/>
      <c r="AG271" s="29" t="s">
        <v>159</v>
      </c>
      <c r="AH271" s="29"/>
      <c r="AI271" s="29"/>
      <c r="AJ271" s="29"/>
      <c r="AK271" s="29"/>
      <c r="AL271" s="29"/>
      <c r="AM271" s="29"/>
      <c r="AN271" s="29"/>
      <c r="AO271" s="29"/>
      <c r="AP271" s="29"/>
      <c r="AQ271" s="29"/>
      <c r="AR271" s="29"/>
      <c r="AS271" s="29" t="s">
        <v>102</v>
      </c>
      <c r="AT271" s="29" t="s">
        <v>102</v>
      </c>
      <c r="AU271" s="29" t="s">
        <v>102</v>
      </c>
      <c r="AV271" s="29" t="s">
        <v>102</v>
      </c>
      <c r="AW271" s="29" t="s">
        <v>102</v>
      </c>
      <c r="AX271" s="29" t="s">
        <v>102</v>
      </c>
      <c r="AY271" s="29" t="s">
        <v>102</v>
      </c>
      <c r="AZ271" s="29" t="s">
        <v>102</v>
      </c>
      <c r="BA271" s="29" t="s">
        <v>102</v>
      </c>
      <c r="BB271" s="29" t="s">
        <v>102</v>
      </c>
      <c r="BC271" s="29" t="s">
        <v>102</v>
      </c>
      <c r="BD271" s="30">
        <f t="shared" si="6"/>
        <v>11</v>
      </c>
      <c r="BE271" s="31">
        <f t="shared" si="7"/>
        <v>0</v>
      </c>
      <c r="BF271" s="31">
        <f t="shared" si="7"/>
        <v>30373.758636363633</v>
      </c>
      <c r="BG271" s="31">
        <f t="shared" si="7"/>
        <v>30373.758636363633</v>
      </c>
      <c r="BH271" s="31">
        <f t="shared" si="7"/>
        <v>30373.758636363633</v>
      </c>
      <c r="BI271" s="31">
        <f t="shared" si="7"/>
        <v>30373.758636363633</v>
      </c>
      <c r="BJ271" s="31">
        <f t="shared" si="7"/>
        <v>30373.758636363633</v>
      </c>
      <c r="BK271" s="31">
        <f t="shared" si="7"/>
        <v>30373.758636363633</v>
      </c>
      <c r="BL271" s="31">
        <f t="shared" si="7"/>
        <v>30373.758636363633</v>
      </c>
      <c r="BM271" s="31">
        <f t="shared" si="7"/>
        <v>30373.758636363633</v>
      </c>
      <c r="BN271" s="31">
        <f t="shared" si="7"/>
        <v>30373.758636363633</v>
      </c>
      <c r="BO271" s="31">
        <f t="shared" si="7"/>
        <v>30373.758636363633</v>
      </c>
      <c r="BP271" s="31">
        <f t="shared" si="7"/>
        <v>30373.758636363633</v>
      </c>
      <c r="BQ271" s="31">
        <f t="shared" si="8"/>
        <v>334111.34499999991</v>
      </c>
      <c r="BR271" s="31" t="b">
        <f t="shared" si="9"/>
        <v>1</v>
      </c>
      <c r="BS271" s="31"/>
      <c r="BT271" s="33" t="s">
        <v>610</v>
      </c>
    </row>
    <row r="272" spans="1:72" ht="89.25" x14ac:dyDescent="0.2">
      <c r="A272" s="17">
        <v>271</v>
      </c>
      <c r="B272" s="18">
        <v>149</v>
      </c>
      <c r="C272" s="19" t="s">
        <v>470</v>
      </c>
      <c r="D272" s="19" t="s">
        <v>504</v>
      </c>
      <c r="E272" s="20" t="s">
        <v>87</v>
      </c>
      <c r="F272" s="20" t="s">
        <v>88</v>
      </c>
      <c r="G272" s="19" t="s">
        <v>261</v>
      </c>
      <c r="H272" s="19" t="s">
        <v>262</v>
      </c>
      <c r="I272" s="19" t="s">
        <v>263</v>
      </c>
      <c r="J272" s="19" t="s">
        <v>264</v>
      </c>
      <c r="K272" s="19" t="s">
        <v>265</v>
      </c>
      <c r="L272" s="19" t="s">
        <v>593</v>
      </c>
      <c r="M272" s="21" t="s">
        <v>527</v>
      </c>
      <c r="N272" s="22"/>
      <c r="O272" s="19" t="s">
        <v>316</v>
      </c>
      <c r="P272" s="19" t="s">
        <v>506</v>
      </c>
      <c r="Q272" s="23">
        <v>267056.96000000002</v>
      </c>
      <c r="R272" s="24">
        <v>-110689.19</v>
      </c>
      <c r="S272" s="24">
        <v>106925.22</v>
      </c>
      <c r="T272" s="43">
        <v>203216.80499999993</v>
      </c>
      <c r="U272" s="25" t="s">
        <v>98</v>
      </c>
      <c r="V272" s="26">
        <f t="shared" si="10"/>
        <v>466509.79499999993</v>
      </c>
      <c r="W272" s="26">
        <v>231237.10999999993</v>
      </c>
      <c r="X272" s="26">
        <v>180252.97999999998</v>
      </c>
      <c r="Y272" s="26">
        <v>32055.880000000063</v>
      </c>
      <c r="Z272" s="26">
        <v>83040.010000000009</v>
      </c>
      <c r="AA272" s="27" t="s">
        <v>12</v>
      </c>
      <c r="AB272" s="17" t="s">
        <v>129</v>
      </c>
      <c r="AC272" s="17" t="s">
        <v>134</v>
      </c>
      <c r="AD272" s="28"/>
      <c r="AE272" s="29"/>
      <c r="AF272" s="29"/>
      <c r="AG272" s="29" t="s">
        <v>159</v>
      </c>
      <c r="AH272" s="29"/>
      <c r="AI272" s="29"/>
      <c r="AJ272" s="29"/>
      <c r="AK272" s="29"/>
      <c r="AL272" s="29"/>
      <c r="AM272" s="29"/>
      <c r="AN272" s="29"/>
      <c r="AO272" s="29"/>
      <c r="AP272" s="29"/>
      <c r="AQ272" s="29"/>
      <c r="AR272" s="29"/>
      <c r="AS272" s="29" t="s">
        <v>102</v>
      </c>
      <c r="AT272" s="29" t="s">
        <v>102</v>
      </c>
      <c r="AU272" s="29" t="s">
        <v>102</v>
      </c>
      <c r="AV272" s="29" t="s">
        <v>102</v>
      </c>
      <c r="AW272" s="29" t="s">
        <v>102</v>
      </c>
      <c r="AX272" s="29" t="s">
        <v>102</v>
      </c>
      <c r="AY272" s="29" t="s">
        <v>102</v>
      </c>
      <c r="AZ272" s="29" t="s">
        <v>102</v>
      </c>
      <c r="BA272" s="29" t="s">
        <v>102</v>
      </c>
      <c r="BB272" s="29" t="s">
        <v>102</v>
      </c>
      <c r="BC272" s="29" t="s">
        <v>102</v>
      </c>
      <c r="BD272" s="30">
        <f t="shared" si="6"/>
        <v>11</v>
      </c>
      <c r="BE272" s="31">
        <f t="shared" si="7"/>
        <v>0</v>
      </c>
      <c r="BF272" s="31">
        <f t="shared" si="7"/>
        <v>42409.981363636354</v>
      </c>
      <c r="BG272" s="31">
        <f t="shared" si="7"/>
        <v>42409.981363636354</v>
      </c>
      <c r="BH272" s="31">
        <f t="shared" si="7"/>
        <v>42409.981363636354</v>
      </c>
      <c r="BI272" s="31">
        <f t="shared" si="7"/>
        <v>42409.981363636354</v>
      </c>
      <c r="BJ272" s="31">
        <f t="shared" si="7"/>
        <v>42409.981363636354</v>
      </c>
      <c r="BK272" s="31">
        <f t="shared" si="7"/>
        <v>42409.981363636354</v>
      </c>
      <c r="BL272" s="31">
        <f t="shared" si="7"/>
        <v>42409.981363636354</v>
      </c>
      <c r="BM272" s="31">
        <f t="shared" si="7"/>
        <v>42409.981363636354</v>
      </c>
      <c r="BN272" s="31">
        <f t="shared" si="7"/>
        <v>42409.981363636354</v>
      </c>
      <c r="BO272" s="31">
        <f t="shared" si="7"/>
        <v>42409.981363636354</v>
      </c>
      <c r="BP272" s="31">
        <f t="shared" si="7"/>
        <v>42409.981363636354</v>
      </c>
      <c r="BQ272" s="31">
        <f t="shared" si="8"/>
        <v>466509.79499999981</v>
      </c>
      <c r="BR272" s="31" t="b">
        <f t="shared" si="9"/>
        <v>1</v>
      </c>
      <c r="BS272" s="31"/>
      <c r="BT272" s="33" t="s">
        <v>603</v>
      </c>
    </row>
    <row r="273" spans="1:72" ht="89.25" x14ac:dyDescent="0.2">
      <c r="A273" s="17">
        <v>272</v>
      </c>
      <c r="B273" s="18">
        <v>150</v>
      </c>
      <c r="C273" s="19" t="s">
        <v>470</v>
      </c>
      <c r="D273" s="19" t="s">
        <v>504</v>
      </c>
      <c r="E273" s="20" t="s">
        <v>87</v>
      </c>
      <c r="F273" s="20" t="s">
        <v>88</v>
      </c>
      <c r="G273" s="19" t="s">
        <v>261</v>
      </c>
      <c r="H273" s="19" t="s">
        <v>262</v>
      </c>
      <c r="I273" s="19" t="s">
        <v>263</v>
      </c>
      <c r="J273" s="19" t="s">
        <v>264</v>
      </c>
      <c r="K273" s="19" t="s">
        <v>265</v>
      </c>
      <c r="L273" s="19" t="s">
        <v>593</v>
      </c>
      <c r="M273" s="21" t="s">
        <v>528</v>
      </c>
      <c r="N273" s="22"/>
      <c r="O273" s="19" t="s">
        <v>316</v>
      </c>
      <c r="P273" s="19" t="s">
        <v>506</v>
      </c>
      <c r="Q273" s="23">
        <v>180785.54</v>
      </c>
      <c r="R273" s="24">
        <v>-100678.89</v>
      </c>
      <c r="S273" s="24">
        <v>62772.44</v>
      </c>
      <c r="T273" s="43">
        <v>121526.72500000001</v>
      </c>
      <c r="U273" s="25" t="s">
        <v>98</v>
      </c>
      <c r="V273" s="26">
        <f t="shared" si="10"/>
        <v>264405.81500000006</v>
      </c>
      <c r="W273" s="26">
        <v>124680.72</v>
      </c>
      <c r="X273" s="26">
        <v>104186.47000000002</v>
      </c>
      <c r="Y273" s="26">
        <v>18198.370000000024</v>
      </c>
      <c r="Z273" s="26">
        <v>38692.62000000001</v>
      </c>
      <c r="AA273" s="27" t="s">
        <v>12</v>
      </c>
      <c r="AB273" s="17" t="s">
        <v>129</v>
      </c>
      <c r="AC273" s="17" t="s">
        <v>134</v>
      </c>
      <c r="AD273" s="28"/>
      <c r="AE273" s="29"/>
      <c r="AF273" s="29"/>
      <c r="AG273" s="29" t="s">
        <v>159</v>
      </c>
      <c r="AH273" s="29"/>
      <c r="AI273" s="29"/>
      <c r="AJ273" s="29"/>
      <c r="AK273" s="29"/>
      <c r="AL273" s="29"/>
      <c r="AM273" s="29"/>
      <c r="AN273" s="29"/>
      <c r="AO273" s="29"/>
      <c r="AP273" s="29"/>
      <c r="AQ273" s="29"/>
      <c r="AR273" s="29"/>
      <c r="AS273" s="29" t="s">
        <v>102</v>
      </c>
      <c r="AT273" s="29" t="s">
        <v>102</v>
      </c>
      <c r="AU273" s="29" t="s">
        <v>102</v>
      </c>
      <c r="AV273" s="29" t="s">
        <v>102</v>
      </c>
      <c r="AW273" s="29" t="s">
        <v>102</v>
      </c>
      <c r="AX273" s="29" t="s">
        <v>102</v>
      </c>
      <c r="AY273" s="29" t="s">
        <v>102</v>
      </c>
      <c r="AZ273" s="29" t="s">
        <v>102</v>
      </c>
      <c r="BA273" s="29" t="s">
        <v>102</v>
      </c>
      <c r="BB273" s="29" t="s">
        <v>102</v>
      </c>
      <c r="BC273" s="29" t="s">
        <v>102</v>
      </c>
      <c r="BD273" s="30">
        <f t="shared" si="6"/>
        <v>11</v>
      </c>
      <c r="BE273" s="31">
        <f t="shared" si="7"/>
        <v>0</v>
      </c>
      <c r="BF273" s="31">
        <f t="shared" si="7"/>
        <v>24036.892272727277</v>
      </c>
      <c r="BG273" s="31">
        <f t="shared" si="7"/>
        <v>24036.892272727277</v>
      </c>
      <c r="BH273" s="31">
        <f t="shared" si="7"/>
        <v>24036.892272727277</v>
      </c>
      <c r="BI273" s="31">
        <f t="shared" si="7"/>
        <v>24036.892272727277</v>
      </c>
      <c r="BJ273" s="31">
        <f t="shared" si="7"/>
        <v>24036.892272727277</v>
      </c>
      <c r="BK273" s="31">
        <f t="shared" si="7"/>
        <v>24036.892272727277</v>
      </c>
      <c r="BL273" s="31">
        <f t="shared" si="7"/>
        <v>24036.892272727277</v>
      </c>
      <c r="BM273" s="31">
        <f t="shared" si="7"/>
        <v>24036.892272727277</v>
      </c>
      <c r="BN273" s="31">
        <f t="shared" si="7"/>
        <v>24036.892272727277</v>
      </c>
      <c r="BO273" s="31">
        <f t="shared" si="7"/>
        <v>24036.892272727277</v>
      </c>
      <c r="BP273" s="31">
        <f t="shared" si="7"/>
        <v>24036.892272727277</v>
      </c>
      <c r="BQ273" s="31">
        <f t="shared" si="8"/>
        <v>264405.81500000006</v>
      </c>
      <c r="BR273" s="31" t="b">
        <f t="shared" si="9"/>
        <v>1</v>
      </c>
      <c r="BS273" s="31"/>
      <c r="BT273" s="33" t="s">
        <v>611</v>
      </c>
    </row>
    <row r="274" spans="1:72" ht="102" x14ac:dyDescent="0.2">
      <c r="A274" s="17">
        <v>273</v>
      </c>
      <c r="B274" s="18">
        <v>151</v>
      </c>
      <c r="C274" s="19" t="s">
        <v>470</v>
      </c>
      <c r="D274" s="19" t="s">
        <v>504</v>
      </c>
      <c r="E274" s="20" t="s">
        <v>87</v>
      </c>
      <c r="F274" s="20" t="s">
        <v>88</v>
      </c>
      <c r="G274" s="19" t="s">
        <v>261</v>
      </c>
      <c r="H274" s="19" t="s">
        <v>262</v>
      </c>
      <c r="I274" s="19" t="s">
        <v>263</v>
      </c>
      <c r="J274" s="19" t="s">
        <v>264</v>
      </c>
      <c r="K274" s="19" t="s">
        <v>265</v>
      </c>
      <c r="L274" s="19" t="s">
        <v>593</v>
      </c>
      <c r="M274" s="21" t="s">
        <v>529</v>
      </c>
      <c r="N274" s="22"/>
      <c r="O274" s="19" t="s">
        <v>316</v>
      </c>
      <c r="P274" s="19" t="s">
        <v>506</v>
      </c>
      <c r="Q274" s="23">
        <v>109581</v>
      </c>
      <c r="R274" s="24">
        <v>-33632.58</v>
      </c>
      <c r="S274" s="24">
        <v>48586.32</v>
      </c>
      <c r="T274" s="43">
        <v>84620.794999999984</v>
      </c>
      <c r="U274" s="25" t="s">
        <v>98</v>
      </c>
      <c r="V274" s="26">
        <f t="shared" si="10"/>
        <v>209155.53499999997</v>
      </c>
      <c r="W274" s="26">
        <v>109171.34000000001</v>
      </c>
      <c r="X274" s="26">
        <v>84501.4</v>
      </c>
      <c r="Y274" s="26">
        <v>15363.39999999998</v>
      </c>
      <c r="Z274" s="26">
        <v>40033.339999999997</v>
      </c>
      <c r="AA274" s="27" t="s">
        <v>12</v>
      </c>
      <c r="AB274" s="17" t="s">
        <v>129</v>
      </c>
      <c r="AC274" s="17" t="s">
        <v>134</v>
      </c>
      <c r="AD274" s="28"/>
      <c r="AE274" s="29"/>
      <c r="AF274" s="29"/>
      <c r="AG274" s="29" t="s">
        <v>159</v>
      </c>
      <c r="AH274" s="29"/>
      <c r="AI274" s="29"/>
      <c r="AJ274" s="29"/>
      <c r="AK274" s="29"/>
      <c r="AL274" s="29"/>
      <c r="AM274" s="29"/>
      <c r="AN274" s="29"/>
      <c r="AO274" s="29"/>
      <c r="AP274" s="29"/>
      <c r="AQ274" s="29"/>
      <c r="AR274" s="29"/>
      <c r="AS274" s="29" t="s">
        <v>102</v>
      </c>
      <c r="AT274" s="29" t="s">
        <v>102</v>
      </c>
      <c r="AU274" s="29" t="s">
        <v>102</v>
      </c>
      <c r="AV274" s="29" t="s">
        <v>102</v>
      </c>
      <c r="AW274" s="29" t="s">
        <v>102</v>
      </c>
      <c r="AX274" s="29" t="s">
        <v>102</v>
      </c>
      <c r="AY274" s="29" t="s">
        <v>102</v>
      </c>
      <c r="AZ274" s="29" t="s">
        <v>102</v>
      </c>
      <c r="BA274" s="29" t="s">
        <v>102</v>
      </c>
      <c r="BB274" s="29" t="s">
        <v>102</v>
      </c>
      <c r="BC274" s="29" t="s">
        <v>102</v>
      </c>
      <c r="BD274" s="30">
        <f t="shared" si="6"/>
        <v>11</v>
      </c>
      <c r="BE274" s="31">
        <f t="shared" si="7"/>
        <v>0</v>
      </c>
      <c r="BF274" s="31">
        <f t="shared" si="7"/>
        <v>19014.139545454542</v>
      </c>
      <c r="BG274" s="31">
        <f t="shared" si="7"/>
        <v>19014.139545454542</v>
      </c>
      <c r="BH274" s="31">
        <f t="shared" ref="BH274:BP300" si="11">IF(AU274="X",$V274/$BD274,0)</f>
        <v>19014.139545454542</v>
      </c>
      <c r="BI274" s="31">
        <f t="shared" si="11"/>
        <v>19014.139545454542</v>
      </c>
      <c r="BJ274" s="31">
        <f t="shared" si="11"/>
        <v>19014.139545454542</v>
      </c>
      <c r="BK274" s="31">
        <f t="shared" si="11"/>
        <v>19014.139545454542</v>
      </c>
      <c r="BL274" s="31">
        <f t="shared" si="11"/>
        <v>19014.139545454542</v>
      </c>
      <c r="BM274" s="31">
        <f t="shared" si="11"/>
        <v>19014.139545454542</v>
      </c>
      <c r="BN274" s="31">
        <f t="shared" si="11"/>
        <v>19014.139545454542</v>
      </c>
      <c r="BO274" s="31">
        <f t="shared" si="11"/>
        <v>19014.139545454542</v>
      </c>
      <c r="BP274" s="31">
        <f t="shared" si="11"/>
        <v>19014.139545454542</v>
      </c>
      <c r="BQ274" s="31">
        <f t="shared" si="8"/>
        <v>209155.53499999992</v>
      </c>
      <c r="BR274" s="31" t="b">
        <f t="shared" si="9"/>
        <v>1</v>
      </c>
      <c r="BS274" s="31"/>
      <c r="BT274" s="33" t="s">
        <v>601</v>
      </c>
    </row>
    <row r="275" spans="1:72" ht="63.75" x14ac:dyDescent="0.2">
      <c r="A275" s="17">
        <v>274</v>
      </c>
      <c r="B275" s="18">
        <v>152</v>
      </c>
      <c r="C275" s="19" t="s">
        <v>470</v>
      </c>
      <c r="D275" s="19" t="s">
        <v>504</v>
      </c>
      <c r="E275" s="20" t="s">
        <v>87</v>
      </c>
      <c r="F275" s="20" t="s">
        <v>88</v>
      </c>
      <c r="G275" s="19" t="s">
        <v>261</v>
      </c>
      <c r="H275" s="19" t="s">
        <v>262</v>
      </c>
      <c r="I275" s="19" t="s">
        <v>263</v>
      </c>
      <c r="J275" s="19" t="s">
        <v>264</v>
      </c>
      <c r="K275" s="19" t="s">
        <v>265</v>
      </c>
      <c r="L275" s="19" t="s">
        <v>593</v>
      </c>
      <c r="M275" s="21" t="s">
        <v>530</v>
      </c>
      <c r="N275" s="22"/>
      <c r="O275" s="19" t="s">
        <v>316</v>
      </c>
      <c r="P275" s="19" t="s">
        <v>506</v>
      </c>
      <c r="Q275" s="23">
        <v>159522.79</v>
      </c>
      <c r="R275" s="24">
        <v>-87529.13</v>
      </c>
      <c r="S275" s="24">
        <v>57296.77</v>
      </c>
      <c r="T275" s="43">
        <v>110441.045</v>
      </c>
      <c r="U275" s="25" t="s">
        <v>98</v>
      </c>
      <c r="V275" s="26">
        <f t="shared" si="10"/>
        <v>239731.47499999998</v>
      </c>
      <c r="W275" s="26">
        <v>112499.55</v>
      </c>
      <c r="X275" s="26">
        <v>94529.299999999988</v>
      </c>
      <c r="Y275" s="26">
        <v>16790.87999999999</v>
      </c>
      <c r="Z275" s="26">
        <v>34761.130000000005</v>
      </c>
      <c r="AA275" s="27" t="s">
        <v>12</v>
      </c>
      <c r="AB275" s="17" t="s">
        <v>129</v>
      </c>
      <c r="AC275" s="17" t="s">
        <v>134</v>
      </c>
      <c r="AD275" s="28"/>
      <c r="AE275" s="29"/>
      <c r="AF275" s="29"/>
      <c r="AG275" s="29" t="s">
        <v>159</v>
      </c>
      <c r="AH275" s="29"/>
      <c r="AI275" s="29"/>
      <c r="AJ275" s="29"/>
      <c r="AK275" s="29"/>
      <c r="AL275" s="29"/>
      <c r="AM275" s="29"/>
      <c r="AN275" s="29"/>
      <c r="AO275" s="29"/>
      <c r="AP275" s="29"/>
      <c r="AQ275" s="29"/>
      <c r="AR275" s="29"/>
      <c r="AS275" s="29" t="s">
        <v>102</v>
      </c>
      <c r="AT275" s="29" t="s">
        <v>102</v>
      </c>
      <c r="AU275" s="29" t="s">
        <v>102</v>
      </c>
      <c r="AV275" s="29" t="s">
        <v>102</v>
      </c>
      <c r="AW275" s="29" t="s">
        <v>102</v>
      </c>
      <c r="AX275" s="29" t="s">
        <v>102</v>
      </c>
      <c r="AY275" s="29" t="s">
        <v>102</v>
      </c>
      <c r="AZ275" s="29" t="s">
        <v>102</v>
      </c>
      <c r="BA275" s="29" t="s">
        <v>102</v>
      </c>
      <c r="BB275" s="29" t="s">
        <v>102</v>
      </c>
      <c r="BC275" s="29" t="s">
        <v>102</v>
      </c>
      <c r="BD275" s="30">
        <f t="shared" si="6"/>
        <v>11</v>
      </c>
      <c r="BE275" s="31">
        <f t="shared" ref="BE275:BG300" si="12">IF(AR275="X",$V275/$BD275,0)</f>
        <v>0</v>
      </c>
      <c r="BF275" s="31">
        <f t="shared" si="12"/>
        <v>21793.770454545451</v>
      </c>
      <c r="BG275" s="31">
        <f t="shared" si="12"/>
        <v>21793.770454545451</v>
      </c>
      <c r="BH275" s="31">
        <f t="shared" si="11"/>
        <v>21793.770454545451</v>
      </c>
      <c r="BI275" s="31">
        <f t="shared" si="11"/>
        <v>21793.770454545451</v>
      </c>
      <c r="BJ275" s="31">
        <f t="shared" si="11"/>
        <v>21793.770454545451</v>
      </c>
      <c r="BK275" s="31">
        <f t="shared" si="11"/>
        <v>21793.770454545451</v>
      </c>
      <c r="BL275" s="31">
        <f t="shared" si="11"/>
        <v>21793.770454545451</v>
      </c>
      <c r="BM275" s="31">
        <f t="shared" si="11"/>
        <v>21793.770454545451</v>
      </c>
      <c r="BN275" s="31">
        <f t="shared" si="11"/>
        <v>21793.770454545451</v>
      </c>
      <c r="BO275" s="31">
        <f t="shared" si="11"/>
        <v>21793.770454545451</v>
      </c>
      <c r="BP275" s="31">
        <f t="shared" si="11"/>
        <v>21793.770454545451</v>
      </c>
      <c r="BQ275" s="31">
        <f t="shared" si="8"/>
        <v>239731.47499999995</v>
      </c>
      <c r="BR275" s="31" t="b">
        <f t="shared" si="9"/>
        <v>1</v>
      </c>
      <c r="BS275" s="31"/>
      <c r="BT275" s="33" t="s">
        <v>612</v>
      </c>
    </row>
    <row r="276" spans="1:72" ht="102" x14ac:dyDescent="0.2">
      <c r="A276" s="17">
        <v>275</v>
      </c>
      <c r="B276" s="18">
        <v>153</v>
      </c>
      <c r="C276" s="19" t="s">
        <v>470</v>
      </c>
      <c r="D276" s="19" t="s">
        <v>504</v>
      </c>
      <c r="E276" s="20" t="s">
        <v>87</v>
      </c>
      <c r="F276" s="20" t="s">
        <v>88</v>
      </c>
      <c r="G276" s="19" t="s">
        <v>261</v>
      </c>
      <c r="H276" s="19" t="s">
        <v>262</v>
      </c>
      <c r="I276" s="19" t="s">
        <v>263</v>
      </c>
      <c r="J276" s="19" t="s">
        <v>264</v>
      </c>
      <c r="K276" s="19" t="s">
        <v>265</v>
      </c>
      <c r="L276" s="19" t="s">
        <v>593</v>
      </c>
      <c r="M276" s="21" t="s">
        <v>531</v>
      </c>
      <c r="N276" s="22"/>
      <c r="O276" s="19" t="s">
        <v>316</v>
      </c>
      <c r="P276" s="19" t="s">
        <v>506</v>
      </c>
      <c r="Q276" s="23">
        <v>161165.70000000001</v>
      </c>
      <c r="R276" s="24">
        <v>-83141.180000000008</v>
      </c>
      <c r="S276" s="24">
        <v>65470.759999999995</v>
      </c>
      <c r="T276" s="42">
        <v>124575.30499999998</v>
      </c>
      <c r="U276" s="25" t="s">
        <v>98</v>
      </c>
      <c r="V276" s="26">
        <f t="shared" si="10"/>
        <v>268070.58499999996</v>
      </c>
      <c r="W276" s="26">
        <v>124952.85999999996</v>
      </c>
      <c r="X276" s="26">
        <v>92517.760000000009</v>
      </c>
      <c r="Y276" s="26">
        <v>18542.420000000042</v>
      </c>
      <c r="Z276" s="26">
        <v>50977.51999999999</v>
      </c>
      <c r="AA276" s="27" t="s">
        <v>12</v>
      </c>
      <c r="AB276" s="17" t="s">
        <v>129</v>
      </c>
      <c r="AC276" s="17" t="s">
        <v>134</v>
      </c>
      <c r="AD276" s="28"/>
      <c r="AE276" s="29"/>
      <c r="AF276" s="29"/>
      <c r="AG276" s="29" t="s">
        <v>159</v>
      </c>
      <c r="AH276" s="29"/>
      <c r="AI276" s="29"/>
      <c r="AJ276" s="29"/>
      <c r="AK276" s="29"/>
      <c r="AL276" s="29"/>
      <c r="AM276" s="29"/>
      <c r="AN276" s="29"/>
      <c r="AO276" s="29"/>
      <c r="AP276" s="29"/>
      <c r="AQ276" s="29"/>
      <c r="AR276" s="29"/>
      <c r="AS276" s="29" t="s">
        <v>102</v>
      </c>
      <c r="AT276" s="29" t="s">
        <v>102</v>
      </c>
      <c r="AU276" s="29" t="s">
        <v>102</v>
      </c>
      <c r="AV276" s="29" t="s">
        <v>102</v>
      </c>
      <c r="AW276" s="29" t="s">
        <v>102</v>
      </c>
      <c r="AX276" s="29" t="s">
        <v>102</v>
      </c>
      <c r="AY276" s="29" t="s">
        <v>102</v>
      </c>
      <c r="AZ276" s="29" t="s">
        <v>102</v>
      </c>
      <c r="BA276" s="29" t="s">
        <v>102</v>
      </c>
      <c r="BB276" s="29" t="s">
        <v>102</v>
      </c>
      <c r="BC276" s="29" t="s">
        <v>102</v>
      </c>
      <c r="BD276" s="30">
        <f t="shared" si="6"/>
        <v>11</v>
      </c>
      <c r="BE276" s="31">
        <f t="shared" si="12"/>
        <v>0</v>
      </c>
      <c r="BF276" s="31">
        <f t="shared" si="12"/>
        <v>24370.053181818177</v>
      </c>
      <c r="BG276" s="31">
        <f t="shared" si="12"/>
        <v>24370.053181818177</v>
      </c>
      <c r="BH276" s="31">
        <f t="shared" si="11"/>
        <v>24370.053181818177</v>
      </c>
      <c r="BI276" s="31">
        <f t="shared" si="11"/>
        <v>24370.053181818177</v>
      </c>
      <c r="BJ276" s="31">
        <f t="shared" si="11"/>
        <v>24370.053181818177</v>
      </c>
      <c r="BK276" s="31">
        <f t="shared" si="11"/>
        <v>24370.053181818177</v>
      </c>
      <c r="BL276" s="31">
        <f t="shared" si="11"/>
        <v>24370.053181818177</v>
      </c>
      <c r="BM276" s="31">
        <f t="shared" si="11"/>
        <v>24370.053181818177</v>
      </c>
      <c r="BN276" s="31">
        <f t="shared" si="11"/>
        <v>24370.053181818177</v>
      </c>
      <c r="BO276" s="31">
        <f t="shared" si="11"/>
        <v>24370.053181818177</v>
      </c>
      <c r="BP276" s="31">
        <f t="shared" si="11"/>
        <v>24370.053181818177</v>
      </c>
      <c r="BQ276" s="31">
        <f t="shared" si="8"/>
        <v>268070.5849999999</v>
      </c>
      <c r="BR276" s="31" t="b">
        <f t="shared" si="9"/>
        <v>1</v>
      </c>
      <c r="BS276" s="31"/>
      <c r="BT276" s="33" t="s">
        <v>613</v>
      </c>
    </row>
    <row r="277" spans="1:72" ht="114.75" x14ac:dyDescent="0.2">
      <c r="A277" s="17">
        <v>276</v>
      </c>
      <c r="B277" s="18">
        <v>154</v>
      </c>
      <c r="C277" s="19" t="s">
        <v>470</v>
      </c>
      <c r="D277" s="19" t="s">
        <v>504</v>
      </c>
      <c r="E277" s="20" t="s">
        <v>87</v>
      </c>
      <c r="F277" s="20" t="s">
        <v>88</v>
      </c>
      <c r="G277" s="19" t="s">
        <v>261</v>
      </c>
      <c r="H277" s="19" t="s">
        <v>262</v>
      </c>
      <c r="I277" s="19" t="s">
        <v>263</v>
      </c>
      <c r="J277" s="19" t="s">
        <v>264</v>
      </c>
      <c r="K277" s="19" t="s">
        <v>265</v>
      </c>
      <c r="L277" s="19" t="s">
        <v>593</v>
      </c>
      <c r="M277" s="21" t="s">
        <v>532</v>
      </c>
      <c r="N277" s="22"/>
      <c r="O277" s="19" t="s">
        <v>316</v>
      </c>
      <c r="P277" s="19" t="s">
        <v>506</v>
      </c>
      <c r="Q277" s="23">
        <v>215896.02</v>
      </c>
      <c r="R277" s="24">
        <v>-52120.89</v>
      </c>
      <c r="S277" s="24">
        <v>159823.35</v>
      </c>
      <c r="T277" s="43">
        <v>235743.44999999998</v>
      </c>
      <c r="U277" s="25" t="s">
        <v>98</v>
      </c>
      <c r="V277" s="26">
        <f t="shared" si="10"/>
        <v>559341.92999999993</v>
      </c>
      <c r="W277" s="26">
        <v>280889.68000000005</v>
      </c>
      <c r="X277" s="26">
        <v>236304.97</v>
      </c>
      <c r="Y277" s="26">
        <v>42708.79999999993</v>
      </c>
      <c r="Z277" s="26">
        <v>87293.50999999998</v>
      </c>
      <c r="AA277" s="27" t="s">
        <v>12</v>
      </c>
      <c r="AB277" s="17" t="s">
        <v>129</v>
      </c>
      <c r="AC277" s="17" t="s">
        <v>134</v>
      </c>
      <c r="AD277" s="28"/>
      <c r="AE277" s="29"/>
      <c r="AF277" s="29"/>
      <c r="AG277" s="29" t="s">
        <v>159</v>
      </c>
      <c r="AH277" s="29"/>
      <c r="AI277" s="29"/>
      <c r="AJ277" s="29"/>
      <c r="AK277" s="29"/>
      <c r="AL277" s="29"/>
      <c r="AM277" s="29"/>
      <c r="AN277" s="29"/>
      <c r="AO277" s="29"/>
      <c r="AP277" s="29"/>
      <c r="AQ277" s="29"/>
      <c r="AR277" s="29"/>
      <c r="AS277" s="29" t="s">
        <v>102</v>
      </c>
      <c r="AT277" s="29" t="s">
        <v>102</v>
      </c>
      <c r="AU277" s="29" t="s">
        <v>102</v>
      </c>
      <c r="AV277" s="29" t="s">
        <v>102</v>
      </c>
      <c r="AW277" s="29" t="s">
        <v>102</v>
      </c>
      <c r="AX277" s="29" t="s">
        <v>102</v>
      </c>
      <c r="AY277" s="29" t="s">
        <v>102</v>
      </c>
      <c r="AZ277" s="29" t="s">
        <v>102</v>
      </c>
      <c r="BA277" s="29" t="s">
        <v>102</v>
      </c>
      <c r="BB277" s="29" t="s">
        <v>102</v>
      </c>
      <c r="BC277" s="29" t="s">
        <v>102</v>
      </c>
      <c r="BD277" s="30">
        <f t="shared" si="6"/>
        <v>11</v>
      </c>
      <c r="BE277" s="31">
        <f t="shared" si="12"/>
        <v>0</v>
      </c>
      <c r="BF277" s="31">
        <f t="shared" si="12"/>
        <v>50849.266363636358</v>
      </c>
      <c r="BG277" s="31">
        <f t="shared" si="12"/>
        <v>50849.266363636358</v>
      </c>
      <c r="BH277" s="31">
        <f t="shared" si="11"/>
        <v>50849.266363636358</v>
      </c>
      <c r="BI277" s="31">
        <f t="shared" si="11"/>
        <v>50849.266363636358</v>
      </c>
      <c r="BJ277" s="31">
        <f t="shared" si="11"/>
        <v>50849.266363636358</v>
      </c>
      <c r="BK277" s="31">
        <f t="shared" si="11"/>
        <v>50849.266363636358</v>
      </c>
      <c r="BL277" s="31">
        <f t="shared" si="11"/>
        <v>50849.266363636358</v>
      </c>
      <c r="BM277" s="31">
        <f t="shared" si="11"/>
        <v>50849.266363636358</v>
      </c>
      <c r="BN277" s="31">
        <f t="shared" si="11"/>
        <v>50849.266363636358</v>
      </c>
      <c r="BO277" s="31">
        <f t="shared" si="11"/>
        <v>50849.266363636358</v>
      </c>
      <c r="BP277" s="31">
        <f t="shared" si="11"/>
        <v>50849.266363636358</v>
      </c>
      <c r="BQ277" s="31">
        <f t="shared" si="8"/>
        <v>559341.92999999993</v>
      </c>
      <c r="BR277" s="31" t="b">
        <f t="shared" si="9"/>
        <v>1</v>
      </c>
      <c r="BS277" s="31"/>
      <c r="BT277" s="33" t="s">
        <v>614</v>
      </c>
    </row>
    <row r="278" spans="1:72" ht="76.5" x14ac:dyDescent="0.2">
      <c r="A278" s="17">
        <v>277</v>
      </c>
      <c r="B278" s="18">
        <v>155</v>
      </c>
      <c r="C278" s="19" t="s">
        <v>470</v>
      </c>
      <c r="D278" s="19" t="s">
        <v>504</v>
      </c>
      <c r="E278" s="20" t="s">
        <v>87</v>
      </c>
      <c r="F278" s="20" t="s">
        <v>88</v>
      </c>
      <c r="G278" s="19" t="s">
        <v>261</v>
      </c>
      <c r="H278" s="19" t="s">
        <v>262</v>
      </c>
      <c r="I278" s="19" t="s">
        <v>263</v>
      </c>
      <c r="J278" s="19" t="s">
        <v>264</v>
      </c>
      <c r="K278" s="19" t="s">
        <v>265</v>
      </c>
      <c r="L278" s="19" t="s">
        <v>593</v>
      </c>
      <c r="M278" s="21" t="s">
        <v>533</v>
      </c>
      <c r="N278" s="22"/>
      <c r="O278" s="19" t="s">
        <v>316</v>
      </c>
      <c r="P278" s="19" t="s">
        <v>506</v>
      </c>
      <c r="Q278" s="23">
        <v>187500</v>
      </c>
      <c r="R278" s="24">
        <v>-38307.96</v>
      </c>
      <c r="S278" s="24">
        <v>160691.08000000002</v>
      </c>
      <c r="T278" s="43">
        <v>199328.25999999998</v>
      </c>
      <c r="U278" s="25" t="s">
        <v>98</v>
      </c>
      <c r="V278" s="26">
        <f t="shared" si="10"/>
        <v>509211.38</v>
      </c>
      <c r="W278" s="26">
        <v>259982.63</v>
      </c>
      <c r="X278" s="26">
        <v>226425.81999999998</v>
      </c>
      <c r="Y278" s="26">
        <v>49900.489999999991</v>
      </c>
      <c r="Z278" s="26">
        <v>83457.300000000017</v>
      </c>
      <c r="AA278" s="27" t="s">
        <v>12</v>
      </c>
      <c r="AB278" s="17" t="s">
        <v>129</v>
      </c>
      <c r="AC278" s="17" t="s">
        <v>134</v>
      </c>
      <c r="AD278" s="28"/>
      <c r="AE278" s="29"/>
      <c r="AF278" s="29"/>
      <c r="AG278" s="29" t="s">
        <v>159</v>
      </c>
      <c r="AH278" s="29"/>
      <c r="AI278" s="29"/>
      <c r="AJ278" s="29"/>
      <c r="AK278" s="29"/>
      <c r="AL278" s="29"/>
      <c r="AM278" s="29"/>
      <c r="AN278" s="29"/>
      <c r="AO278" s="29"/>
      <c r="AP278" s="29"/>
      <c r="AQ278" s="29"/>
      <c r="AR278" s="29"/>
      <c r="AS278" s="29" t="s">
        <v>102</v>
      </c>
      <c r="AT278" s="29" t="s">
        <v>102</v>
      </c>
      <c r="AU278" s="29" t="s">
        <v>102</v>
      </c>
      <c r="AV278" s="29" t="s">
        <v>102</v>
      </c>
      <c r="AW278" s="29" t="s">
        <v>102</v>
      </c>
      <c r="AX278" s="29" t="s">
        <v>102</v>
      </c>
      <c r="AY278" s="29" t="s">
        <v>102</v>
      </c>
      <c r="AZ278" s="29" t="s">
        <v>102</v>
      </c>
      <c r="BA278" s="29" t="s">
        <v>102</v>
      </c>
      <c r="BB278" s="29" t="s">
        <v>102</v>
      </c>
      <c r="BC278" s="29" t="s">
        <v>102</v>
      </c>
      <c r="BD278" s="30">
        <f t="shared" si="6"/>
        <v>11</v>
      </c>
      <c r="BE278" s="31">
        <f t="shared" si="12"/>
        <v>0</v>
      </c>
      <c r="BF278" s="31">
        <f t="shared" si="12"/>
        <v>46291.943636363634</v>
      </c>
      <c r="BG278" s="31">
        <f t="shared" si="12"/>
        <v>46291.943636363634</v>
      </c>
      <c r="BH278" s="31">
        <f t="shared" si="11"/>
        <v>46291.943636363634</v>
      </c>
      <c r="BI278" s="31">
        <f t="shared" si="11"/>
        <v>46291.943636363634</v>
      </c>
      <c r="BJ278" s="31">
        <f t="shared" si="11"/>
        <v>46291.943636363634</v>
      </c>
      <c r="BK278" s="31">
        <f t="shared" si="11"/>
        <v>46291.943636363634</v>
      </c>
      <c r="BL278" s="31">
        <f t="shared" si="11"/>
        <v>46291.943636363634</v>
      </c>
      <c r="BM278" s="31">
        <f t="shared" si="11"/>
        <v>46291.943636363634</v>
      </c>
      <c r="BN278" s="31">
        <f t="shared" si="11"/>
        <v>46291.943636363634</v>
      </c>
      <c r="BO278" s="31">
        <f t="shared" si="11"/>
        <v>46291.943636363634</v>
      </c>
      <c r="BP278" s="31">
        <f t="shared" si="11"/>
        <v>46291.943636363634</v>
      </c>
      <c r="BQ278" s="31">
        <f t="shared" si="8"/>
        <v>509211.37999999989</v>
      </c>
      <c r="BR278" s="31" t="b">
        <f t="shared" si="9"/>
        <v>1</v>
      </c>
      <c r="BS278" s="31"/>
      <c r="BT278" s="33" t="s">
        <v>615</v>
      </c>
    </row>
    <row r="279" spans="1:72" ht="89.25" x14ac:dyDescent="0.2">
      <c r="A279" s="17">
        <v>278</v>
      </c>
      <c r="B279" s="18">
        <v>156</v>
      </c>
      <c r="C279" s="19" t="s">
        <v>470</v>
      </c>
      <c r="D279" s="19" t="s">
        <v>504</v>
      </c>
      <c r="E279" s="20" t="s">
        <v>87</v>
      </c>
      <c r="F279" s="20" t="s">
        <v>88</v>
      </c>
      <c r="G279" s="19" t="s">
        <v>261</v>
      </c>
      <c r="H279" s="19" t="s">
        <v>262</v>
      </c>
      <c r="I279" s="19" t="s">
        <v>263</v>
      </c>
      <c r="J279" s="19" t="s">
        <v>264</v>
      </c>
      <c r="K279" s="19" t="s">
        <v>265</v>
      </c>
      <c r="L279" s="19" t="s">
        <v>593</v>
      </c>
      <c r="M279" s="21" t="s">
        <v>534</v>
      </c>
      <c r="N279" s="22"/>
      <c r="O279" s="19" t="s">
        <v>316</v>
      </c>
      <c r="P279" s="19" t="s">
        <v>506</v>
      </c>
      <c r="Q279" s="23">
        <v>190481.07</v>
      </c>
      <c r="R279" s="24">
        <v>-110673.31999999999</v>
      </c>
      <c r="S279" s="24">
        <v>56926.630000000005</v>
      </c>
      <c r="T279" s="43">
        <v>112343.58499999998</v>
      </c>
      <c r="U279" s="25" t="s">
        <v>98</v>
      </c>
      <c r="V279" s="26">
        <f t="shared" si="10"/>
        <v>249077.96499999997</v>
      </c>
      <c r="W279" s="26">
        <v>119560.70999999998</v>
      </c>
      <c r="X279" s="26">
        <v>99214.62000000001</v>
      </c>
      <c r="Y279" s="26">
        <v>17173.670000000027</v>
      </c>
      <c r="Z279" s="26">
        <v>37519.759999999995</v>
      </c>
      <c r="AA279" s="27" t="s">
        <v>12</v>
      </c>
      <c r="AB279" s="17" t="s">
        <v>129</v>
      </c>
      <c r="AC279" s="17" t="s">
        <v>134</v>
      </c>
      <c r="AD279" s="28"/>
      <c r="AE279" s="29"/>
      <c r="AF279" s="29"/>
      <c r="AG279" s="29" t="s">
        <v>159</v>
      </c>
      <c r="AH279" s="29"/>
      <c r="AI279" s="29"/>
      <c r="AJ279" s="29"/>
      <c r="AK279" s="29"/>
      <c r="AL279" s="29"/>
      <c r="AM279" s="29"/>
      <c r="AN279" s="29"/>
      <c r="AO279" s="29"/>
      <c r="AP279" s="29"/>
      <c r="AQ279" s="29"/>
      <c r="AR279" s="29"/>
      <c r="AS279" s="29" t="s">
        <v>102</v>
      </c>
      <c r="AT279" s="29" t="s">
        <v>102</v>
      </c>
      <c r="AU279" s="29" t="s">
        <v>102</v>
      </c>
      <c r="AV279" s="29" t="s">
        <v>102</v>
      </c>
      <c r="AW279" s="29" t="s">
        <v>102</v>
      </c>
      <c r="AX279" s="29" t="s">
        <v>102</v>
      </c>
      <c r="AY279" s="29" t="s">
        <v>102</v>
      </c>
      <c r="AZ279" s="29" t="s">
        <v>102</v>
      </c>
      <c r="BA279" s="29" t="s">
        <v>102</v>
      </c>
      <c r="BB279" s="29" t="s">
        <v>102</v>
      </c>
      <c r="BC279" s="29" t="s">
        <v>102</v>
      </c>
      <c r="BD279" s="30">
        <f t="shared" si="6"/>
        <v>11</v>
      </c>
      <c r="BE279" s="31">
        <f t="shared" si="12"/>
        <v>0</v>
      </c>
      <c r="BF279" s="31">
        <f t="shared" si="12"/>
        <v>22643.451363636359</v>
      </c>
      <c r="BG279" s="31">
        <f t="shared" si="12"/>
        <v>22643.451363636359</v>
      </c>
      <c r="BH279" s="31">
        <f t="shared" si="11"/>
        <v>22643.451363636359</v>
      </c>
      <c r="BI279" s="31">
        <f t="shared" si="11"/>
        <v>22643.451363636359</v>
      </c>
      <c r="BJ279" s="31">
        <f t="shared" si="11"/>
        <v>22643.451363636359</v>
      </c>
      <c r="BK279" s="31">
        <f t="shared" si="11"/>
        <v>22643.451363636359</v>
      </c>
      <c r="BL279" s="31">
        <f t="shared" si="11"/>
        <v>22643.451363636359</v>
      </c>
      <c r="BM279" s="31">
        <f t="shared" si="11"/>
        <v>22643.451363636359</v>
      </c>
      <c r="BN279" s="31">
        <f t="shared" si="11"/>
        <v>22643.451363636359</v>
      </c>
      <c r="BO279" s="31">
        <f t="shared" si="11"/>
        <v>22643.451363636359</v>
      </c>
      <c r="BP279" s="31">
        <f t="shared" si="11"/>
        <v>22643.451363636359</v>
      </c>
      <c r="BQ279" s="31">
        <f t="shared" si="8"/>
        <v>249077.96499999994</v>
      </c>
      <c r="BR279" s="31" t="b">
        <f t="shared" si="9"/>
        <v>1</v>
      </c>
      <c r="BS279" s="31"/>
      <c r="BT279" s="33" t="s">
        <v>603</v>
      </c>
    </row>
    <row r="280" spans="1:72" ht="89.25" x14ac:dyDescent="0.2">
      <c r="A280" s="17">
        <v>279</v>
      </c>
      <c r="B280" s="18">
        <v>157</v>
      </c>
      <c r="C280" s="19" t="s">
        <v>470</v>
      </c>
      <c r="D280" s="19" t="s">
        <v>504</v>
      </c>
      <c r="E280" s="20" t="s">
        <v>87</v>
      </c>
      <c r="F280" s="20" t="s">
        <v>88</v>
      </c>
      <c r="G280" s="19" t="s">
        <v>261</v>
      </c>
      <c r="H280" s="19" t="s">
        <v>262</v>
      </c>
      <c r="I280" s="19" t="s">
        <v>263</v>
      </c>
      <c r="J280" s="19" t="s">
        <v>264</v>
      </c>
      <c r="K280" s="19" t="s">
        <v>265</v>
      </c>
      <c r="L280" s="19" t="s">
        <v>593</v>
      </c>
      <c r="M280" s="21" t="s">
        <v>535</v>
      </c>
      <c r="N280" s="22"/>
      <c r="O280" s="19" t="s">
        <v>316</v>
      </c>
      <c r="P280" s="19" t="s">
        <v>506</v>
      </c>
      <c r="Q280" s="23">
        <v>266634.3</v>
      </c>
      <c r="R280" s="24">
        <v>-91909.72</v>
      </c>
      <c r="S280" s="24">
        <v>145304.43</v>
      </c>
      <c r="T280" s="43">
        <v>251563.86500000005</v>
      </c>
      <c r="U280" s="25" t="s">
        <v>98</v>
      </c>
      <c r="V280" s="26">
        <f t="shared" si="10"/>
        <v>571592.875</v>
      </c>
      <c r="W280" s="26">
        <v>280672.05</v>
      </c>
      <c r="X280" s="26">
        <v>227316.53</v>
      </c>
      <c r="Y280" s="26">
        <v>39356.960000000021</v>
      </c>
      <c r="Z280" s="26">
        <v>92712.48000000001</v>
      </c>
      <c r="AA280" s="27" t="s">
        <v>12</v>
      </c>
      <c r="AB280" s="17" t="s">
        <v>129</v>
      </c>
      <c r="AC280" s="17" t="s">
        <v>134</v>
      </c>
      <c r="AD280" s="28"/>
      <c r="AE280" s="29"/>
      <c r="AF280" s="29"/>
      <c r="AG280" s="29" t="s">
        <v>159</v>
      </c>
      <c r="AH280" s="29"/>
      <c r="AI280" s="29"/>
      <c r="AJ280" s="29"/>
      <c r="AK280" s="29"/>
      <c r="AL280" s="29"/>
      <c r="AM280" s="29"/>
      <c r="AN280" s="29"/>
      <c r="AO280" s="29"/>
      <c r="AP280" s="29"/>
      <c r="AQ280" s="29"/>
      <c r="AR280" s="29"/>
      <c r="AS280" s="29" t="s">
        <v>102</v>
      </c>
      <c r="AT280" s="29" t="s">
        <v>102</v>
      </c>
      <c r="AU280" s="29" t="s">
        <v>102</v>
      </c>
      <c r="AV280" s="29" t="s">
        <v>102</v>
      </c>
      <c r="AW280" s="29" t="s">
        <v>102</v>
      </c>
      <c r="AX280" s="29" t="s">
        <v>102</v>
      </c>
      <c r="AY280" s="29" t="s">
        <v>102</v>
      </c>
      <c r="AZ280" s="29" t="s">
        <v>102</v>
      </c>
      <c r="BA280" s="29" t="s">
        <v>102</v>
      </c>
      <c r="BB280" s="29" t="s">
        <v>102</v>
      </c>
      <c r="BC280" s="29" t="s">
        <v>102</v>
      </c>
      <c r="BD280" s="30">
        <f t="shared" si="6"/>
        <v>11</v>
      </c>
      <c r="BE280" s="31">
        <f t="shared" si="12"/>
        <v>0</v>
      </c>
      <c r="BF280" s="31">
        <f t="shared" si="12"/>
        <v>51962.98863636364</v>
      </c>
      <c r="BG280" s="31">
        <f t="shared" si="12"/>
        <v>51962.98863636364</v>
      </c>
      <c r="BH280" s="31">
        <f t="shared" si="11"/>
        <v>51962.98863636364</v>
      </c>
      <c r="BI280" s="31">
        <f t="shared" si="11"/>
        <v>51962.98863636364</v>
      </c>
      <c r="BJ280" s="31">
        <f t="shared" si="11"/>
        <v>51962.98863636364</v>
      </c>
      <c r="BK280" s="31">
        <f t="shared" si="11"/>
        <v>51962.98863636364</v>
      </c>
      <c r="BL280" s="31">
        <f t="shared" si="11"/>
        <v>51962.98863636364</v>
      </c>
      <c r="BM280" s="31">
        <f t="shared" si="11"/>
        <v>51962.98863636364</v>
      </c>
      <c r="BN280" s="31">
        <f t="shared" si="11"/>
        <v>51962.98863636364</v>
      </c>
      <c r="BO280" s="31">
        <f t="shared" si="11"/>
        <v>51962.98863636364</v>
      </c>
      <c r="BP280" s="31">
        <f t="shared" si="11"/>
        <v>51962.98863636364</v>
      </c>
      <c r="BQ280" s="31">
        <f t="shared" si="8"/>
        <v>571592.875</v>
      </c>
      <c r="BR280" s="31" t="b">
        <f t="shared" si="9"/>
        <v>1</v>
      </c>
      <c r="BS280" s="31"/>
      <c r="BT280" s="33" t="s">
        <v>603</v>
      </c>
    </row>
    <row r="281" spans="1:72" ht="89.25" x14ac:dyDescent="0.2">
      <c r="A281" s="17">
        <v>280</v>
      </c>
      <c r="B281" s="18">
        <v>158</v>
      </c>
      <c r="C281" s="19" t="s">
        <v>470</v>
      </c>
      <c r="D281" s="19" t="s">
        <v>504</v>
      </c>
      <c r="E281" s="20" t="s">
        <v>87</v>
      </c>
      <c r="F281" s="20" t="s">
        <v>88</v>
      </c>
      <c r="G281" s="19" t="s">
        <v>261</v>
      </c>
      <c r="H281" s="19" t="s">
        <v>262</v>
      </c>
      <c r="I281" s="19" t="s">
        <v>263</v>
      </c>
      <c r="J281" s="19" t="s">
        <v>264</v>
      </c>
      <c r="K281" s="19" t="s">
        <v>265</v>
      </c>
      <c r="L281" s="19" t="s">
        <v>593</v>
      </c>
      <c r="M281" s="21" t="s">
        <v>616</v>
      </c>
      <c r="N281" s="22"/>
      <c r="O281" s="19" t="s">
        <v>316</v>
      </c>
      <c r="P281" s="19" t="s">
        <v>506</v>
      </c>
      <c r="Q281" s="23">
        <v>183517.35</v>
      </c>
      <c r="R281" s="24">
        <v>-54946.18</v>
      </c>
      <c r="S281" s="24">
        <v>94442.17</v>
      </c>
      <c r="T281" s="43">
        <v>181077.98999999996</v>
      </c>
      <c r="U281" s="25" t="s">
        <v>98</v>
      </c>
      <c r="V281" s="26">
        <f t="shared" si="10"/>
        <v>404091.32999999996</v>
      </c>
      <c r="W281" s="26">
        <v>195039.18999999983</v>
      </c>
      <c r="X281" s="26">
        <v>152981.85</v>
      </c>
      <c r="Y281" s="26">
        <v>27974.150000000198</v>
      </c>
      <c r="Z281" s="26">
        <v>70031.49000000002</v>
      </c>
      <c r="AA281" s="27" t="s">
        <v>12</v>
      </c>
      <c r="AB281" s="17" t="s">
        <v>129</v>
      </c>
      <c r="AC281" s="17" t="s">
        <v>134</v>
      </c>
      <c r="AD281" s="28"/>
      <c r="AE281" s="29"/>
      <c r="AF281" s="29"/>
      <c r="AG281" s="29" t="s">
        <v>159</v>
      </c>
      <c r="AH281" s="29"/>
      <c r="AI281" s="29"/>
      <c r="AJ281" s="29"/>
      <c r="AK281" s="29"/>
      <c r="AL281" s="29"/>
      <c r="AM281" s="29"/>
      <c r="AN281" s="29"/>
      <c r="AO281" s="29"/>
      <c r="AP281" s="29"/>
      <c r="AQ281" s="29"/>
      <c r="AR281" s="29"/>
      <c r="AS281" s="29" t="s">
        <v>102</v>
      </c>
      <c r="AT281" s="29" t="s">
        <v>102</v>
      </c>
      <c r="AU281" s="29" t="s">
        <v>102</v>
      </c>
      <c r="AV281" s="29" t="s">
        <v>102</v>
      </c>
      <c r="AW281" s="29" t="s">
        <v>102</v>
      </c>
      <c r="AX281" s="29" t="s">
        <v>102</v>
      </c>
      <c r="AY281" s="29" t="s">
        <v>102</v>
      </c>
      <c r="AZ281" s="29" t="s">
        <v>102</v>
      </c>
      <c r="BA281" s="29" t="s">
        <v>102</v>
      </c>
      <c r="BB281" s="29" t="s">
        <v>102</v>
      </c>
      <c r="BC281" s="29" t="s">
        <v>102</v>
      </c>
      <c r="BD281" s="30">
        <f t="shared" si="6"/>
        <v>11</v>
      </c>
      <c r="BE281" s="31">
        <f t="shared" si="12"/>
        <v>0</v>
      </c>
      <c r="BF281" s="31">
        <f t="shared" si="12"/>
        <v>36735.575454545447</v>
      </c>
      <c r="BG281" s="31">
        <f t="shared" si="12"/>
        <v>36735.575454545447</v>
      </c>
      <c r="BH281" s="31">
        <f t="shared" si="11"/>
        <v>36735.575454545447</v>
      </c>
      <c r="BI281" s="31">
        <f t="shared" si="11"/>
        <v>36735.575454545447</v>
      </c>
      <c r="BJ281" s="31">
        <f t="shared" si="11"/>
        <v>36735.575454545447</v>
      </c>
      <c r="BK281" s="31">
        <f t="shared" si="11"/>
        <v>36735.575454545447</v>
      </c>
      <c r="BL281" s="31">
        <f t="shared" si="11"/>
        <v>36735.575454545447</v>
      </c>
      <c r="BM281" s="31">
        <f t="shared" si="11"/>
        <v>36735.575454545447</v>
      </c>
      <c r="BN281" s="31">
        <f t="shared" si="11"/>
        <v>36735.575454545447</v>
      </c>
      <c r="BO281" s="31">
        <f t="shared" si="11"/>
        <v>36735.575454545447</v>
      </c>
      <c r="BP281" s="31">
        <f t="shared" si="11"/>
        <v>36735.575454545447</v>
      </c>
      <c r="BQ281" s="31">
        <f t="shared" si="8"/>
        <v>404091.3299999999</v>
      </c>
      <c r="BR281" s="31" t="b">
        <f t="shared" si="9"/>
        <v>1</v>
      </c>
      <c r="BS281" s="31"/>
      <c r="BT281" s="33" t="s">
        <v>603</v>
      </c>
    </row>
    <row r="282" spans="1:72" ht="89.25" x14ac:dyDescent="0.2">
      <c r="A282" s="17">
        <v>281</v>
      </c>
      <c r="B282" s="18">
        <v>159</v>
      </c>
      <c r="C282" s="19" t="s">
        <v>470</v>
      </c>
      <c r="D282" s="19" t="s">
        <v>504</v>
      </c>
      <c r="E282" s="20" t="s">
        <v>87</v>
      </c>
      <c r="F282" s="20" t="s">
        <v>88</v>
      </c>
      <c r="G282" s="19" t="s">
        <v>261</v>
      </c>
      <c r="H282" s="19" t="s">
        <v>262</v>
      </c>
      <c r="I282" s="19" t="s">
        <v>263</v>
      </c>
      <c r="J282" s="19" t="s">
        <v>264</v>
      </c>
      <c r="K282" s="19" t="s">
        <v>265</v>
      </c>
      <c r="L282" s="19" t="s">
        <v>593</v>
      </c>
      <c r="M282" s="21" t="s">
        <v>537</v>
      </c>
      <c r="N282" s="22"/>
      <c r="O282" s="19" t="s">
        <v>316</v>
      </c>
      <c r="P282" s="19" t="s">
        <v>506</v>
      </c>
      <c r="Q282" s="23">
        <v>57943.32</v>
      </c>
      <c r="R282" s="24">
        <v>-9769.99</v>
      </c>
      <c r="S282" s="24">
        <v>27381.989999999998</v>
      </c>
      <c r="T282" s="43">
        <v>40422.380000000019</v>
      </c>
      <c r="U282" s="25" t="s">
        <v>98</v>
      </c>
      <c r="V282" s="26">
        <f t="shared" si="10"/>
        <v>115977.70000000003</v>
      </c>
      <c r="W282" s="26">
        <v>61078.34</v>
      </c>
      <c r="X282" s="26">
        <v>44368.87999999999</v>
      </c>
      <c r="Y282" s="26">
        <v>14476.98000000001</v>
      </c>
      <c r="Z282" s="26">
        <v>31186.440000000017</v>
      </c>
      <c r="AA282" s="27" t="s">
        <v>12</v>
      </c>
      <c r="AB282" s="17" t="s">
        <v>129</v>
      </c>
      <c r="AC282" s="17" t="s">
        <v>134</v>
      </c>
      <c r="AD282" s="28"/>
      <c r="AE282" s="29"/>
      <c r="AF282" s="29"/>
      <c r="AG282" s="29" t="s">
        <v>159</v>
      </c>
      <c r="AH282" s="29"/>
      <c r="AI282" s="29"/>
      <c r="AJ282" s="29"/>
      <c r="AK282" s="29"/>
      <c r="AL282" s="29"/>
      <c r="AM282" s="29"/>
      <c r="AN282" s="29"/>
      <c r="AO282" s="29"/>
      <c r="AP282" s="29"/>
      <c r="AQ282" s="29"/>
      <c r="AR282" s="29"/>
      <c r="AS282" s="29" t="s">
        <v>102</v>
      </c>
      <c r="AT282" s="29" t="s">
        <v>102</v>
      </c>
      <c r="AU282" s="29" t="s">
        <v>102</v>
      </c>
      <c r="AV282" s="29" t="s">
        <v>102</v>
      </c>
      <c r="AW282" s="29" t="s">
        <v>102</v>
      </c>
      <c r="AX282" s="29" t="s">
        <v>102</v>
      </c>
      <c r="AY282" s="29" t="s">
        <v>102</v>
      </c>
      <c r="AZ282" s="29" t="s">
        <v>102</v>
      </c>
      <c r="BA282" s="29" t="s">
        <v>102</v>
      </c>
      <c r="BB282" s="29" t="s">
        <v>102</v>
      </c>
      <c r="BC282" s="29" t="s">
        <v>102</v>
      </c>
      <c r="BD282" s="30">
        <f t="shared" si="6"/>
        <v>11</v>
      </c>
      <c r="BE282" s="31">
        <f t="shared" si="12"/>
        <v>0</v>
      </c>
      <c r="BF282" s="31">
        <f t="shared" si="12"/>
        <v>10543.427272727275</v>
      </c>
      <c r="BG282" s="31">
        <f t="shared" si="12"/>
        <v>10543.427272727275</v>
      </c>
      <c r="BH282" s="31">
        <f t="shared" si="11"/>
        <v>10543.427272727275</v>
      </c>
      <c r="BI282" s="31">
        <f t="shared" si="11"/>
        <v>10543.427272727275</v>
      </c>
      <c r="BJ282" s="31">
        <f t="shared" si="11"/>
        <v>10543.427272727275</v>
      </c>
      <c r="BK282" s="31">
        <f t="shared" si="11"/>
        <v>10543.427272727275</v>
      </c>
      <c r="BL282" s="31">
        <f t="shared" si="11"/>
        <v>10543.427272727275</v>
      </c>
      <c r="BM282" s="31">
        <f t="shared" si="11"/>
        <v>10543.427272727275</v>
      </c>
      <c r="BN282" s="31">
        <f t="shared" si="11"/>
        <v>10543.427272727275</v>
      </c>
      <c r="BO282" s="31">
        <f t="shared" si="11"/>
        <v>10543.427272727275</v>
      </c>
      <c r="BP282" s="31">
        <f t="shared" si="11"/>
        <v>10543.427272727275</v>
      </c>
      <c r="BQ282" s="31">
        <f t="shared" si="8"/>
        <v>115977.70000000003</v>
      </c>
      <c r="BR282" s="31" t="b">
        <f t="shared" si="9"/>
        <v>1</v>
      </c>
      <c r="BS282" s="31"/>
      <c r="BT282" s="33" t="s">
        <v>602</v>
      </c>
    </row>
    <row r="283" spans="1:72" ht="89.25" x14ac:dyDescent="0.2">
      <c r="A283" s="17">
        <v>282</v>
      </c>
      <c r="B283" s="18">
        <v>160</v>
      </c>
      <c r="C283" s="19" t="s">
        <v>470</v>
      </c>
      <c r="D283" s="19" t="s">
        <v>504</v>
      </c>
      <c r="E283" s="20" t="s">
        <v>87</v>
      </c>
      <c r="F283" s="20" t="s">
        <v>88</v>
      </c>
      <c r="G283" s="19" t="s">
        <v>261</v>
      </c>
      <c r="H283" s="19" t="s">
        <v>262</v>
      </c>
      <c r="I283" s="19" t="s">
        <v>263</v>
      </c>
      <c r="J283" s="19" t="s">
        <v>264</v>
      </c>
      <c r="K283" s="19" t="s">
        <v>265</v>
      </c>
      <c r="L283" s="19" t="s">
        <v>593</v>
      </c>
      <c r="M283" s="21" t="s">
        <v>538</v>
      </c>
      <c r="N283" s="22"/>
      <c r="O283" s="19" t="s">
        <v>316</v>
      </c>
      <c r="P283" s="19" t="s">
        <v>506</v>
      </c>
      <c r="Q283" s="23">
        <v>133464.32999999999</v>
      </c>
      <c r="R283" s="24"/>
      <c r="S283" s="24">
        <v>161374.03999999998</v>
      </c>
      <c r="T283" s="43">
        <v>184698.495</v>
      </c>
      <c r="U283" s="25" t="s">
        <v>98</v>
      </c>
      <c r="V283" s="26">
        <f t="shared" si="10"/>
        <v>479536.86499999999</v>
      </c>
      <c r="W283" s="26">
        <v>257932.14</v>
      </c>
      <c r="X283" s="26">
        <v>195571.06999999995</v>
      </c>
      <c r="Y283" s="26">
        <v>36906.229999999981</v>
      </c>
      <c r="Z283" s="26">
        <v>99267.300000000047</v>
      </c>
      <c r="AA283" s="27" t="s">
        <v>12</v>
      </c>
      <c r="AB283" s="17" t="s">
        <v>129</v>
      </c>
      <c r="AC283" s="17" t="s">
        <v>134</v>
      </c>
      <c r="AD283" s="28"/>
      <c r="AE283" s="29"/>
      <c r="AF283" s="29"/>
      <c r="AG283" s="29" t="s">
        <v>159</v>
      </c>
      <c r="AH283" s="29"/>
      <c r="AI283" s="29"/>
      <c r="AJ283" s="29"/>
      <c r="AK283" s="29"/>
      <c r="AL283" s="29"/>
      <c r="AM283" s="29"/>
      <c r="AN283" s="29"/>
      <c r="AO283" s="29"/>
      <c r="AP283" s="29"/>
      <c r="AQ283" s="29"/>
      <c r="AR283" s="29"/>
      <c r="AS283" s="29" t="s">
        <v>102</v>
      </c>
      <c r="AT283" s="29" t="s">
        <v>102</v>
      </c>
      <c r="AU283" s="29" t="s">
        <v>102</v>
      </c>
      <c r="AV283" s="29" t="s">
        <v>102</v>
      </c>
      <c r="AW283" s="29" t="s">
        <v>102</v>
      </c>
      <c r="AX283" s="29" t="s">
        <v>102</v>
      </c>
      <c r="AY283" s="29" t="s">
        <v>102</v>
      </c>
      <c r="AZ283" s="29" t="s">
        <v>102</v>
      </c>
      <c r="BA283" s="29" t="s">
        <v>102</v>
      </c>
      <c r="BB283" s="29" t="s">
        <v>102</v>
      </c>
      <c r="BC283" s="29" t="s">
        <v>102</v>
      </c>
      <c r="BD283" s="30">
        <f t="shared" si="6"/>
        <v>11</v>
      </c>
      <c r="BE283" s="31">
        <f t="shared" si="12"/>
        <v>0</v>
      </c>
      <c r="BF283" s="31">
        <f t="shared" si="12"/>
        <v>43594.260454545452</v>
      </c>
      <c r="BG283" s="31">
        <f t="shared" si="12"/>
        <v>43594.260454545452</v>
      </c>
      <c r="BH283" s="31">
        <f t="shared" si="11"/>
        <v>43594.260454545452</v>
      </c>
      <c r="BI283" s="31">
        <f t="shared" si="11"/>
        <v>43594.260454545452</v>
      </c>
      <c r="BJ283" s="31">
        <f t="shared" si="11"/>
        <v>43594.260454545452</v>
      </c>
      <c r="BK283" s="31">
        <f t="shared" si="11"/>
        <v>43594.260454545452</v>
      </c>
      <c r="BL283" s="31">
        <f t="shared" si="11"/>
        <v>43594.260454545452</v>
      </c>
      <c r="BM283" s="31">
        <f t="shared" si="11"/>
        <v>43594.260454545452</v>
      </c>
      <c r="BN283" s="31">
        <f t="shared" si="11"/>
        <v>43594.260454545452</v>
      </c>
      <c r="BO283" s="31">
        <f t="shared" si="11"/>
        <v>43594.260454545452</v>
      </c>
      <c r="BP283" s="31">
        <f t="shared" si="11"/>
        <v>43594.260454545452</v>
      </c>
      <c r="BQ283" s="31">
        <f t="shared" si="8"/>
        <v>479536.86499999987</v>
      </c>
      <c r="BR283" s="31" t="b">
        <f t="shared" si="9"/>
        <v>1</v>
      </c>
      <c r="BS283" s="31"/>
      <c r="BT283" s="33" t="s">
        <v>617</v>
      </c>
    </row>
    <row r="284" spans="1:72" ht="89.25" x14ac:dyDescent="0.2">
      <c r="A284" s="17">
        <v>283</v>
      </c>
      <c r="B284" s="18">
        <v>161</v>
      </c>
      <c r="C284" s="19" t="s">
        <v>470</v>
      </c>
      <c r="D284" s="19" t="s">
        <v>504</v>
      </c>
      <c r="E284" s="20" t="s">
        <v>87</v>
      </c>
      <c r="F284" s="20" t="s">
        <v>88</v>
      </c>
      <c r="G284" s="19" t="s">
        <v>261</v>
      </c>
      <c r="H284" s="19" t="s">
        <v>262</v>
      </c>
      <c r="I284" s="19" t="s">
        <v>263</v>
      </c>
      <c r="J284" s="19" t="s">
        <v>264</v>
      </c>
      <c r="K284" s="19" t="s">
        <v>265</v>
      </c>
      <c r="L284" s="19" t="s">
        <v>593</v>
      </c>
      <c r="M284" s="21" t="s">
        <v>539</v>
      </c>
      <c r="N284" s="22"/>
      <c r="O284" s="19" t="s">
        <v>316</v>
      </c>
      <c r="P284" s="19" t="s">
        <v>506</v>
      </c>
      <c r="Q284" s="23">
        <v>205615.08</v>
      </c>
      <c r="R284" s="24">
        <v>-39804.14</v>
      </c>
      <c r="S284" s="24">
        <v>142409.04999999999</v>
      </c>
      <c r="T284" s="43">
        <v>242226.44</v>
      </c>
      <c r="U284" s="25" t="s">
        <v>98</v>
      </c>
      <c r="V284" s="26">
        <f t="shared" si="10"/>
        <v>550446.42999999993</v>
      </c>
      <c r="W284" s="26">
        <v>269994.64999999997</v>
      </c>
      <c r="X284" s="26">
        <v>214683.83000000002</v>
      </c>
      <c r="Y284" s="26">
        <v>38225.340000000026</v>
      </c>
      <c r="Z284" s="26">
        <v>93536.159999999974</v>
      </c>
      <c r="AA284" s="27" t="s">
        <v>12</v>
      </c>
      <c r="AB284" s="17" t="s">
        <v>129</v>
      </c>
      <c r="AC284" s="17" t="s">
        <v>134</v>
      </c>
      <c r="AD284" s="28"/>
      <c r="AE284" s="29"/>
      <c r="AF284" s="29"/>
      <c r="AG284" s="29" t="s">
        <v>159</v>
      </c>
      <c r="AH284" s="29"/>
      <c r="AI284" s="29"/>
      <c r="AJ284" s="29"/>
      <c r="AK284" s="29"/>
      <c r="AL284" s="29"/>
      <c r="AM284" s="29"/>
      <c r="AN284" s="29"/>
      <c r="AO284" s="29"/>
      <c r="AP284" s="29"/>
      <c r="AQ284" s="29"/>
      <c r="AR284" s="29"/>
      <c r="AS284" s="29" t="s">
        <v>102</v>
      </c>
      <c r="AT284" s="29" t="s">
        <v>102</v>
      </c>
      <c r="AU284" s="29" t="s">
        <v>102</v>
      </c>
      <c r="AV284" s="29" t="s">
        <v>102</v>
      </c>
      <c r="AW284" s="29" t="s">
        <v>102</v>
      </c>
      <c r="AX284" s="29" t="s">
        <v>102</v>
      </c>
      <c r="AY284" s="29" t="s">
        <v>102</v>
      </c>
      <c r="AZ284" s="29" t="s">
        <v>102</v>
      </c>
      <c r="BA284" s="29" t="s">
        <v>102</v>
      </c>
      <c r="BB284" s="29" t="s">
        <v>102</v>
      </c>
      <c r="BC284" s="29" t="s">
        <v>102</v>
      </c>
      <c r="BD284" s="30">
        <f t="shared" si="6"/>
        <v>11</v>
      </c>
      <c r="BE284" s="31">
        <f t="shared" si="12"/>
        <v>0</v>
      </c>
      <c r="BF284" s="31">
        <f t="shared" si="12"/>
        <v>50040.584545454542</v>
      </c>
      <c r="BG284" s="31">
        <f t="shared" si="12"/>
        <v>50040.584545454542</v>
      </c>
      <c r="BH284" s="31">
        <f t="shared" si="11"/>
        <v>50040.584545454542</v>
      </c>
      <c r="BI284" s="31">
        <f t="shared" si="11"/>
        <v>50040.584545454542</v>
      </c>
      <c r="BJ284" s="31">
        <f t="shared" si="11"/>
        <v>50040.584545454542</v>
      </c>
      <c r="BK284" s="31">
        <f t="shared" si="11"/>
        <v>50040.584545454542</v>
      </c>
      <c r="BL284" s="31">
        <f t="shared" si="11"/>
        <v>50040.584545454542</v>
      </c>
      <c r="BM284" s="31">
        <f t="shared" si="11"/>
        <v>50040.584545454542</v>
      </c>
      <c r="BN284" s="31">
        <f t="shared" si="11"/>
        <v>50040.584545454542</v>
      </c>
      <c r="BO284" s="31">
        <f t="shared" si="11"/>
        <v>50040.584545454542</v>
      </c>
      <c r="BP284" s="31">
        <f t="shared" si="11"/>
        <v>50040.584545454542</v>
      </c>
      <c r="BQ284" s="31">
        <f t="shared" si="8"/>
        <v>550446.42999999993</v>
      </c>
      <c r="BR284" s="31" t="b">
        <f t="shared" si="9"/>
        <v>1</v>
      </c>
      <c r="BS284" s="31"/>
      <c r="BT284" s="33" t="s">
        <v>603</v>
      </c>
    </row>
    <row r="285" spans="1:72" ht="89.25" x14ac:dyDescent="0.2">
      <c r="A285" s="17">
        <v>284</v>
      </c>
      <c r="B285" s="18">
        <v>162</v>
      </c>
      <c r="C285" s="19" t="s">
        <v>470</v>
      </c>
      <c r="D285" s="19" t="s">
        <v>504</v>
      </c>
      <c r="E285" s="20" t="s">
        <v>87</v>
      </c>
      <c r="F285" s="20" t="s">
        <v>88</v>
      </c>
      <c r="G285" s="19" t="s">
        <v>261</v>
      </c>
      <c r="H285" s="19" t="s">
        <v>262</v>
      </c>
      <c r="I285" s="19" t="s">
        <v>263</v>
      </c>
      <c r="J285" s="19" t="s">
        <v>264</v>
      </c>
      <c r="K285" s="19" t="s">
        <v>265</v>
      </c>
      <c r="L285" s="19" t="s">
        <v>593</v>
      </c>
      <c r="M285" s="21" t="s">
        <v>540</v>
      </c>
      <c r="N285" s="22"/>
      <c r="O285" s="19" t="s">
        <v>316</v>
      </c>
      <c r="P285" s="19" t="s">
        <v>506</v>
      </c>
      <c r="Q285" s="23">
        <v>112500</v>
      </c>
      <c r="R285" s="24">
        <v>-33722.509999999995</v>
      </c>
      <c r="S285" s="24">
        <v>60436.76</v>
      </c>
      <c r="T285" s="43">
        <v>107687.90000000001</v>
      </c>
      <c r="U285" s="25" t="s">
        <v>98</v>
      </c>
      <c r="V285" s="26">
        <f t="shared" si="10"/>
        <v>246902.15000000002</v>
      </c>
      <c r="W285" s="26">
        <v>121031.95000000001</v>
      </c>
      <c r="X285" s="26">
        <v>104582.92</v>
      </c>
      <c r="Y285" s="26">
        <v>18182.299999999988</v>
      </c>
      <c r="Z285" s="26">
        <v>34631.33</v>
      </c>
      <c r="AA285" s="27" t="s">
        <v>12</v>
      </c>
      <c r="AB285" s="17" t="s">
        <v>129</v>
      </c>
      <c r="AC285" s="17" t="s">
        <v>134</v>
      </c>
      <c r="AD285" s="28"/>
      <c r="AE285" s="29"/>
      <c r="AF285" s="29"/>
      <c r="AG285" s="29" t="s">
        <v>159</v>
      </c>
      <c r="AH285" s="29"/>
      <c r="AI285" s="29"/>
      <c r="AJ285" s="29"/>
      <c r="AK285" s="29"/>
      <c r="AL285" s="29"/>
      <c r="AM285" s="29"/>
      <c r="AN285" s="29"/>
      <c r="AO285" s="29"/>
      <c r="AP285" s="29"/>
      <c r="AQ285" s="29"/>
      <c r="AR285" s="29"/>
      <c r="AS285" s="29" t="s">
        <v>102</v>
      </c>
      <c r="AT285" s="29" t="s">
        <v>102</v>
      </c>
      <c r="AU285" s="29" t="s">
        <v>102</v>
      </c>
      <c r="AV285" s="29" t="s">
        <v>102</v>
      </c>
      <c r="AW285" s="29" t="s">
        <v>102</v>
      </c>
      <c r="AX285" s="29" t="s">
        <v>102</v>
      </c>
      <c r="AY285" s="29" t="s">
        <v>102</v>
      </c>
      <c r="AZ285" s="29" t="s">
        <v>102</v>
      </c>
      <c r="BA285" s="29" t="s">
        <v>102</v>
      </c>
      <c r="BB285" s="29" t="s">
        <v>102</v>
      </c>
      <c r="BC285" s="29" t="s">
        <v>102</v>
      </c>
      <c r="BD285" s="30">
        <f t="shared" si="6"/>
        <v>11</v>
      </c>
      <c r="BE285" s="31">
        <f t="shared" si="12"/>
        <v>0</v>
      </c>
      <c r="BF285" s="31">
        <f t="shared" si="12"/>
        <v>22445.65</v>
      </c>
      <c r="BG285" s="31">
        <f t="shared" si="12"/>
        <v>22445.65</v>
      </c>
      <c r="BH285" s="31">
        <f t="shared" si="11"/>
        <v>22445.65</v>
      </c>
      <c r="BI285" s="31">
        <f t="shared" si="11"/>
        <v>22445.65</v>
      </c>
      <c r="BJ285" s="31">
        <f t="shared" si="11"/>
        <v>22445.65</v>
      </c>
      <c r="BK285" s="31">
        <f t="shared" si="11"/>
        <v>22445.65</v>
      </c>
      <c r="BL285" s="31">
        <f t="shared" si="11"/>
        <v>22445.65</v>
      </c>
      <c r="BM285" s="31">
        <f t="shared" si="11"/>
        <v>22445.65</v>
      </c>
      <c r="BN285" s="31">
        <f t="shared" si="11"/>
        <v>22445.65</v>
      </c>
      <c r="BO285" s="31">
        <f t="shared" si="11"/>
        <v>22445.65</v>
      </c>
      <c r="BP285" s="31">
        <f t="shared" si="11"/>
        <v>22445.65</v>
      </c>
      <c r="BQ285" s="31">
        <f t="shared" si="8"/>
        <v>246902.14999999997</v>
      </c>
      <c r="BR285" s="31" t="b">
        <f t="shared" si="9"/>
        <v>1</v>
      </c>
      <c r="BS285" s="31"/>
      <c r="BT285" s="33" t="s">
        <v>603</v>
      </c>
    </row>
    <row r="286" spans="1:72" ht="89.25" x14ac:dyDescent="0.2">
      <c r="A286" s="17">
        <v>285</v>
      </c>
      <c r="B286" s="18">
        <v>163</v>
      </c>
      <c r="C286" s="19" t="s">
        <v>470</v>
      </c>
      <c r="D286" s="19" t="s">
        <v>504</v>
      </c>
      <c r="E286" s="20" t="s">
        <v>87</v>
      </c>
      <c r="F286" s="20" t="s">
        <v>88</v>
      </c>
      <c r="G286" s="19" t="s">
        <v>261</v>
      </c>
      <c r="H286" s="19" t="s">
        <v>262</v>
      </c>
      <c r="I286" s="19" t="s">
        <v>263</v>
      </c>
      <c r="J286" s="19" t="s">
        <v>264</v>
      </c>
      <c r="K286" s="19" t="s">
        <v>265</v>
      </c>
      <c r="L286" s="19" t="s">
        <v>593</v>
      </c>
      <c r="M286" s="21" t="s">
        <v>541</v>
      </c>
      <c r="N286" s="22"/>
      <c r="O286" s="19" t="s">
        <v>316</v>
      </c>
      <c r="P286" s="19" t="s">
        <v>506</v>
      </c>
      <c r="Q286" s="23">
        <v>194600.32000000001</v>
      </c>
      <c r="R286" s="24">
        <v>-24145.51</v>
      </c>
      <c r="S286" s="24">
        <v>179968.73</v>
      </c>
      <c r="T286" s="42">
        <v>274873.43</v>
      </c>
      <c r="U286" s="25" t="s">
        <v>98</v>
      </c>
      <c r="V286" s="26">
        <f t="shared" si="10"/>
        <v>625296.97</v>
      </c>
      <c r="W286" s="26">
        <v>306861.22999999992</v>
      </c>
      <c r="X286" s="26">
        <v>245566.00999999998</v>
      </c>
      <c r="Y286" s="26">
        <v>43562.310000000114</v>
      </c>
      <c r="Z286" s="26">
        <v>104857.53000000006</v>
      </c>
      <c r="AA286" s="27" t="s">
        <v>12</v>
      </c>
      <c r="AB286" s="17" t="s">
        <v>129</v>
      </c>
      <c r="AC286" s="17" t="s">
        <v>134</v>
      </c>
      <c r="AD286" s="28"/>
      <c r="AE286" s="29"/>
      <c r="AF286" s="29"/>
      <c r="AG286" s="29" t="s">
        <v>159</v>
      </c>
      <c r="AH286" s="29"/>
      <c r="AI286" s="29"/>
      <c r="AJ286" s="29"/>
      <c r="AK286" s="29"/>
      <c r="AL286" s="29"/>
      <c r="AM286" s="29"/>
      <c r="AN286" s="29"/>
      <c r="AO286" s="29"/>
      <c r="AP286" s="29"/>
      <c r="AQ286" s="29"/>
      <c r="AR286" s="29"/>
      <c r="AS286" s="29" t="s">
        <v>102</v>
      </c>
      <c r="AT286" s="29" t="s">
        <v>102</v>
      </c>
      <c r="AU286" s="29" t="s">
        <v>102</v>
      </c>
      <c r="AV286" s="29" t="s">
        <v>102</v>
      </c>
      <c r="AW286" s="29" t="s">
        <v>102</v>
      </c>
      <c r="AX286" s="29" t="s">
        <v>102</v>
      </c>
      <c r="AY286" s="29" t="s">
        <v>102</v>
      </c>
      <c r="AZ286" s="29" t="s">
        <v>102</v>
      </c>
      <c r="BA286" s="29" t="s">
        <v>102</v>
      </c>
      <c r="BB286" s="29" t="s">
        <v>102</v>
      </c>
      <c r="BC286" s="29" t="s">
        <v>102</v>
      </c>
      <c r="BD286" s="30">
        <f t="shared" si="6"/>
        <v>11</v>
      </c>
      <c r="BE286" s="31">
        <f t="shared" si="12"/>
        <v>0</v>
      </c>
      <c r="BF286" s="31">
        <f t="shared" si="12"/>
        <v>56845.179090909085</v>
      </c>
      <c r="BG286" s="31">
        <f t="shared" si="12"/>
        <v>56845.179090909085</v>
      </c>
      <c r="BH286" s="31">
        <f t="shared" si="11"/>
        <v>56845.179090909085</v>
      </c>
      <c r="BI286" s="31">
        <f t="shared" si="11"/>
        <v>56845.179090909085</v>
      </c>
      <c r="BJ286" s="31">
        <f t="shared" si="11"/>
        <v>56845.179090909085</v>
      </c>
      <c r="BK286" s="31">
        <f t="shared" si="11"/>
        <v>56845.179090909085</v>
      </c>
      <c r="BL286" s="31">
        <f t="shared" si="11"/>
        <v>56845.179090909085</v>
      </c>
      <c r="BM286" s="31">
        <f t="shared" si="11"/>
        <v>56845.179090909085</v>
      </c>
      <c r="BN286" s="31">
        <f t="shared" si="11"/>
        <v>56845.179090909085</v>
      </c>
      <c r="BO286" s="31">
        <f t="shared" si="11"/>
        <v>56845.179090909085</v>
      </c>
      <c r="BP286" s="31">
        <f t="shared" si="11"/>
        <v>56845.179090909085</v>
      </c>
      <c r="BQ286" s="31">
        <f t="shared" si="8"/>
        <v>625296.97</v>
      </c>
      <c r="BR286" s="31" t="b">
        <f t="shared" si="9"/>
        <v>1</v>
      </c>
      <c r="BS286" s="31"/>
      <c r="BT286" s="33" t="s">
        <v>603</v>
      </c>
    </row>
    <row r="287" spans="1:72" ht="102" x14ac:dyDescent="0.2">
      <c r="A287" s="17">
        <v>286</v>
      </c>
      <c r="B287" s="18">
        <v>164</v>
      </c>
      <c r="C287" s="19" t="s">
        <v>470</v>
      </c>
      <c r="D287" s="19" t="s">
        <v>504</v>
      </c>
      <c r="E287" s="20" t="s">
        <v>87</v>
      </c>
      <c r="F287" s="20" t="s">
        <v>88</v>
      </c>
      <c r="G287" s="19" t="s">
        <v>261</v>
      </c>
      <c r="H287" s="19" t="s">
        <v>262</v>
      </c>
      <c r="I287" s="19" t="s">
        <v>263</v>
      </c>
      <c r="J287" s="19" t="s">
        <v>264</v>
      </c>
      <c r="K287" s="19" t="s">
        <v>265</v>
      </c>
      <c r="L287" s="19" t="s">
        <v>593</v>
      </c>
      <c r="M287" s="21" t="s">
        <v>542</v>
      </c>
      <c r="N287" s="22"/>
      <c r="O287" s="19" t="s">
        <v>316</v>
      </c>
      <c r="P287" s="19" t="s">
        <v>506</v>
      </c>
      <c r="Q287" s="23">
        <v>130021.56</v>
      </c>
      <c r="R287" s="24">
        <v>-23639.760000000002</v>
      </c>
      <c r="S287" s="24">
        <v>105016.09</v>
      </c>
      <c r="T287" s="43">
        <v>180759.29</v>
      </c>
      <c r="U287" s="25" t="s">
        <v>98</v>
      </c>
      <c r="V287" s="26">
        <f t="shared" si="10"/>
        <v>392157.18</v>
      </c>
      <c r="W287" s="26">
        <v>183983.48000000004</v>
      </c>
      <c r="X287" s="26">
        <v>122632.7</v>
      </c>
      <c r="Y287" s="26">
        <v>27414.409999999945</v>
      </c>
      <c r="Z287" s="26">
        <v>88765.189999999988</v>
      </c>
      <c r="AA287" s="27" t="s">
        <v>12</v>
      </c>
      <c r="AB287" s="17" t="s">
        <v>129</v>
      </c>
      <c r="AC287" s="17" t="s">
        <v>134</v>
      </c>
      <c r="AD287" s="28"/>
      <c r="AE287" s="29"/>
      <c r="AF287" s="29"/>
      <c r="AG287" s="29" t="s">
        <v>159</v>
      </c>
      <c r="AH287" s="29"/>
      <c r="AI287" s="29"/>
      <c r="AJ287" s="29"/>
      <c r="AK287" s="29"/>
      <c r="AL287" s="29"/>
      <c r="AM287" s="29"/>
      <c r="AN287" s="29"/>
      <c r="AO287" s="29"/>
      <c r="AP287" s="29"/>
      <c r="AQ287" s="29"/>
      <c r="AR287" s="29"/>
      <c r="AS287" s="29" t="s">
        <v>102</v>
      </c>
      <c r="AT287" s="29" t="s">
        <v>102</v>
      </c>
      <c r="AU287" s="29" t="s">
        <v>102</v>
      </c>
      <c r="AV287" s="29" t="s">
        <v>102</v>
      </c>
      <c r="AW287" s="29" t="s">
        <v>102</v>
      </c>
      <c r="AX287" s="29" t="s">
        <v>102</v>
      </c>
      <c r="AY287" s="29" t="s">
        <v>102</v>
      </c>
      <c r="AZ287" s="29" t="s">
        <v>102</v>
      </c>
      <c r="BA287" s="29" t="s">
        <v>102</v>
      </c>
      <c r="BB287" s="29" t="s">
        <v>102</v>
      </c>
      <c r="BC287" s="29" t="s">
        <v>102</v>
      </c>
      <c r="BD287" s="30">
        <f t="shared" si="6"/>
        <v>11</v>
      </c>
      <c r="BE287" s="31">
        <f t="shared" si="12"/>
        <v>0</v>
      </c>
      <c r="BF287" s="31">
        <f t="shared" si="12"/>
        <v>35650.652727272725</v>
      </c>
      <c r="BG287" s="31">
        <f t="shared" si="12"/>
        <v>35650.652727272725</v>
      </c>
      <c r="BH287" s="31">
        <f t="shared" si="11"/>
        <v>35650.652727272725</v>
      </c>
      <c r="BI287" s="31">
        <f t="shared" si="11"/>
        <v>35650.652727272725</v>
      </c>
      <c r="BJ287" s="31">
        <f t="shared" si="11"/>
        <v>35650.652727272725</v>
      </c>
      <c r="BK287" s="31">
        <f t="shared" si="11"/>
        <v>35650.652727272725</v>
      </c>
      <c r="BL287" s="31">
        <f t="shared" si="11"/>
        <v>35650.652727272725</v>
      </c>
      <c r="BM287" s="31">
        <f t="shared" si="11"/>
        <v>35650.652727272725</v>
      </c>
      <c r="BN287" s="31">
        <f t="shared" si="11"/>
        <v>35650.652727272725</v>
      </c>
      <c r="BO287" s="31">
        <f t="shared" si="11"/>
        <v>35650.652727272725</v>
      </c>
      <c r="BP287" s="31">
        <f t="shared" si="11"/>
        <v>35650.652727272725</v>
      </c>
      <c r="BQ287" s="31">
        <f t="shared" si="8"/>
        <v>392157.17999999988</v>
      </c>
      <c r="BR287" s="31" t="b">
        <f t="shared" si="9"/>
        <v>1</v>
      </c>
      <c r="BS287" s="31"/>
      <c r="BT287" s="33" t="s">
        <v>605</v>
      </c>
    </row>
    <row r="288" spans="1:72" ht="89.25" x14ac:dyDescent="0.2">
      <c r="A288" s="17">
        <v>287</v>
      </c>
      <c r="B288" s="18">
        <v>165</v>
      </c>
      <c r="C288" s="19" t="s">
        <v>470</v>
      </c>
      <c r="D288" s="19" t="s">
        <v>504</v>
      </c>
      <c r="E288" s="20" t="s">
        <v>87</v>
      </c>
      <c r="F288" s="20" t="s">
        <v>88</v>
      </c>
      <c r="G288" s="19" t="s">
        <v>261</v>
      </c>
      <c r="H288" s="19" t="s">
        <v>262</v>
      </c>
      <c r="I288" s="19" t="s">
        <v>263</v>
      </c>
      <c r="J288" s="19" t="s">
        <v>264</v>
      </c>
      <c r="K288" s="19" t="s">
        <v>265</v>
      </c>
      <c r="L288" s="19" t="s">
        <v>593</v>
      </c>
      <c r="M288" s="21" t="s">
        <v>543</v>
      </c>
      <c r="N288" s="22"/>
      <c r="O288" s="19" t="s">
        <v>316</v>
      </c>
      <c r="P288" s="19" t="s">
        <v>506</v>
      </c>
      <c r="Q288" s="23">
        <v>193439.72</v>
      </c>
      <c r="R288" s="24">
        <v>-63109.98</v>
      </c>
      <c r="S288" s="24">
        <v>92942.62</v>
      </c>
      <c r="T288" s="43">
        <v>174863.76000000004</v>
      </c>
      <c r="U288" s="25" t="s">
        <v>98</v>
      </c>
      <c r="V288" s="26">
        <f t="shared" si="10"/>
        <v>398136.12</v>
      </c>
      <c r="W288" s="26">
        <v>195929.78</v>
      </c>
      <c r="X288" s="26">
        <v>154460.9</v>
      </c>
      <c r="Y288" s="26">
        <v>27342.579999999987</v>
      </c>
      <c r="Z288" s="26">
        <v>68811.459999999992</v>
      </c>
      <c r="AA288" s="27" t="s">
        <v>12</v>
      </c>
      <c r="AB288" s="17" t="s">
        <v>129</v>
      </c>
      <c r="AC288" s="17" t="s">
        <v>134</v>
      </c>
      <c r="AD288" s="28"/>
      <c r="AE288" s="29"/>
      <c r="AF288" s="29"/>
      <c r="AG288" s="29" t="s">
        <v>159</v>
      </c>
      <c r="AH288" s="29"/>
      <c r="AI288" s="29"/>
      <c r="AJ288" s="29"/>
      <c r="AK288" s="29"/>
      <c r="AL288" s="29"/>
      <c r="AM288" s="29"/>
      <c r="AN288" s="29"/>
      <c r="AO288" s="29"/>
      <c r="AP288" s="29"/>
      <c r="AQ288" s="29"/>
      <c r="AR288" s="29"/>
      <c r="AS288" s="29" t="s">
        <v>102</v>
      </c>
      <c r="AT288" s="29" t="s">
        <v>102</v>
      </c>
      <c r="AU288" s="29" t="s">
        <v>102</v>
      </c>
      <c r="AV288" s="29" t="s">
        <v>102</v>
      </c>
      <c r="AW288" s="29" t="s">
        <v>102</v>
      </c>
      <c r="AX288" s="29" t="s">
        <v>102</v>
      </c>
      <c r="AY288" s="29" t="s">
        <v>102</v>
      </c>
      <c r="AZ288" s="29" t="s">
        <v>102</v>
      </c>
      <c r="BA288" s="29" t="s">
        <v>102</v>
      </c>
      <c r="BB288" s="29" t="s">
        <v>102</v>
      </c>
      <c r="BC288" s="29" t="s">
        <v>102</v>
      </c>
      <c r="BD288" s="30">
        <f t="shared" si="6"/>
        <v>11</v>
      </c>
      <c r="BE288" s="31">
        <f t="shared" si="12"/>
        <v>0</v>
      </c>
      <c r="BF288" s="31">
        <f t="shared" si="12"/>
        <v>36194.192727272726</v>
      </c>
      <c r="BG288" s="31">
        <f t="shared" si="12"/>
        <v>36194.192727272726</v>
      </c>
      <c r="BH288" s="31">
        <f t="shared" si="11"/>
        <v>36194.192727272726</v>
      </c>
      <c r="BI288" s="31">
        <f t="shared" si="11"/>
        <v>36194.192727272726</v>
      </c>
      <c r="BJ288" s="31">
        <f t="shared" si="11"/>
        <v>36194.192727272726</v>
      </c>
      <c r="BK288" s="31">
        <f t="shared" si="11"/>
        <v>36194.192727272726</v>
      </c>
      <c r="BL288" s="31">
        <f t="shared" si="11"/>
        <v>36194.192727272726</v>
      </c>
      <c r="BM288" s="31">
        <f t="shared" si="11"/>
        <v>36194.192727272726</v>
      </c>
      <c r="BN288" s="31">
        <f t="shared" si="11"/>
        <v>36194.192727272726</v>
      </c>
      <c r="BO288" s="31">
        <f t="shared" si="11"/>
        <v>36194.192727272726</v>
      </c>
      <c r="BP288" s="31">
        <f t="shared" si="11"/>
        <v>36194.192727272726</v>
      </c>
      <c r="BQ288" s="31">
        <f t="shared" si="8"/>
        <v>398136.12000000005</v>
      </c>
      <c r="BR288" s="31" t="b">
        <f t="shared" si="9"/>
        <v>1</v>
      </c>
      <c r="BS288" s="31"/>
      <c r="BT288" s="33" t="s">
        <v>603</v>
      </c>
    </row>
    <row r="289" spans="1:72" ht="76.5" x14ac:dyDescent="0.2">
      <c r="A289" s="17">
        <v>288</v>
      </c>
      <c r="B289" s="18">
        <v>166</v>
      </c>
      <c r="C289" s="19" t="s">
        <v>470</v>
      </c>
      <c r="D289" s="19" t="s">
        <v>504</v>
      </c>
      <c r="E289" s="20" t="s">
        <v>87</v>
      </c>
      <c r="F289" s="20" t="s">
        <v>88</v>
      </c>
      <c r="G289" s="19" t="s">
        <v>261</v>
      </c>
      <c r="H289" s="19" t="s">
        <v>262</v>
      </c>
      <c r="I289" s="19" t="s">
        <v>263</v>
      </c>
      <c r="J289" s="19" t="s">
        <v>264</v>
      </c>
      <c r="K289" s="19" t="s">
        <v>265</v>
      </c>
      <c r="L289" s="19" t="s">
        <v>593</v>
      </c>
      <c r="M289" s="21" t="s">
        <v>544</v>
      </c>
      <c r="N289" s="22"/>
      <c r="O289" s="19" t="s">
        <v>316</v>
      </c>
      <c r="P289" s="19" t="s">
        <v>506</v>
      </c>
      <c r="Q289" s="23">
        <v>168750</v>
      </c>
      <c r="R289" s="24">
        <v>-35633.25</v>
      </c>
      <c r="S289" s="24">
        <v>92744.81</v>
      </c>
      <c r="T289" s="43">
        <v>132217.73500000002</v>
      </c>
      <c r="U289" s="25" t="s">
        <v>98</v>
      </c>
      <c r="V289" s="26">
        <f t="shared" si="10"/>
        <v>358079.29500000004</v>
      </c>
      <c r="W289" s="26">
        <v>183795.50999999998</v>
      </c>
      <c r="X289" s="26">
        <v>160348.72999999998</v>
      </c>
      <c r="Y289" s="26">
        <v>42066.050000000017</v>
      </c>
      <c r="Z289" s="26">
        <v>65512.830000000016</v>
      </c>
      <c r="AA289" s="27" t="s">
        <v>12</v>
      </c>
      <c r="AB289" s="17" t="s">
        <v>129</v>
      </c>
      <c r="AC289" s="17" t="s">
        <v>134</v>
      </c>
      <c r="AD289" s="28"/>
      <c r="AE289" s="29"/>
      <c r="AF289" s="29"/>
      <c r="AG289" s="29" t="s">
        <v>159</v>
      </c>
      <c r="AH289" s="29"/>
      <c r="AI289" s="29"/>
      <c r="AJ289" s="29"/>
      <c r="AK289" s="29"/>
      <c r="AL289" s="29"/>
      <c r="AM289" s="29"/>
      <c r="AN289" s="29"/>
      <c r="AO289" s="29"/>
      <c r="AP289" s="29"/>
      <c r="AQ289" s="29"/>
      <c r="AR289" s="29"/>
      <c r="AS289" s="29" t="s">
        <v>102</v>
      </c>
      <c r="AT289" s="29" t="s">
        <v>102</v>
      </c>
      <c r="AU289" s="29" t="s">
        <v>102</v>
      </c>
      <c r="AV289" s="29" t="s">
        <v>102</v>
      </c>
      <c r="AW289" s="29" t="s">
        <v>102</v>
      </c>
      <c r="AX289" s="29" t="s">
        <v>102</v>
      </c>
      <c r="AY289" s="29" t="s">
        <v>102</v>
      </c>
      <c r="AZ289" s="29" t="s">
        <v>102</v>
      </c>
      <c r="BA289" s="29" t="s">
        <v>102</v>
      </c>
      <c r="BB289" s="29" t="s">
        <v>102</v>
      </c>
      <c r="BC289" s="29" t="s">
        <v>102</v>
      </c>
      <c r="BD289" s="30">
        <f t="shared" si="6"/>
        <v>11</v>
      </c>
      <c r="BE289" s="31">
        <f t="shared" si="12"/>
        <v>0</v>
      </c>
      <c r="BF289" s="31">
        <f t="shared" si="12"/>
        <v>32552.663181818185</v>
      </c>
      <c r="BG289" s="31">
        <f t="shared" si="12"/>
        <v>32552.663181818185</v>
      </c>
      <c r="BH289" s="31">
        <f t="shared" si="11"/>
        <v>32552.663181818185</v>
      </c>
      <c r="BI289" s="31">
        <f t="shared" si="11"/>
        <v>32552.663181818185</v>
      </c>
      <c r="BJ289" s="31">
        <f t="shared" si="11"/>
        <v>32552.663181818185</v>
      </c>
      <c r="BK289" s="31">
        <f t="shared" si="11"/>
        <v>32552.663181818185</v>
      </c>
      <c r="BL289" s="31">
        <f t="shared" si="11"/>
        <v>32552.663181818185</v>
      </c>
      <c r="BM289" s="31">
        <f t="shared" si="11"/>
        <v>32552.663181818185</v>
      </c>
      <c r="BN289" s="31">
        <f t="shared" si="11"/>
        <v>32552.663181818185</v>
      </c>
      <c r="BO289" s="31">
        <f t="shared" si="11"/>
        <v>32552.663181818185</v>
      </c>
      <c r="BP289" s="31">
        <f t="shared" si="11"/>
        <v>32552.663181818185</v>
      </c>
      <c r="BQ289" s="31">
        <f t="shared" si="8"/>
        <v>358079.29500000004</v>
      </c>
      <c r="BR289" s="31" t="b">
        <f t="shared" si="9"/>
        <v>1</v>
      </c>
      <c r="BS289" s="31"/>
      <c r="BT289" s="33" t="s">
        <v>615</v>
      </c>
    </row>
    <row r="290" spans="1:72" ht="76.5" x14ac:dyDescent="0.2">
      <c r="A290" s="17">
        <v>289</v>
      </c>
      <c r="B290" s="18">
        <v>167</v>
      </c>
      <c r="C290" s="19" t="s">
        <v>470</v>
      </c>
      <c r="D290" s="19" t="s">
        <v>504</v>
      </c>
      <c r="E290" s="20" t="s">
        <v>87</v>
      </c>
      <c r="F290" s="20" t="s">
        <v>88</v>
      </c>
      <c r="G290" s="19" t="s">
        <v>261</v>
      </c>
      <c r="H290" s="19" t="s">
        <v>262</v>
      </c>
      <c r="I290" s="19" t="s">
        <v>263</v>
      </c>
      <c r="J290" s="19" t="s">
        <v>264</v>
      </c>
      <c r="K290" s="19" t="s">
        <v>265</v>
      </c>
      <c r="L290" s="19" t="s">
        <v>593</v>
      </c>
      <c r="M290" s="21" t="s">
        <v>545</v>
      </c>
      <c r="N290" s="22"/>
      <c r="O290" s="19" t="s">
        <v>316</v>
      </c>
      <c r="P290" s="19" t="s">
        <v>506</v>
      </c>
      <c r="Q290" s="23">
        <v>225000</v>
      </c>
      <c r="R290" s="24">
        <v>-42661.63</v>
      </c>
      <c r="S290" s="24">
        <v>125694.26000000001</v>
      </c>
      <c r="T290" s="43">
        <v>199997.13500000001</v>
      </c>
      <c r="U290" s="25" t="s">
        <v>98</v>
      </c>
      <c r="V290" s="26">
        <f t="shared" si="10"/>
        <v>508029.76500000001</v>
      </c>
      <c r="W290" s="26">
        <v>262107.21999999997</v>
      </c>
      <c r="X290" s="26">
        <v>228446.66999999998</v>
      </c>
      <c r="Y290" s="26">
        <v>45925.410000000033</v>
      </c>
      <c r="Z290" s="26">
        <v>79585.960000000021</v>
      </c>
      <c r="AA290" s="27" t="s">
        <v>12</v>
      </c>
      <c r="AB290" s="17" t="s">
        <v>129</v>
      </c>
      <c r="AC290" s="17" t="s">
        <v>134</v>
      </c>
      <c r="AD290" s="28"/>
      <c r="AE290" s="29"/>
      <c r="AF290" s="29"/>
      <c r="AG290" s="29" t="s">
        <v>159</v>
      </c>
      <c r="AH290" s="29"/>
      <c r="AI290" s="29"/>
      <c r="AJ290" s="29"/>
      <c r="AK290" s="29"/>
      <c r="AL290" s="29"/>
      <c r="AM290" s="29"/>
      <c r="AN290" s="29"/>
      <c r="AO290" s="29"/>
      <c r="AP290" s="29"/>
      <c r="AQ290" s="29"/>
      <c r="AR290" s="29"/>
      <c r="AS290" s="29" t="s">
        <v>102</v>
      </c>
      <c r="AT290" s="29" t="s">
        <v>102</v>
      </c>
      <c r="AU290" s="29" t="s">
        <v>102</v>
      </c>
      <c r="AV290" s="29" t="s">
        <v>102</v>
      </c>
      <c r="AW290" s="29" t="s">
        <v>102</v>
      </c>
      <c r="AX290" s="29" t="s">
        <v>102</v>
      </c>
      <c r="AY290" s="29" t="s">
        <v>102</v>
      </c>
      <c r="AZ290" s="29" t="s">
        <v>102</v>
      </c>
      <c r="BA290" s="29" t="s">
        <v>102</v>
      </c>
      <c r="BB290" s="29" t="s">
        <v>102</v>
      </c>
      <c r="BC290" s="29" t="s">
        <v>102</v>
      </c>
      <c r="BD290" s="30">
        <f t="shared" si="6"/>
        <v>11</v>
      </c>
      <c r="BE290" s="31">
        <f t="shared" si="12"/>
        <v>0</v>
      </c>
      <c r="BF290" s="31">
        <f t="shared" si="12"/>
        <v>46184.524090909094</v>
      </c>
      <c r="BG290" s="31">
        <f t="shared" si="12"/>
        <v>46184.524090909094</v>
      </c>
      <c r="BH290" s="31">
        <f t="shared" si="11"/>
        <v>46184.524090909094</v>
      </c>
      <c r="BI290" s="31">
        <f t="shared" si="11"/>
        <v>46184.524090909094</v>
      </c>
      <c r="BJ290" s="31">
        <f t="shared" si="11"/>
        <v>46184.524090909094</v>
      </c>
      <c r="BK290" s="31">
        <f t="shared" si="11"/>
        <v>46184.524090909094</v>
      </c>
      <c r="BL290" s="31">
        <f t="shared" si="11"/>
        <v>46184.524090909094</v>
      </c>
      <c r="BM290" s="31">
        <f t="shared" si="11"/>
        <v>46184.524090909094</v>
      </c>
      <c r="BN290" s="31">
        <f t="shared" si="11"/>
        <v>46184.524090909094</v>
      </c>
      <c r="BO290" s="31">
        <f t="shared" si="11"/>
        <v>46184.524090909094</v>
      </c>
      <c r="BP290" s="31">
        <f t="shared" si="11"/>
        <v>46184.524090909094</v>
      </c>
      <c r="BQ290" s="31">
        <f t="shared" si="8"/>
        <v>508029.76500000013</v>
      </c>
      <c r="BR290" s="31" t="b">
        <f t="shared" si="9"/>
        <v>1</v>
      </c>
      <c r="BS290" s="31"/>
      <c r="BT290" s="33" t="s">
        <v>615</v>
      </c>
    </row>
    <row r="291" spans="1:72" ht="102" x14ac:dyDescent="0.2">
      <c r="A291" s="17">
        <v>290</v>
      </c>
      <c r="B291" s="18">
        <v>168</v>
      </c>
      <c r="C291" s="19" t="s">
        <v>470</v>
      </c>
      <c r="D291" s="19" t="s">
        <v>504</v>
      </c>
      <c r="E291" s="20" t="s">
        <v>87</v>
      </c>
      <c r="F291" s="20" t="s">
        <v>88</v>
      </c>
      <c r="G291" s="19" t="s">
        <v>261</v>
      </c>
      <c r="H291" s="19" t="s">
        <v>262</v>
      </c>
      <c r="I291" s="19" t="s">
        <v>263</v>
      </c>
      <c r="J291" s="19" t="s">
        <v>264</v>
      </c>
      <c r="K291" s="19" t="s">
        <v>265</v>
      </c>
      <c r="L291" s="19" t="s">
        <v>593</v>
      </c>
      <c r="M291" s="21" t="s">
        <v>546</v>
      </c>
      <c r="N291" s="22"/>
      <c r="O291" s="19" t="s">
        <v>316</v>
      </c>
      <c r="P291" s="19" t="s">
        <v>506</v>
      </c>
      <c r="Q291" s="23">
        <v>199237.09</v>
      </c>
      <c r="R291" s="24">
        <v>-113941.69</v>
      </c>
      <c r="S291" s="24">
        <v>70070.239999999991</v>
      </c>
      <c r="T291" s="43">
        <v>128050.09000000001</v>
      </c>
      <c r="U291" s="25" t="s">
        <v>98</v>
      </c>
      <c r="V291" s="26">
        <f t="shared" si="10"/>
        <v>283415.73</v>
      </c>
      <c r="W291" s="26">
        <v>137877.01000000004</v>
      </c>
      <c r="X291" s="26">
        <v>105054.83</v>
      </c>
      <c r="Y291" s="26">
        <v>17488.629999999946</v>
      </c>
      <c r="Z291" s="26">
        <v>50310.809999999983</v>
      </c>
      <c r="AA291" s="27" t="s">
        <v>12</v>
      </c>
      <c r="AB291" s="17" t="s">
        <v>129</v>
      </c>
      <c r="AC291" s="17" t="s">
        <v>134</v>
      </c>
      <c r="AD291" s="28"/>
      <c r="AE291" s="29"/>
      <c r="AF291" s="29"/>
      <c r="AG291" s="29" t="s">
        <v>159</v>
      </c>
      <c r="AH291" s="29"/>
      <c r="AI291" s="29"/>
      <c r="AJ291" s="29"/>
      <c r="AK291" s="29"/>
      <c r="AL291" s="29"/>
      <c r="AM291" s="29"/>
      <c r="AN291" s="29"/>
      <c r="AO291" s="29"/>
      <c r="AP291" s="29"/>
      <c r="AQ291" s="29"/>
      <c r="AR291" s="29"/>
      <c r="AS291" s="29" t="s">
        <v>102</v>
      </c>
      <c r="AT291" s="29" t="s">
        <v>102</v>
      </c>
      <c r="AU291" s="29" t="s">
        <v>102</v>
      </c>
      <c r="AV291" s="29" t="s">
        <v>102</v>
      </c>
      <c r="AW291" s="29" t="s">
        <v>102</v>
      </c>
      <c r="AX291" s="29" t="s">
        <v>102</v>
      </c>
      <c r="AY291" s="29" t="s">
        <v>102</v>
      </c>
      <c r="AZ291" s="29" t="s">
        <v>102</v>
      </c>
      <c r="BA291" s="29" t="s">
        <v>102</v>
      </c>
      <c r="BB291" s="29" t="s">
        <v>102</v>
      </c>
      <c r="BC291" s="29" t="s">
        <v>102</v>
      </c>
      <c r="BD291" s="30">
        <f t="shared" si="6"/>
        <v>11</v>
      </c>
      <c r="BE291" s="31">
        <f t="shared" si="12"/>
        <v>0</v>
      </c>
      <c r="BF291" s="31">
        <f t="shared" si="12"/>
        <v>25765.066363636361</v>
      </c>
      <c r="BG291" s="31">
        <f t="shared" si="12"/>
        <v>25765.066363636361</v>
      </c>
      <c r="BH291" s="31">
        <f t="shared" si="11"/>
        <v>25765.066363636361</v>
      </c>
      <c r="BI291" s="31">
        <f t="shared" si="11"/>
        <v>25765.066363636361</v>
      </c>
      <c r="BJ291" s="31">
        <f t="shared" si="11"/>
        <v>25765.066363636361</v>
      </c>
      <c r="BK291" s="31">
        <f t="shared" si="11"/>
        <v>25765.066363636361</v>
      </c>
      <c r="BL291" s="31">
        <f t="shared" si="11"/>
        <v>25765.066363636361</v>
      </c>
      <c r="BM291" s="31">
        <f t="shared" si="11"/>
        <v>25765.066363636361</v>
      </c>
      <c r="BN291" s="31">
        <f t="shared" si="11"/>
        <v>25765.066363636361</v>
      </c>
      <c r="BO291" s="31">
        <f t="shared" si="11"/>
        <v>25765.066363636361</v>
      </c>
      <c r="BP291" s="31">
        <f t="shared" si="11"/>
        <v>25765.066363636361</v>
      </c>
      <c r="BQ291" s="31">
        <f t="shared" si="8"/>
        <v>283415.72999999992</v>
      </c>
      <c r="BR291" s="31" t="b">
        <f t="shared" si="9"/>
        <v>1</v>
      </c>
      <c r="BS291" s="31"/>
      <c r="BT291" s="33" t="s">
        <v>605</v>
      </c>
    </row>
    <row r="292" spans="1:72" ht="89.25" x14ac:dyDescent="0.2">
      <c r="A292" s="17">
        <v>291</v>
      </c>
      <c r="B292" s="18">
        <v>169</v>
      </c>
      <c r="C292" s="19" t="s">
        <v>470</v>
      </c>
      <c r="D292" s="19" t="s">
        <v>504</v>
      </c>
      <c r="E292" s="20" t="s">
        <v>87</v>
      </c>
      <c r="F292" s="20" t="s">
        <v>88</v>
      </c>
      <c r="G292" s="19" t="s">
        <v>261</v>
      </c>
      <c r="H292" s="19" t="s">
        <v>262</v>
      </c>
      <c r="I292" s="19" t="s">
        <v>263</v>
      </c>
      <c r="J292" s="19" t="s">
        <v>264</v>
      </c>
      <c r="K292" s="19" t="s">
        <v>265</v>
      </c>
      <c r="L292" s="19" t="s">
        <v>593</v>
      </c>
      <c r="M292" s="21" t="s">
        <v>547</v>
      </c>
      <c r="N292" s="22"/>
      <c r="O292" s="19" t="s">
        <v>316</v>
      </c>
      <c r="P292" s="19" t="s">
        <v>506</v>
      </c>
      <c r="Q292" s="23">
        <v>146858.18</v>
      </c>
      <c r="R292" s="24">
        <v>-32767.07</v>
      </c>
      <c r="S292" s="24">
        <v>133378.70000000001</v>
      </c>
      <c r="T292" s="43">
        <v>210340.06500000006</v>
      </c>
      <c r="U292" s="25" t="s">
        <v>98</v>
      </c>
      <c r="V292" s="26">
        <f t="shared" si="10"/>
        <v>457809.87500000006</v>
      </c>
      <c r="W292" s="26">
        <v>215634.66999999995</v>
      </c>
      <c r="X292" s="26">
        <v>179616.62</v>
      </c>
      <c r="Y292" s="26">
        <v>31835.140000000043</v>
      </c>
      <c r="Z292" s="26">
        <v>67853.19</v>
      </c>
      <c r="AA292" s="27" t="s">
        <v>12</v>
      </c>
      <c r="AB292" s="17" t="s">
        <v>129</v>
      </c>
      <c r="AC292" s="17" t="s">
        <v>134</v>
      </c>
      <c r="AD292" s="28"/>
      <c r="AE292" s="29"/>
      <c r="AF292" s="29"/>
      <c r="AG292" s="29" t="s">
        <v>159</v>
      </c>
      <c r="AH292" s="29"/>
      <c r="AI292" s="29"/>
      <c r="AJ292" s="29"/>
      <c r="AK292" s="29"/>
      <c r="AL292" s="29"/>
      <c r="AM292" s="29"/>
      <c r="AN292" s="29"/>
      <c r="AO292" s="29"/>
      <c r="AP292" s="29"/>
      <c r="AQ292" s="29"/>
      <c r="AR292" s="29"/>
      <c r="AS292" s="29" t="s">
        <v>102</v>
      </c>
      <c r="AT292" s="29" t="s">
        <v>102</v>
      </c>
      <c r="AU292" s="29" t="s">
        <v>102</v>
      </c>
      <c r="AV292" s="29" t="s">
        <v>102</v>
      </c>
      <c r="AW292" s="29" t="s">
        <v>102</v>
      </c>
      <c r="AX292" s="29" t="s">
        <v>102</v>
      </c>
      <c r="AY292" s="29" t="s">
        <v>102</v>
      </c>
      <c r="AZ292" s="29" t="s">
        <v>102</v>
      </c>
      <c r="BA292" s="29" t="s">
        <v>102</v>
      </c>
      <c r="BB292" s="29" t="s">
        <v>102</v>
      </c>
      <c r="BC292" s="29" t="s">
        <v>102</v>
      </c>
      <c r="BD292" s="30">
        <f t="shared" si="6"/>
        <v>11</v>
      </c>
      <c r="BE292" s="31">
        <f t="shared" si="12"/>
        <v>0</v>
      </c>
      <c r="BF292" s="31">
        <f t="shared" si="12"/>
        <v>41619.079545454551</v>
      </c>
      <c r="BG292" s="31">
        <f t="shared" si="12"/>
        <v>41619.079545454551</v>
      </c>
      <c r="BH292" s="31">
        <f t="shared" si="11"/>
        <v>41619.079545454551</v>
      </c>
      <c r="BI292" s="31">
        <f t="shared" si="11"/>
        <v>41619.079545454551</v>
      </c>
      <c r="BJ292" s="31">
        <f t="shared" si="11"/>
        <v>41619.079545454551</v>
      </c>
      <c r="BK292" s="31">
        <f t="shared" si="11"/>
        <v>41619.079545454551</v>
      </c>
      <c r="BL292" s="31">
        <f t="shared" si="11"/>
        <v>41619.079545454551</v>
      </c>
      <c r="BM292" s="31">
        <f t="shared" si="11"/>
        <v>41619.079545454551</v>
      </c>
      <c r="BN292" s="31">
        <f t="shared" si="11"/>
        <v>41619.079545454551</v>
      </c>
      <c r="BO292" s="31">
        <f t="shared" si="11"/>
        <v>41619.079545454551</v>
      </c>
      <c r="BP292" s="31">
        <f t="shared" si="11"/>
        <v>41619.079545454551</v>
      </c>
      <c r="BQ292" s="31">
        <f t="shared" si="8"/>
        <v>457809.875</v>
      </c>
      <c r="BR292" s="31" t="b">
        <f t="shared" si="9"/>
        <v>1</v>
      </c>
      <c r="BS292" s="31"/>
      <c r="BT292" s="33" t="s">
        <v>618</v>
      </c>
    </row>
    <row r="293" spans="1:72" ht="76.5" x14ac:dyDescent="0.2">
      <c r="A293" s="17">
        <v>292</v>
      </c>
      <c r="B293" s="18">
        <v>170</v>
      </c>
      <c r="C293" s="19" t="s">
        <v>470</v>
      </c>
      <c r="D293" s="19" t="s">
        <v>504</v>
      </c>
      <c r="E293" s="20" t="s">
        <v>87</v>
      </c>
      <c r="F293" s="20" t="s">
        <v>88</v>
      </c>
      <c r="G293" s="19" t="s">
        <v>261</v>
      </c>
      <c r="H293" s="19" t="s">
        <v>262</v>
      </c>
      <c r="I293" s="19" t="s">
        <v>263</v>
      </c>
      <c r="J293" s="19" t="s">
        <v>264</v>
      </c>
      <c r="K293" s="19" t="s">
        <v>265</v>
      </c>
      <c r="L293" s="19" t="s">
        <v>593</v>
      </c>
      <c r="M293" s="21" t="s">
        <v>548</v>
      </c>
      <c r="N293" s="22"/>
      <c r="O293" s="19" t="s">
        <v>316</v>
      </c>
      <c r="P293" s="19" t="s">
        <v>506</v>
      </c>
      <c r="Q293" s="23">
        <v>48820.31</v>
      </c>
      <c r="R293" s="24"/>
      <c r="S293" s="24">
        <v>68633.37</v>
      </c>
      <c r="T293" s="43">
        <v>93909.409999999989</v>
      </c>
      <c r="U293" s="25" t="s">
        <v>98</v>
      </c>
      <c r="V293" s="26">
        <f t="shared" si="10"/>
        <v>211363.08999999997</v>
      </c>
      <c r="W293" s="26">
        <v>102538.04</v>
      </c>
      <c r="X293" s="26">
        <v>68644.39</v>
      </c>
      <c r="Y293" s="26">
        <v>14915.64</v>
      </c>
      <c r="Z293" s="26">
        <v>48809.289999999994</v>
      </c>
      <c r="AA293" s="27" t="s">
        <v>12</v>
      </c>
      <c r="AB293" s="17" t="s">
        <v>129</v>
      </c>
      <c r="AC293" s="17" t="s">
        <v>134</v>
      </c>
      <c r="AD293" s="28"/>
      <c r="AE293" s="29"/>
      <c r="AF293" s="29"/>
      <c r="AG293" s="29" t="s">
        <v>159</v>
      </c>
      <c r="AH293" s="29"/>
      <c r="AI293" s="29"/>
      <c r="AJ293" s="29"/>
      <c r="AK293" s="29"/>
      <c r="AL293" s="29"/>
      <c r="AM293" s="29"/>
      <c r="AN293" s="29"/>
      <c r="AO293" s="29"/>
      <c r="AP293" s="29"/>
      <c r="AQ293" s="29"/>
      <c r="AR293" s="29"/>
      <c r="AS293" s="29" t="s">
        <v>102</v>
      </c>
      <c r="AT293" s="29" t="s">
        <v>102</v>
      </c>
      <c r="AU293" s="29" t="s">
        <v>102</v>
      </c>
      <c r="AV293" s="29" t="s">
        <v>102</v>
      </c>
      <c r="AW293" s="29" t="s">
        <v>102</v>
      </c>
      <c r="AX293" s="29" t="s">
        <v>102</v>
      </c>
      <c r="AY293" s="29" t="s">
        <v>102</v>
      </c>
      <c r="AZ293" s="29" t="s">
        <v>102</v>
      </c>
      <c r="BA293" s="29" t="s">
        <v>102</v>
      </c>
      <c r="BB293" s="29" t="s">
        <v>102</v>
      </c>
      <c r="BC293" s="29" t="s">
        <v>102</v>
      </c>
      <c r="BD293" s="30">
        <f t="shared" si="6"/>
        <v>11</v>
      </c>
      <c r="BE293" s="31">
        <f t="shared" si="12"/>
        <v>0</v>
      </c>
      <c r="BF293" s="31">
        <f t="shared" si="12"/>
        <v>19214.826363636359</v>
      </c>
      <c r="BG293" s="31">
        <f t="shared" si="12"/>
        <v>19214.826363636359</v>
      </c>
      <c r="BH293" s="31">
        <f t="shared" si="11"/>
        <v>19214.826363636359</v>
      </c>
      <c r="BI293" s="31">
        <f t="shared" si="11"/>
        <v>19214.826363636359</v>
      </c>
      <c r="BJ293" s="31">
        <f t="shared" si="11"/>
        <v>19214.826363636359</v>
      </c>
      <c r="BK293" s="31">
        <f t="shared" si="11"/>
        <v>19214.826363636359</v>
      </c>
      <c r="BL293" s="31">
        <f t="shared" si="11"/>
        <v>19214.826363636359</v>
      </c>
      <c r="BM293" s="31">
        <f t="shared" si="11"/>
        <v>19214.826363636359</v>
      </c>
      <c r="BN293" s="31">
        <f t="shared" si="11"/>
        <v>19214.826363636359</v>
      </c>
      <c r="BO293" s="31">
        <f t="shared" si="11"/>
        <v>19214.826363636359</v>
      </c>
      <c r="BP293" s="31">
        <f t="shared" si="11"/>
        <v>19214.826363636359</v>
      </c>
      <c r="BQ293" s="31">
        <f t="shared" si="8"/>
        <v>211363.08999999994</v>
      </c>
      <c r="BR293" s="31" t="b">
        <f t="shared" si="9"/>
        <v>1</v>
      </c>
      <c r="BS293" s="31"/>
      <c r="BT293" s="33" t="s">
        <v>609</v>
      </c>
    </row>
    <row r="294" spans="1:72" ht="76.5" x14ac:dyDescent="0.2">
      <c r="A294" s="17">
        <v>293</v>
      </c>
      <c r="B294" s="18">
        <v>171</v>
      </c>
      <c r="C294" s="19" t="s">
        <v>470</v>
      </c>
      <c r="D294" s="19" t="s">
        <v>504</v>
      </c>
      <c r="E294" s="20" t="s">
        <v>87</v>
      </c>
      <c r="F294" s="20" t="s">
        <v>88</v>
      </c>
      <c r="G294" s="19" t="s">
        <v>261</v>
      </c>
      <c r="H294" s="19" t="s">
        <v>262</v>
      </c>
      <c r="I294" s="19" t="s">
        <v>263</v>
      </c>
      <c r="J294" s="19" t="s">
        <v>264</v>
      </c>
      <c r="K294" s="19" t="s">
        <v>265</v>
      </c>
      <c r="L294" s="19" t="s">
        <v>593</v>
      </c>
      <c r="M294" s="21" t="s">
        <v>549</v>
      </c>
      <c r="N294" s="22"/>
      <c r="O294" s="19" t="s">
        <v>316</v>
      </c>
      <c r="P294" s="19" t="s">
        <v>506</v>
      </c>
      <c r="Q294" s="23">
        <v>203255.46</v>
      </c>
      <c r="R294" s="24"/>
      <c r="S294" s="24">
        <v>214081.31</v>
      </c>
      <c r="T294" s="42">
        <v>340477.16500000004</v>
      </c>
      <c r="U294" s="25" t="s">
        <v>98</v>
      </c>
      <c r="V294" s="26">
        <f t="shared" si="10"/>
        <v>757813.93500000006</v>
      </c>
      <c r="W294" s="26">
        <v>362542.55000000005</v>
      </c>
      <c r="X294" s="26">
        <v>258135.65000000002</v>
      </c>
      <c r="Y294" s="26">
        <v>54794.219999999972</v>
      </c>
      <c r="Z294" s="26">
        <v>159201.12</v>
      </c>
      <c r="AA294" s="27" t="s">
        <v>12</v>
      </c>
      <c r="AB294" s="17" t="s">
        <v>129</v>
      </c>
      <c r="AC294" s="17" t="s">
        <v>134</v>
      </c>
      <c r="AD294" s="28"/>
      <c r="AE294" s="29"/>
      <c r="AF294" s="29"/>
      <c r="AG294" s="29" t="s">
        <v>159</v>
      </c>
      <c r="AH294" s="29"/>
      <c r="AI294" s="29"/>
      <c r="AJ294" s="29"/>
      <c r="AK294" s="29"/>
      <c r="AL294" s="29"/>
      <c r="AM294" s="29"/>
      <c r="AN294" s="29"/>
      <c r="AO294" s="29"/>
      <c r="AP294" s="29"/>
      <c r="AQ294" s="29"/>
      <c r="AR294" s="29"/>
      <c r="AS294" s="29" t="s">
        <v>102</v>
      </c>
      <c r="AT294" s="29" t="s">
        <v>102</v>
      </c>
      <c r="AU294" s="29" t="s">
        <v>102</v>
      </c>
      <c r="AV294" s="29" t="s">
        <v>102</v>
      </c>
      <c r="AW294" s="29" t="s">
        <v>102</v>
      </c>
      <c r="AX294" s="29" t="s">
        <v>102</v>
      </c>
      <c r="AY294" s="29" t="s">
        <v>102</v>
      </c>
      <c r="AZ294" s="29" t="s">
        <v>102</v>
      </c>
      <c r="BA294" s="29" t="s">
        <v>102</v>
      </c>
      <c r="BB294" s="29" t="s">
        <v>102</v>
      </c>
      <c r="BC294" s="29" t="s">
        <v>102</v>
      </c>
      <c r="BD294" s="30">
        <f t="shared" si="6"/>
        <v>11</v>
      </c>
      <c r="BE294" s="31">
        <f t="shared" si="12"/>
        <v>0</v>
      </c>
      <c r="BF294" s="31">
        <f t="shared" si="12"/>
        <v>68892.175909090918</v>
      </c>
      <c r="BG294" s="31">
        <f t="shared" si="12"/>
        <v>68892.175909090918</v>
      </c>
      <c r="BH294" s="31">
        <f t="shared" si="11"/>
        <v>68892.175909090918</v>
      </c>
      <c r="BI294" s="31">
        <f t="shared" si="11"/>
        <v>68892.175909090918</v>
      </c>
      <c r="BJ294" s="31">
        <f t="shared" si="11"/>
        <v>68892.175909090918</v>
      </c>
      <c r="BK294" s="31">
        <f t="shared" si="11"/>
        <v>68892.175909090918</v>
      </c>
      <c r="BL294" s="31">
        <f t="shared" si="11"/>
        <v>68892.175909090918</v>
      </c>
      <c r="BM294" s="31">
        <f t="shared" si="11"/>
        <v>68892.175909090918</v>
      </c>
      <c r="BN294" s="31">
        <f t="shared" si="11"/>
        <v>68892.175909090918</v>
      </c>
      <c r="BO294" s="31">
        <f t="shared" si="11"/>
        <v>68892.175909090918</v>
      </c>
      <c r="BP294" s="31">
        <f t="shared" si="11"/>
        <v>68892.175909090918</v>
      </c>
      <c r="BQ294" s="31">
        <f t="shared" si="8"/>
        <v>757813.93500000006</v>
      </c>
      <c r="BR294" s="31" t="b">
        <f t="shared" si="9"/>
        <v>1</v>
      </c>
      <c r="BS294" s="31"/>
      <c r="BT294" s="33" t="s">
        <v>609</v>
      </c>
    </row>
    <row r="295" spans="1:72" ht="102" x14ac:dyDescent="0.2">
      <c r="A295" s="17">
        <v>294</v>
      </c>
      <c r="B295" s="18">
        <v>172</v>
      </c>
      <c r="C295" s="19" t="s">
        <v>470</v>
      </c>
      <c r="D295" s="19" t="s">
        <v>504</v>
      </c>
      <c r="E295" s="20" t="s">
        <v>87</v>
      </c>
      <c r="F295" s="20" t="s">
        <v>88</v>
      </c>
      <c r="G295" s="19" t="s">
        <v>261</v>
      </c>
      <c r="H295" s="19" t="s">
        <v>262</v>
      </c>
      <c r="I295" s="19" t="s">
        <v>263</v>
      </c>
      <c r="J295" s="19" t="s">
        <v>264</v>
      </c>
      <c r="K295" s="19" t="s">
        <v>265</v>
      </c>
      <c r="L295" s="19" t="s">
        <v>593</v>
      </c>
      <c r="M295" s="21" t="s">
        <v>550</v>
      </c>
      <c r="N295" s="22"/>
      <c r="O295" s="19" t="s">
        <v>316</v>
      </c>
      <c r="P295" s="19" t="s">
        <v>506</v>
      </c>
      <c r="Q295" s="23">
        <v>137418</v>
      </c>
      <c r="R295" s="24">
        <v>-20860.670000000002</v>
      </c>
      <c r="S295" s="24">
        <v>103799.79999999999</v>
      </c>
      <c r="T295" s="43">
        <v>185587.86499999996</v>
      </c>
      <c r="U295" s="25" t="s">
        <v>98</v>
      </c>
      <c r="V295" s="26">
        <f t="shared" si="10"/>
        <v>405944.995</v>
      </c>
      <c r="W295" s="26">
        <v>192119.93</v>
      </c>
      <c r="X295" s="26">
        <v>155053.14000000001</v>
      </c>
      <c r="Y295" s="26">
        <v>28237.200000000012</v>
      </c>
      <c r="Z295" s="26">
        <v>65303.989999999991</v>
      </c>
      <c r="AA295" s="27" t="s">
        <v>12</v>
      </c>
      <c r="AB295" s="17" t="s">
        <v>129</v>
      </c>
      <c r="AC295" s="17" t="s">
        <v>134</v>
      </c>
      <c r="AD295" s="28"/>
      <c r="AE295" s="29"/>
      <c r="AF295" s="29"/>
      <c r="AG295" s="29" t="s">
        <v>159</v>
      </c>
      <c r="AH295" s="29"/>
      <c r="AI295" s="29"/>
      <c r="AJ295" s="29"/>
      <c r="AK295" s="29"/>
      <c r="AL295" s="29"/>
      <c r="AM295" s="29"/>
      <c r="AN295" s="29"/>
      <c r="AO295" s="29"/>
      <c r="AP295" s="29"/>
      <c r="AQ295" s="29"/>
      <c r="AR295" s="29"/>
      <c r="AS295" s="29" t="s">
        <v>102</v>
      </c>
      <c r="AT295" s="29" t="s">
        <v>102</v>
      </c>
      <c r="AU295" s="29" t="s">
        <v>102</v>
      </c>
      <c r="AV295" s="29" t="s">
        <v>102</v>
      </c>
      <c r="AW295" s="29" t="s">
        <v>102</v>
      </c>
      <c r="AX295" s="29" t="s">
        <v>102</v>
      </c>
      <c r="AY295" s="29" t="s">
        <v>102</v>
      </c>
      <c r="AZ295" s="29" t="s">
        <v>102</v>
      </c>
      <c r="BA295" s="29" t="s">
        <v>102</v>
      </c>
      <c r="BB295" s="29" t="s">
        <v>102</v>
      </c>
      <c r="BC295" s="29" t="s">
        <v>102</v>
      </c>
      <c r="BD295" s="30">
        <f t="shared" si="6"/>
        <v>11</v>
      </c>
      <c r="BE295" s="31">
        <f t="shared" si="12"/>
        <v>0</v>
      </c>
      <c r="BF295" s="31">
        <f t="shared" si="12"/>
        <v>36904.090454545454</v>
      </c>
      <c r="BG295" s="31">
        <f t="shared" si="12"/>
        <v>36904.090454545454</v>
      </c>
      <c r="BH295" s="31">
        <f t="shared" si="11"/>
        <v>36904.090454545454</v>
      </c>
      <c r="BI295" s="31">
        <f t="shared" si="11"/>
        <v>36904.090454545454</v>
      </c>
      <c r="BJ295" s="31">
        <f t="shared" si="11"/>
        <v>36904.090454545454</v>
      </c>
      <c r="BK295" s="31">
        <f t="shared" si="11"/>
        <v>36904.090454545454</v>
      </c>
      <c r="BL295" s="31">
        <f t="shared" si="11"/>
        <v>36904.090454545454</v>
      </c>
      <c r="BM295" s="31">
        <f t="shared" si="11"/>
        <v>36904.090454545454</v>
      </c>
      <c r="BN295" s="31">
        <f t="shared" si="11"/>
        <v>36904.090454545454</v>
      </c>
      <c r="BO295" s="31">
        <f t="shared" si="11"/>
        <v>36904.090454545454</v>
      </c>
      <c r="BP295" s="31">
        <f t="shared" si="11"/>
        <v>36904.090454545454</v>
      </c>
      <c r="BQ295" s="31">
        <f t="shared" si="8"/>
        <v>405944.995</v>
      </c>
      <c r="BR295" s="31" t="b">
        <f t="shared" si="9"/>
        <v>1</v>
      </c>
      <c r="BS295" s="31"/>
      <c r="BT295" s="33" t="s">
        <v>605</v>
      </c>
    </row>
    <row r="296" spans="1:72" ht="63.75" x14ac:dyDescent="0.2">
      <c r="A296" s="17">
        <v>295</v>
      </c>
      <c r="B296" s="18">
        <v>173</v>
      </c>
      <c r="C296" s="19" t="s">
        <v>470</v>
      </c>
      <c r="D296" s="19" t="s">
        <v>504</v>
      </c>
      <c r="E296" s="20" t="s">
        <v>87</v>
      </c>
      <c r="F296" s="20" t="s">
        <v>88</v>
      </c>
      <c r="G296" s="19" t="s">
        <v>261</v>
      </c>
      <c r="H296" s="19" t="s">
        <v>262</v>
      </c>
      <c r="I296" s="19" t="s">
        <v>263</v>
      </c>
      <c r="J296" s="19" t="s">
        <v>264</v>
      </c>
      <c r="K296" s="19" t="s">
        <v>265</v>
      </c>
      <c r="L296" s="19" t="s">
        <v>593</v>
      </c>
      <c r="M296" s="21" t="s">
        <v>551</v>
      </c>
      <c r="N296" s="22"/>
      <c r="O296" s="19" t="s">
        <v>316</v>
      </c>
      <c r="P296" s="19" t="s">
        <v>506</v>
      </c>
      <c r="Q296" s="23">
        <v>101250</v>
      </c>
      <c r="R296" s="24">
        <v>-17432.61</v>
      </c>
      <c r="S296" s="24">
        <v>172153.57</v>
      </c>
      <c r="T296" s="42">
        <v>154166.83000000002</v>
      </c>
      <c r="U296" s="25" t="s">
        <v>98</v>
      </c>
      <c r="V296" s="26">
        <f t="shared" si="10"/>
        <v>410137.79000000004</v>
      </c>
      <c r="W296" s="26">
        <v>206840.71</v>
      </c>
      <c r="X296" s="26">
        <v>180454.06</v>
      </c>
      <c r="Y296" s="26">
        <v>49130.250000000029</v>
      </c>
      <c r="Z296" s="26">
        <v>75516.900000000023</v>
      </c>
      <c r="AA296" s="27" t="s">
        <v>12</v>
      </c>
      <c r="AB296" s="17" t="s">
        <v>129</v>
      </c>
      <c r="AC296" s="17" t="s">
        <v>134</v>
      </c>
      <c r="AD296" s="28"/>
      <c r="AE296" s="29"/>
      <c r="AF296" s="29"/>
      <c r="AG296" s="29" t="s">
        <v>159</v>
      </c>
      <c r="AH296" s="29"/>
      <c r="AI296" s="29"/>
      <c r="AJ296" s="29"/>
      <c r="AK296" s="29"/>
      <c r="AL296" s="29"/>
      <c r="AM296" s="29"/>
      <c r="AN296" s="29"/>
      <c r="AO296" s="29"/>
      <c r="AP296" s="29"/>
      <c r="AQ296" s="29"/>
      <c r="AR296" s="29"/>
      <c r="AS296" s="29" t="s">
        <v>102</v>
      </c>
      <c r="AT296" s="29" t="s">
        <v>102</v>
      </c>
      <c r="AU296" s="29" t="s">
        <v>102</v>
      </c>
      <c r="AV296" s="29" t="s">
        <v>102</v>
      </c>
      <c r="AW296" s="29" t="s">
        <v>102</v>
      </c>
      <c r="AX296" s="29" t="s">
        <v>102</v>
      </c>
      <c r="AY296" s="29" t="s">
        <v>102</v>
      </c>
      <c r="AZ296" s="29" t="s">
        <v>102</v>
      </c>
      <c r="BA296" s="29" t="s">
        <v>102</v>
      </c>
      <c r="BB296" s="29" t="s">
        <v>102</v>
      </c>
      <c r="BC296" s="29" t="s">
        <v>102</v>
      </c>
      <c r="BD296" s="30">
        <f t="shared" si="6"/>
        <v>11</v>
      </c>
      <c r="BE296" s="31">
        <f t="shared" si="12"/>
        <v>0</v>
      </c>
      <c r="BF296" s="31">
        <f t="shared" si="12"/>
        <v>37285.253636363639</v>
      </c>
      <c r="BG296" s="31">
        <f t="shared" si="12"/>
        <v>37285.253636363639</v>
      </c>
      <c r="BH296" s="31">
        <f t="shared" si="11"/>
        <v>37285.253636363639</v>
      </c>
      <c r="BI296" s="31">
        <f t="shared" si="11"/>
        <v>37285.253636363639</v>
      </c>
      <c r="BJ296" s="31">
        <f t="shared" si="11"/>
        <v>37285.253636363639</v>
      </c>
      <c r="BK296" s="31">
        <f t="shared" si="11"/>
        <v>37285.253636363639</v>
      </c>
      <c r="BL296" s="31">
        <f t="shared" si="11"/>
        <v>37285.253636363639</v>
      </c>
      <c r="BM296" s="31">
        <f t="shared" si="11"/>
        <v>37285.253636363639</v>
      </c>
      <c r="BN296" s="31">
        <f t="shared" si="11"/>
        <v>37285.253636363639</v>
      </c>
      <c r="BO296" s="31">
        <f t="shared" si="11"/>
        <v>37285.253636363639</v>
      </c>
      <c r="BP296" s="31">
        <f t="shared" si="11"/>
        <v>37285.253636363639</v>
      </c>
      <c r="BQ296" s="31">
        <f t="shared" si="8"/>
        <v>410137.7900000001</v>
      </c>
      <c r="BR296" s="31" t="b">
        <f t="shared" si="9"/>
        <v>1</v>
      </c>
      <c r="BS296" s="31"/>
      <c r="BT296" s="33" t="s">
        <v>604</v>
      </c>
    </row>
    <row r="297" spans="1:72" ht="76.5" x14ac:dyDescent="0.2">
      <c r="A297" s="17">
        <v>296</v>
      </c>
      <c r="B297" s="18">
        <v>174</v>
      </c>
      <c r="C297" s="19" t="s">
        <v>470</v>
      </c>
      <c r="D297" s="19" t="s">
        <v>504</v>
      </c>
      <c r="E297" s="20" t="s">
        <v>87</v>
      </c>
      <c r="F297" s="20" t="s">
        <v>88</v>
      </c>
      <c r="G297" s="19" t="s">
        <v>261</v>
      </c>
      <c r="H297" s="19" t="s">
        <v>262</v>
      </c>
      <c r="I297" s="19" t="s">
        <v>263</v>
      </c>
      <c r="J297" s="19" t="s">
        <v>264</v>
      </c>
      <c r="K297" s="19" t="s">
        <v>265</v>
      </c>
      <c r="L297" s="19" t="s">
        <v>593</v>
      </c>
      <c r="M297" s="21" t="s">
        <v>552</v>
      </c>
      <c r="N297" s="22"/>
      <c r="O297" s="19" t="s">
        <v>316</v>
      </c>
      <c r="P297" s="19" t="s">
        <v>506</v>
      </c>
      <c r="Q297" s="23">
        <v>226335.94</v>
      </c>
      <c r="R297" s="24">
        <v>-85534.73</v>
      </c>
      <c r="S297" s="24">
        <v>83181.66</v>
      </c>
      <c r="T297" s="43">
        <v>167781.58999999997</v>
      </c>
      <c r="U297" s="25" t="s">
        <v>98</v>
      </c>
      <c r="V297" s="26">
        <f t="shared" si="10"/>
        <v>391764.45999999996</v>
      </c>
      <c r="W297" s="26">
        <v>197441.08999999997</v>
      </c>
      <c r="X297" s="26">
        <v>144958.65999999992</v>
      </c>
      <c r="Y297" s="26">
        <v>26541.780000000057</v>
      </c>
      <c r="Z297" s="26">
        <v>79024.210000000108</v>
      </c>
      <c r="AA297" s="27" t="s">
        <v>12</v>
      </c>
      <c r="AB297" s="17" t="s">
        <v>129</v>
      </c>
      <c r="AC297" s="17" t="s">
        <v>134</v>
      </c>
      <c r="AD297" s="28"/>
      <c r="AE297" s="29"/>
      <c r="AF297" s="29"/>
      <c r="AG297" s="29" t="s">
        <v>159</v>
      </c>
      <c r="AH297" s="29"/>
      <c r="AI297" s="29"/>
      <c r="AJ297" s="29"/>
      <c r="AK297" s="29"/>
      <c r="AL297" s="29"/>
      <c r="AM297" s="29"/>
      <c r="AN297" s="29"/>
      <c r="AO297" s="29"/>
      <c r="AP297" s="29"/>
      <c r="AQ297" s="29"/>
      <c r="AR297" s="29"/>
      <c r="AS297" s="29" t="s">
        <v>102</v>
      </c>
      <c r="AT297" s="29" t="s">
        <v>102</v>
      </c>
      <c r="AU297" s="29" t="s">
        <v>102</v>
      </c>
      <c r="AV297" s="29" t="s">
        <v>102</v>
      </c>
      <c r="AW297" s="29" t="s">
        <v>102</v>
      </c>
      <c r="AX297" s="29" t="s">
        <v>102</v>
      </c>
      <c r="AY297" s="29" t="s">
        <v>102</v>
      </c>
      <c r="AZ297" s="29" t="s">
        <v>102</v>
      </c>
      <c r="BA297" s="29" t="s">
        <v>102</v>
      </c>
      <c r="BB297" s="29" t="s">
        <v>102</v>
      </c>
      <c r="BC297" s="29" t="s">
        <v>102</v>
      </c>
      <c r="BD297" s="30">
        <f t="shared" si="6"/>
        <v>11</v>
      </c>
      <c r="BE297" s="31">
        <f t="shared" si="12"/>
        <v>0</v>
      </c>
      <c r="BF297" s="31">
        <f t="shared" si="12"/>
        <v>35614.950909090905</v>
      </c>
      <c r="BG297" s="31">
        <f t="shared" si="12"/>
        <v>35614.950909090905</v>
      </c>
      <c r="BH297" s="31">
        <f t="shared" si="11"/>
        <v>35614.950909090905</v>
      </c>
      <c r="BI297" s="31">
        <f t="shared" si="11"/>
        <v>35614.950909090905</v>
      </c>
      <c r="BJ297" s="31">
        <f t="shared" si="11"/>
        <v>35614.950909090905</v>
      </c>
      <c r="BK297" s="31">
        <f t="shared" si="11"/>
        <v>35614.950909090905</v>
      </c>
      <c r="BL297" s="31">
        <f t="shared" si="11"/>
        <v>35614.950909090905</v>
      </c>
      <c r="BM297" s="31">
        <f t="shared" si="11"/>
        <v>35614.950909090905</v>
      </c>
      <c r="BN297" s="31">
        <f t="shared" si="11"/>
        <v>35614.950909090905</v>
      </c>
      <c r="BO297" s="31">
        <f t="shared" si="11"/>
        <v>35614.950909090905</v>
      </c>
      <c r="BP297" s="31">
        <f t="shared" si="11"/>
        <v>35614.950909090905</v>
      </c>
      <c r="BQ297" s="31">
        <f t="shared" si="8"/>
        <v>391764.46</v>
      </c>
      <c r="BR297" s="31" t="b">
        <f t="shared" si="9"/>
        <v>1</v>
      </c>
      <c r="BS297" s="31"/>
      <c r="BT297" s="33" t="s">
        <v>615</v>
      </c>
    </row>
    <row r="298" spans="1:72" ht="76.5" x14ac:dyDescent="0.2">
      <c r="A298" s="17">
        <v>297</v>
      </c>
      <c r="B298" s="18">
        <v>175</v>
      </c>
      <c r="C298" s="19" t="s">
        <v>470</v>
      </c>
      <c r="D298" s="19" t="s">
        <v>504</v>
      </c>
      <c r="E298" s="20" t="s">
        <v>87</v>
      </c>
      <c r="F298" s="20" t="s">
        <v>88</v>
      </c>
      <c r="G298" s="19" t="s">
        <v>261</v>
      </c>
      <c r="H298" s="19" t="s">
        <v>262</v>
      </c>
      <c r="I298" s="19" t="s">
        <v>263</v>
      </c>
      <c r="J298" s="19" t="s">
        <v>264</v>
      </c>
      <c r="K298" s="19" t="s">
        <v>265</v>
      </c>
      <c r="L298" s="19" t="s">
        <v>593</v>
      </c>
      <c r="M298" s="21" t="s">
        <v>553</v>
      </c>
      <c r="N298" s="22"/>
      <c r="O298" s="19" t="s">
        <v>316</v>
      </c>
      <c r="P298" s="19" t="s">
        <v>506</v>
      </c>
      <c r="Q298" s="23">
        <v>50387.37</v>
      </c>
      <c r="R298" s="24"/>
      <c r="S298" s="24">
        <v>60604.22</v>
      </c>
      <c r="T298" s="43">
        <v>88201.22</v>
      </c>
      <c r="U298" s="25" t="s">
        <v>98</v>
      </c>
      <c r="V298" s="26">
        <f t="shared" si="10"/>
        <v>199192.81</v>
      </c>
      <c r="W298" s="26">
        <v>96842.049999999988</v>
      </c>
      <c r="X298" s="26">
        <v>65250.43</v>
      </c>
      <c r="Y298" s="26">
        <v>14149.540000000008</v>
      </c>
      <c r="Z298" s="26">
        <v>45741.159999999996</v>
      </c>
      <c r="AA298" s="27" t="s">
        <v>12</v>
      </c>
      <c r="AB298" s="17" t="s">
        <v>129</v>
      </c>
      <c r="AC298" s="17" t="s">
        <v>134</v>
      </c>
      <c r="AD298" s="28"/>
      <c r="AE298" s="29"/>
      <c r="AF298" s="29"/>
      <c r="AG298" s="29" t="s">
        <v>159</v>
      </c>
      <c r="AH298" s="29"/>
      <c r="AI298" s="29"/>
      <c r="AJ298" s="29"/>
      <c r="AK298" s="29"/>
      <c r="AL298" s="29"/>
      <c r="AM298" s="29"/>
      <c r="AN298" s="29"/>
      <c r="AO298" s="29"/>
      <c r="AP298" s="29"/>
      <c r="AQ298" s="29"/>
      <c r="AR298" s="29"/>
      <c r="AS298" s="29" t="s">
        <v>102</v>
      </c>
      <c r="AT298" s="29" t="s">
        <v>102</v>
      </c>
      <c r="AU298" s="29" t="s">
        <v>102</v>
      </c>
      <c r="AV298" s="29" t="s">
        <v>102</v>
      </c>
      <c r="AW298" s="29" t="s">
        <v>102</v>
      </c>
      <c r="AX298" s="29" t="s">
        <v>102</v>
      </c>
      <c r="AY298" s="29" t="s">
        <v>102</v>
      </c>
      <c r="AZ298" s="29" t="s">
        <v>102</v>
      </c>
      <c r="BA298" s="29" t="s">
        <v>102</v>
      </c>
      <c r="BB298" s="29" t="s">
        <v>102</v>
      </c>
      <c r="BC298" s="29" t="s">
        <v>102</v>
      </c>
      <c r="BD298" s="30">
        <f t="shared" si="6"/>
        <v>11</v>
      </c>
      <c r="BE298" s="31">
        <f t="shared" si="12"/>
        <v>0</v>
      </c>
      <c r="BF298" s="31">
        <f t="shared" si="12"/>
        <v>18108.437272727271</v>
      </c>
      <c r="BG298" s="31">
        <f t="shared" si="12"/>
        <v>18108.437272727271</v>
      </c>
      <c r="BH298" s="31">
        <f t="shared" si="11"/>
        <v>18108.437272727271</v>
      </c>
      <c r="BI298" s="31">
        <f t="shared" si="11"/>
        <v>18108.437272727271</v>
      </c>
      <c r="BJ298" s="31">
        <f t="shared" si="11"/>
        <v>18108.437272727271</v>
      </c>
      <c r="BK298" s="31">
        <f t="shared" si="11"/>
        <v>18108.437272727271</v>
      </c>
      <c r="BL298" s="31">
        <f t="shared" si="11"/>
        <v>18108.437272727271</v>
      </c>
      <c r="BM298" s="31">
        <f t="shared" si="11"/>
        <v>18108.437272727271</v>
      </c>
      <c r="BN298" s="31">
        <f t="shared" si="11"/>
        <v>18108.437272727271</v>
      </c>
      <c r="BO298" s="31">
        <f t="shared" si="11"/>
        <v>18108.437272727271</v>
      </c>
      <c r="BP298" s="31">
        <f t="shared" si="11"/>
        <v>18108.437272727271</v>
      </c>
      <c r="BQ298" s="31">
        <f t="shared" si="8"/>
        <v>199192.80999999994</v>
      </c>
      <c r="BR298" s="31" t="b">
        <f t="shared" si="9"/>
        <v>1</v>
      </c>
      <c r="BS298" s="31"/>
      <c r="BT298" s="33" t="s">
        <v>609</v>
      </c>
    </row>
    <row r="299" spans="1:72" ht="76.5" x14ac:dyDescent="0.2">
      <c r="A299" s="17">
        <v>298</v>
      </c>
      <c r="B299" s="18">
        <v>176</v>
      </c>
      <c r="C299" s="19" t="s">
        <v>470</v>
      </c>
      <c r="D299" s="19" t="s">
        <v>504</v>
      </c>
      <c r="E299" s="20" t="s">
        <v>87</v>
      </c>
      <c r="F299" s="20" t="s">
        <v>88</v>
      </c>
      <c r="G299" s="19" t="s">
        <v>261</v>
      </c>
      <c r="H299" s="19" t="s">
        <v>262</v>
      </c>
      <c r="I299" s="19" t="s">
        <v>263</v>
      </c>
      <c r="J299" s="19" t="s">
        <v>264</v>
      </c>
      <c r="K299" s="19" t="s">
        <v>265</v>
      </c>
      <c r="L299" s="19" t="s">
        <v>593</v>
      </c>
      <c r="M299" s="21" t="s">
        <v>554</v>
      </c>
      <c r="N299" s="22"/>
      <c r="O299" s="19" t="s">
        <v>316</v>
      </c>
      <c r="P299" s="19" t="s">
        <v>506</v>
      </c>
      <c r="Q299" s="23">
        <v>64950.720000000001</v>
      </c>
      <c r="R299" s="24"/>
      <c r="S299" s="24">
        <v>81396.53</v>
      </c>
      <c r="T299" s="43">
        <v>109272.185</v>
      </c>
      <c r="U299" s="25" t="s">
        <v>98</v>
      </c>
      <c r="V299" s="26">
        <f t="shared" si="10"/>
        <v>255619.435</v>
      </c>
      <c r="W299" s="26">
        <v>127337.32</v>
      </c>
      <c r="X299" s="26">
        <v>91595.15</v>
      </c>
      <c r="Y299" s="26">
        <v>19009.929999999993</v>
      </c>
      <c r="Z299" s="26">
        <v>54752.100000000006</v>
      </c>
      <c r="AA299" s="27" t="s">
        <v>12</v>
      </c>
      <c r="AB299" s="17" t="s">
        <v>129</v>
      </c>
      <c r="AC299" s="17" t="s">
        <v>134</v>
      </c>
      <c r="AD299" s="28"/>
      <c r="AE299" s="29"/>
      <c r="AF299" s="29"/>
      <c r="AG299" s="29" t="s">
        <v>159</v>
      </c>
      <c r="AH299" s="29"/>
      <c r="AI299" s="29"/>
      <c r="AJ299" s="29"/>
      <c r="AK299" s="29"/>
      <c r="AL299" s="29"/>
      <c r="AM299" s="29"/>
      <c r="AN299" s="29"/>
      <c r="AO299" s="29"/>
      <c r="AP299" s="29"/>
      <c r="AQ299" s="29"/>
      <c r="AR299" s="29"/>
      <c r="AS299" s="29" t="s">
        <v>102</v>
      </c>
      <c r="AT299" s="29" t="s">
        <v>102</v>
      </c>
      <c r="AU299" s="29" t="s">
        <v>102</v>
      </c>
      <c r="AV299" s="29" t="s">
        <v>102</v>
      </c>
      <c r="AW299" s="29" t="s">
        <v>102</v>
      </c>
      <c r="AX299" s="29" t="s">
        <v>102</v>
      </c>
      <c r="AY299" s="29" t="s">
        <v>102</v>
      </c>
      <c r="AZ299" s="29" t="s">
        <v>102</v>
      </c>
      <c r="BA299" s="29" t="s">
        <v>102</v>
      </c>
      <c r="BB299" s="29" t="s">
        <v>102</v>
      </c>
      <c r="BC299" s="29" t="s">
        <v>102</v>
      </c>
      <c r="BD299" s="30">
        <f t="shared" si="6"/>
        <v>11</v>
      </c>
      <c r="BE299" s="31">
        <f t="shared" si="12"/>
        <v>0</v>
      </c>
      <c r="BF299" s="31">
        <f t="shared" si="12"/>
        <v>23238.130454545455</v>
      </c>
      <c r="BG299" s="31">
        <f t="shared" si="12"/>
        <v>23238.130454545455</v>
      </c>
      <c r="BH299" s="31">
        <f t="shared" si="11"/>
        <v>23238.130454545455</v>
      </c>
      <c r="BI299" s="31">
        <f t="shared" si="11"/>
        <v>23238.130454545455</v>
      </c>
      <c r="BJ299" s="31">
        <f t="shared" si="11"/>
        <v>23238.130454545455</v>
      </c>
      <c r="BK299" s="31">
        <f t="shared" si="11"/>
        <v>23238.130454545455</v>
      </c>
      <c r="BL299" s="31">
        <f t="shared" si="11"/>
        <v>23238.130454545455</v>
      </c>
      <c r="BM299" s="31">
        <f t="shared" si="11"/>
        <v>23238.130454545455</v>
      </c>
      <c r="BN299" s="31">
        <f t="shared" si="11"/>
        <v>23238.130454545455</v>
      </c>
      <c r="BO299" s="31">
        <f t="shared" si="11"/>
        <v>23238.130454545455</v>
      </c>
      <c r="BP299" s="31">
        <f t="shared" si="11"/>
        <v>23238.130454545455</v>
      </c>
      <c r="BQ299" s="31">
        <f t="shared" si="8"/>
        <v>255619.43500000006</v>
      </c>
      <c r="BR299" s="31" t="b">
        <f t="shared" si="9"/>
        <v>1</v>
      </c>
      <c r="BS299" s="31"/>
      <c r="BT299" s="33" t="s">
        <v>609</v>
      </c>
    </row>
    <row r="300" spans="1:72" ht="76.5" x14ac:dyDescent="0.2">
      <c r="A300" s="17">
        <v>299</v>
      </c>
      <c r="B300" s="18">
        <v>177</v>
      </c>
      <c r="C300" s="19" t="s">
        <v>470</v>
      </c>
      <c r="D300" s="19" t="s">
        <v>504</v>
      </c>
      <c r="E300" s="20" t="s">
        <v>87</v>
      </c>
      <c r="F300" s="20" t="s">
        <v>88</v>
      </c>
      <c r="G300" s="19" t="s">
        <v>261</v>
      </c>
      <c r="H300" s="19" t="s">
        <v>262</v>
      </c>
      <c r="I300" s="19" t="s">
        <v>263</v>
      </c>
      <c r="J300" s="19" t="s">
        <v>264</v>
      </c>
      <c r="K300" s="19" t="s">
        <v>265</v>
      </c>
      <c r="L300" s="19" t="s">
        <v>593</v>
      </c>
      <c r="M300" s="21" t="s">
        <v>555</v>
      </c>
      <c r="N300" s="22"/>
      <c r="O300" s="19" t="s">
        <v>316</v>
      </c>
      <c r="P300" s="19" t="s">
        <v>506</v>
      </c>
      <c r="Q300" s="23">
        <v>86186.7</v>
      </c>
      <c r="R300" s="24"/>
      <c r="S300" s="24">
        <v>167512.54999999999</v>
      </c>
      <c r="T300" s="42">
        <v>143823.59000000005</v>
      </c>
      <c r="U300" s="25" t="s">
        <v>98</v>
      </c>
      <c r="V300" s="26">
        <f t="shared" si="10"/>
        <v>397522.84000000008</v>
      </c>
      <c r="W300" s="26">
        <v>218822.64999999994</v>
      </c>
      <c r="X300" s="26">
        <v>169266.1</v>
      </c>
      <c r="Y300" s="26">
        <v>34876.600000000064</v>
      </c>
      <c r="Z300" s="26">
        <v>84433.15</v>
      </c>
      <c r="AA300" s="27" t="s">
        <v>12</v>
      </c>
      <c r="AB300" s="17" t="s">
        <v>129</v>
      </c>
      <c r="AC300" s="17" t="s">
        <v>134</v>
      </c>
      <c r="AD300" s="28"/>
      <c r="AE300" s="29"/>
      <c r="AF300" s="29"/>
      <c r="AG300" s="29" t="s">
        <v>159</v>
      </c>
      <c r="AH300" s="29"/>
      <c r="AI300" s="29"/>
      <c r="AJ300" s="29"/>
      <c r="AK300" s="29"/>
      <c r="AL300" s="29"/>
      <c r="AM300" s="29"/>
      <c r="AN300" s="29"/>
      <c r="AO300" s="29"/>
      <c r="AP300" s="29"/>
      <c r="AQ300" s="29"/>
      <c r="AR300" s="29"/>
      <c r="AS300" s="29" t="s">
        <v>102</v>
      </c>
      <c r="AT300" s="29" t="s">
        <v>102</v>
      </c>
      <c r="AU300" s="29" t="s">
        <v>102</v>
      </c>
      <c r="AV300" s="29" t="s">
        <v>102</v>
      </c>
      <c r="AW300" s="29" t="s">
        <v>102</v>
      </c>
      <c r="AX300" s="29" t="s">
        <v>102</v>
      </c>
      <c r="AY300" s="29" t="s">
        <v>102</v>
      </c>
      <c r="AZ300" s="29" t="s">
        <v>102</v>
      </c>
      <c r="BA300" s="29" t="s">
        <v>102</v>
      </c>
      <c r="BB300" s="29" t="s">
        <v>102</v>
      </c>
      <c r="BC300" s="29" t="s">
        <v>102</v>
      </c>
      <c r="BD300" s="30">
        <f t="shared" si="6"/>
        <v>11</v>
      </c>
      <c r="BE300" s="31">
        <f t="shared" si="12"/>
        <v>0</v>
      </c>
      <c r="BF300" s="31">
        <f t="shared" si="12"/>
        <v>36138.44000000001</v>
      </c>
      <c r="BG300" s="31">
        <f t="shared" si="12"/>
        <v>36138.44000000001</v>
      </c>
      <c r="BH300" s="31">
        <f t="shared" si="11"/>
        <v>36138.44000000001</v>
      </c>
      <c r="BI300" s="31">
        <f t="shared" si="11"/>
        <v>36138.44000000001</v>
      </c>
      <c r="BJ300" s="31">
        <f t="shared" si="11"/>
        <v>36138.44000000001</v>
      </c>
      <c r="BK300" s="31">
        <f t="shared" si="11"/>
        <v>36138.44000000001</v>
      </c>
      <c r="BL300" s="31">
        <f t="shared" si="11"/>
        <v>36138.44000000001</v>
      </c>
      <c r="BM300" s="31">
        <f t="shared" si="11"/>
        <v>36138.44000000001</v>
      </c>
      <c r="BN300" s="31">
        <f t="shared" si="11"/>
        <v>36138.44000000001</v>
      </c>
      <c r="BO300" s="31">
        <f t="shared" si="11"/>
        <v>36138.44000000001</v>
      </c>
      <c r="BP300" s="31">
        <f t="shared" si="11"/>
        <v>36138.44000000001</v>
      </c>
      <c r="BQ300" s="31">
        <f t="shared" si="8"/>
        <v>397522.84000000008</v>
      </c>
      <c r="BR300" s="31" t="b">
        <f t="shared" si="9"/>
        <v>1</v>
      </c>
      <c r="BS300" s="31"/>
      <c r="BT300" s="33" t="s">
        <v>619</v>
      </c>
    </row>
    <row r="301" spans="1:72" ht="51" x14ac:dyDescent="0.2">
      <c r="A301" s="17">
        <v>300</v>
      </c>
      <c r="B301" s="18">
        <v>0</v>
      </c>
      <c r="C301" s="19" t="s">
        <v>85</v>
      </c>
      <c r="D301" s="19" t="s">
        <v>226</v>
      </c>
      <c r="E301" s="20" t="s">
        <v>87</v>
      </c>
      <c r="F301" s="20" t="s">
        <v>88</v>
      </c>
      <c r="G301" s="19" t="s">
        <v>89</v>
      </c>
      <c r="H301" s="19" t="s">
        <v>204</v>
      </c>
      <c r="I301" s="19" t="s">
        <v>205</v>
      </c>
      <c r="J301" s="19" t="s">
        <v>206</v>
      </c>
      <c r="K301" s="19" t="s">
        <v>227</v>
      </c>
      <c r="L301" s="19" t="s">
        <v>244</v>
      </c>
      <c r="M301" s="21" t="s">
        <v>620</v>
      </c>
      <c r="N301" s="22"/>
      <c r="O301" s="19" t="s">
        <v>240</v>
      </c>
      <c r="P301" s="19" t="s">
        <v>295</v>
      </c>
      <c r="Q301" s="23">
        <v>1114591.3799999999</v>
      </c>
      <c r="R301" s="24">
        <v>-35000</v>
      </c>
      <c r="S301" s="24">
        <v>1280630.28</v>
      </c>
      <c r="T301" s="24"/>
      <c r="U301" s="25" t="s">
        <v>98</v>
      </c>
      <c r="V301" s="26">
        <f t="shared" si="10"/>
        <v>2360221.66</v>
      </c>
      <c r="W301" s="26">
        <v>2360221.66</v>
      </c>
      <c r="X301" s="26">
        <v>1717368.0099999998</v>
      </c>
      <c r="Y301" s="26">
        <v>0</v>
      </c>
      <c r="Z301" s="26">
        <v>642853.65000000037</v>
      </c>
      <c r="AA301" s="27" t="s">
        <v>99</v>
      </c>
      <c r="AB301" s="17" t="s">
        <v>100</v>
      </c>
      <c r="AC301" s="17" t="s">
        <v>101</v>
      </c>
      <c r="AD301" s="28"/>
      <c r="AE301" s="29"/>
      <c r="AF301" s="29" t="s">
        <v>102</v>
      </c>
      <c r="AG301" s="29"/>
      <c r="AH301" s="29"/>
      <c r="AI301" s="29"/>
      <c r="AJ301" s="29"/>
      <c r="AK301" s="29"/>
      <c r="AL301" s="29"/>
      <c r="AM301" s="29"/>
      <c r="AN301" s="29"/>
      <c r="AO301" s="29"/>
      <c r="AP301" s="29"/>
      <c r="AQ301" s="29"/>
      <c r="AR301" s="29" t="s">
        <v>159</v>
      </c>
      <c r="AS301" s="29" t="s">
        <v>159</v>
      </c>
      <c r="AT301" s="29" t="s">
        <v>159</v>
      </c>
      <c r="AU301" s="29" t="s">
        <v>159</v>
      </c>
      <c r="AV301" s="29" t="s">
        <v>159</v>
      </c>
      <c r="AW301" s="29" t="s">
        <v>159</v>
      </c>
      <c r="AX301" s="29" t="s">
        <v>159</v>
      </c>
      <c r="AY301" s="29" t="s">
        <v>159</v>
      </c>
      <c r="AZ301" s="29" t="s">
        <v>159</v>
      </c>
      <c r="BA301" s="29" t="s">
        <v>159</v>
      </c>
      <c r="BB301" s="29" t="s">
        <v>159</v>
      </c>
      <c r="BC301" s="29" t="s">
        <v>159</v>
      </c>
      <c r="BD301" s="30">
        <v>12</v>
      </c>
      <c r="BE301" s="31">
        <v>196685.13833333334</v>
      </c>
      <c r="BF301" s="31">
        <v>196685.13833333334</v>
      </c>
      <c r="BG301" s="31">
        <v>196685.13833333334</v>
      </c>
      <c r="BH301" s="31">
        <v>196685.13833333334</v>
      </c>
      <c r="BI301" s="31">
        <v>196685.13833333334</v>
      </c>
      <c r="BJ301" s="31">
        <v>196685.13833333334</v>
      </c>
      <c r="BK301" s="31">
        <v>196685.13833333334</v>
      </c>
      <c r="BL301" s="31">
        <v>196685.13833333334</v>
      </c>
      <c r="BM301" s="31">
        <v>196685.13833333334</v>
      </c>
      <c r="BN301" s="31">
        <v>196685.13833333334</v>
      </c>
      <c r="BO301" s="31">
        <v>196685.13833333334</v>
      </c>
      <c r="BP301" s="31">
        <v>196685.13833333334</v>
      </c>
      <c r="BQ301" s="31">
        <v>2360221.66</v>
      </c>
      <c r="BR301" s="31" t="b">
        <v>1</v>
      </c>
      <c r="BS301" s="31"/>
      <c r="BT301" s="33" t="s">
        <v>290</v>
      </c>
    </row>
    <row r="302" spans="1:72" ht="51" x14ac:dyDescent="0.2">
      <c r="A302" s="17">
        <v>301</v>
      </c>
      <c r="B302" s="18">
        <v>0</v>
      </c>
      <c r="C302" s="19" t="s">
        <v>85</v>
      </c>
      <c r="D302" s="19" t="s">
        <v>226</v>
      </c>
      <c r="E302" s="20" t="s">
        <v>87</v>
      </c>
      <c r="F302" s="20" t="s">
        <v>88</v>
      </c>
      <c r="G302" s="19" t="s">
        <v>261</v>
      </c>
      <c r="H302" s="19" t="s">
        <v>262</v>
      </c>
      <c r="I302" s="19" t="s">
        <v>263</v>
      </c>
      <c r="J302" s="19" t="s">
        <v>264</v>
      </c>
      <c r="K302" s="19" t="s">
        <v>265</v>
      </c>
      <c r="L302" s="19" t="s">
        <v>266</v>
      </c>
      <c r="M302" s="21" t="s">
        <v>621</v>
      </c>
      <c r="N302" s="22"/>
      <c r="O302" s="19" t="s">
        <v>268</v>
      </c>
      <c r="P302" s="19" t="s">
        <v>622</v>
      </c>
      <c r="Q302" s="23">
        <v>13830346.630000001</v>
      </c>
      <c r="R302" s="24">
        <v>-3627717.66</v>
      </c>
      <c r="S302" s="24"/>
      <c r="T302" s="24"/>
      <c r="U302" s="25" t="s">
        <v>98</v>
      </c>
      <c r="V302" s="26">
        <f t="shared" si="10"/>
        <v>10202628.970000001</v>
      </c>
      <c r="W302" s="26">
        <v>9726585.0100000016</v>
      </c>
      <c r="X302" s="26">
        <v>8218718.2900000056</v>
      </c>
      <c r="Y302" s="26">
        <v>476043.95999999903</v>
      </c>
      <c r="Z302" s="26">
        <v>1983910.679999995</v>
      </c>
      <c r="AA302" s="27" t="s">
        <v>99</v>
      </c>
      <c r="AB302" s="17" t="s">
        <v>100</v>
      </c>
      <c r="AC302" s="17" t="s">
        <v>101</v>
      </c>
      <c r="AD302" s="28"/>
      <c r="AE302" s="29"/>
      <c r="AF302" s="29" t="s">
        <v>102</v>
      </c>
      <c r="AG302" s="29"/>
      <c r="AH302" s="29"/>
      <c r="AI302" s="29"/>
      <c r="AJ302" s="29"/>
      <c r="AK302" s="29"/>
      <c r="AL302" s="29"/>
      <c r="AM302" s="29"/>
      <c r="AN302" s="29"/>
      <c r="AO302" s="29"/>
      <c r="AP302" s="29"/>
      <c r="AQ302" s="29"/>
      <c r="AR302" s="29" t="s">
        <v>159</v>
      </c>
      <c r="AS302" s="29" t="s">
        <v>159</v>
      </c>
      <c r="AT302" s="29" t="s">
        <v>159</v>
      </c>
      <c r="AU302" s="29" t="s">
        <v>159</v>
      </c>
      <c r="AV302" s="29" t="s">
        <v>159</v>
      </c>
      <c r="AW302" s="29" t="s">
        <v>159</v>
      </c>
      <c r="AX302" s="29" t="s">
        <v>159</v>
      </c>
      <c r="AY302" s="29" t="s">
        <v>159</v>
      </c>
      <c r="AZ302" s="29" t="s">
        <v>159</v>
      </c>
      <c r="BA302" s="29" t="s">
        <v>159</v>
      </c>
      <c r="BB302" s="29" t="s">
        <v>159</v>
      </c>
      <c r="BC302" s="29" t="s">
        <v>159</v>
      </c>
      <c r="BD302" s="30">
        <v>12</v>
      </c>
      <c r="BE302" s="31">
        <v>850219.08083333343</v>
      </c>
      <c r="BF302" s="31">
        <v>850219.08083333343</v>
      </c>
      <c r="BG302" s="31">
        <v>850219.08083333343</v>
      </c>
      <c r="BH302" s="31">
        <v>850219.08083333343</v>
      </c>
      <c r="BI302" s="31">
        <v>850219.08083333343</v>
      </c>
      <c r="BJ302" s="31">
        <v>850219.08083333343</v>
      </c>
      <c r="BK302" s="31">
        <v>850219.08083333343</v>
      </c>
      <c r="BL302" s="31">
        <v>850219.08083333343</v>
      </c>
      <c r="BM302" s="31">
        <v>850219.08083333343</v>
      </c>
      <c r="BN302" s="31">
        <v>850219.08083333343</v>
      </c>
      <c r="BO302" s="31">
        <v>850219.08083333343</v>
      </c>
      <c r="BP302" s="31">
        <v>850219.08083333343</v>
      </c>
      <c r="BQ302" s="31">
        <v>10202628.969999999</v>
      </c>
      <c r="BR302" s="31" t="b">
        <v>1</v>
      </c>
      <c r="BS302" s="31"/>
      <c r="BT302" s="33" t="s">
        <v>623</v>
      </c>
    </row>
    <row r="303" spans="1:72" ht="51" x14ac:dyDescent="0.2">
      <c r="A303" s="17">
        <v>302</v>
      </c>
      <c r="B303" s="18">
        <v>5</v>
      </c>
      <c r="C303" s="19" t="s">
        <v>85</v>
      </c>
      <c r="D303" s="19" t="s">
        <v>493</v>
      </c>
      <c r="E303" s="20" t="s">
        <v>87</v>
      </c>
      <c r="F303" s="20" t="s">
        <v>88</v>
      </c>
      <c r="G303" s="19" t="s">
        <v>261</v>
      </c>
      <c r="H303" s="19" t="s">
        <v>262</v>
      </c>
      <c r="I303" s="19" t="s">
        <v>263</v>
      </c>
      <c r="J303" s="19" t="s">
        <v>264</v>
      </c>
      <c r="K303" s="19" t="s">
        <v>155</v>
      </c>
      <c r="L303" s="19" t="s">
        <v>156</v>
      </c>
      <c r="M303" s="21" t="s">
        <v>494</v>
      </c>
      <c r="N303" s="22"/>
      <c r="O303" s="19" t="s">
        <v>316</v>
      </c>
      <c r="P303" s="19" t="s">
        <v>474</v>
      </c>
      <c r="Q303" s="23">
        <v>0</v>
      </c>
      <c r="R303" s="24"/>
      <c r="S303" s="24">
        <v>70745.009999999995</v>
      </c>
      <c r="T303" s="24"/>
      <c r="U303" s="25" t="s">
        <v>121</v>
      </c>
      <c r="V303" s="26">
        <f t="shared" si="10"/>
        <v>70745.009999999995</v>
      </c>
      <c r="W303" s="26">
        <v>62500</v>
      </c>
      <c r="X303" s="26">
        <v>0</v>
      </c>
      <c r="Y303" s="26">
        <v>8245.0099999999948</v>
      </c>
      <c r="Z303" s="26">
        <v>70745.009999999995</v>
      </c>
      <c r="AA303" s="27" t="s">
        <v>12</v>
      </c>
      <c r="AB303" s="17" t="s">
        <v>100</v>
      </c>
      <c r="AC303" s="17" t="s">
        <v>101</v>
      </c>
      <c r="AD303" s="28"/>
      <c r="AE303" s="29"/>
      <c r="AF303" s="29" t="s">
        <v>102</v>
      </c>
      <c r="AG303" s="29"/>
      <c r="AH303" s="29"/>
      <c r="AI303" s="29"/>
      <c r="AJ303" s="29"/>
      <c r="AK303" s="29"/>
      <c r="AL303" s="29"/>
      <c r="AM303" s="29"/>
      <c r="AN303" s="29"/>
      <c r="AO303" s="29"/>
      <c r="AP303" s="29"/>
      <c r="AQ303" s="29"/>
      <c r="AR303" s="29"/>
      <c r="AS303" s="29"/>
      <c r="AT303" s="29" t="s">
        <v>102</v>
      </c>
      <c r="AU303" s="29"/>
      <c r="AV303" s="29"/>
      <c r="AW303" s="29"/>
      <c r="AX303" s="29"/>
      <c r="AY303" s="29"/>
      <c r="AZ303" s="29"/>
      <c r="BA303" s="29"/>
      <c r="BB303" s="29"/>
      <c r="BC303" s="29"/>
      <c r="BD303" s="30">
        <v>1</v>
      </c>
      <c r="BE303" s="31">
        <v>0</v>
      </c>
      <c r="BF303" s="31">
        <v>0</v>
      </c>
      <c r="BG303" s="31">
        <v>70745.009999999995</v>
      </c>
      <c r="BH303" s="31">
        <v>0</v>
      </c>
      <c r="BI303" s="31">
        <v>0</v>
      </c>
      <c r="BJ303" s="31">
        <v>0</v>
      </c>
      <c r="BK303" s="31">
        <v>0</v>
      </c>
      <c r="BL303" s="31">
        <v>0</v>
      </c>
      <c r="BM303" s="31">
        <v>0</v>
      </c>
      <c r="BN303" s="31">
        <v>0</v>
      </c>
      <c r="BO303" s="31">
        <v>0</v>
      </c>
      <c r="BP303" s="31">
        <v>0</v>
      </c>
      <c r="BQ303" s="31">
        <v>70745.009999999995</v>
      </c>
      <c r="BR303" s="31" t="b">
        <v>1</v>
      </c>
      <c r="BS303" s="31"/>
      <c r="BT303" s="33" t="s">
        <v>624</v>
      </c>
    </row>
    <row r="304" spans="1:72" ht="89.25" x14ac:dyDescent="0.2">
      <c r="A304" s="17">
        <v>303</v>
      </c>
      <c r="B304" s="18">
        <v>6</v>
      </c>
      <c r="C304" s="19" t="s">
        <v>85</v>
      </c>
      <c r="D304" s="19" t="s">
        <v>168</v>
      </c>
      <c r="E304" s="20" t="s">
        <v>87</v>
      </c>
      <c r="F304" s="20" t="s">
        <v>88</v>
      </c>
      <c r="G304" s="19" t="s">
        <v>89</v>
      </c>
      <c r="H304" s="19" t="s">
        <v>90</v>
      </c>
      <c r="I304" s="19" t="s">
        <v>91</v>
      </c>
      <c r="J304" s="19" t="s">
        <v>92</v>
      </c>
      <c r="K304" s="19" t="s">
        <v>155</v>
      </c>
      <c r="L304" s="19" t="s">
        <v>156</v>
      </c>
      <c r="M304" s="21" t="s">
        <v>184</v>
      </c>
      <c r="N304" s="22"/>
      <c r="O304" s="19" t="s">
        <v>108</v>
      </c>
      <c r="P304" s="19" t="s">
        <v>110</v>
      </c>
      <c r="Q304" s="23">
        <v>0</v>
      </c>
      <c r="R304" s="24"/>
      <c r="S304" s="24">
        <v>12320</v>
      </c>
      <c r="T304" s="24"/>
      <c r="U304" s="25" t="s">
        <v>121</v>
      </c>
      <c r="V304" s="26">
        <f t="shared" si="10"/>
        <v>12320</v>
      </c>
      <c r="W304" s="26">
        <v>11872</v>
      </c>
      <c r="X304" s="26">
        <v>11872</v>
      </c>
      <c r="Y304" s="26">
        <v>448</v>
      </c>
      <c r="Z304" s="26">
        <v>448</v>
      </c>
      <c r="AA304" s="27" t="s">
        <v>99</v>
      </c>
      <c r="AB304" s="17" t="s">
        <v>100</v>
      </c>
      <c r="AC304" s="17" t="s">
        <v>101</v>
      </c>
      <c r="AD304" s="28"/>
      <c r="AE304" s="29"/>
      <c r="AF304" s="29" t="s">
        <v>102</v>
      </c>
      <c r="AG304" s="29"/>
      <c r="AH304" s="29"/>
      <c r="AI304" s="29"/>
      <c r="AJ304" s="29"/>
      <c r="AK304" s="29"/>
      <c r="AL304" s="29"/>
      <c r="AM304" s="29"/>
      <c r="AN304" s="29"/>
      <c r="AO304" s="29"/>
      <c r="AP304" s="29"/>
      <c r="AQ304" s="29"/>
      <c r="AR304" s="29"/>
      <c r="AS304" s="29"/>
      <c r="AT304" s="29" t="s">
        <v>102</v>
      </c>
      <c r="AU304" s="29"/>
      <c r="AV304" s="29"/>
      <c r="AW304" s="29"/>
      <c r="AX304" s="29"/>
      <c r="AY304" s="29"/>
      <c r="AZ304" s="29"/>
      <c r="BA304" s="29"/>
      <c r="BB304" s="29"/>
      <c r="BC304" s="29"/>
      <c r="BD304" s="30">
        <v>1</v>
      </c>
      <c r="BE304" s="31">
        <v>0</v>
      </c>
      <c r="BF304" s="31">
        <v>0</v>
      </c>
      <c r="BG304" s="31">
        <v>12320</v>
      </c>
      <c r="BH304" s="31">
        <v>0</v>
      </c>
      <c r="BI304" s="31">
        <v>0</v>
      </c>
      <c r="BJ304" s="31">
        <v>0</v>
      </c>
      <c r="BK304" s="31">
        <v>0</v>
      </c>
      <c r="BL304" s="31">
        <v>0</v>
      </c>
      <c r="BM304" s="31">
        <v>0</v>
      </c>
      <c r="BN304" s="31">
        <v>0</v>
      </c>
      <c r="BO304" s="31">
        <v>0</v>
      </c>
      <c r="BP304" s="31">
        <v>0</v>
      </c>
      <c r="BQ304" s="31">
        <v>12320</v>
      </c>
      <c r="BR304" s="31" t="b">
        <v>1</v>
      </c>
      <c r="BS304" s="31"/>
      <c r="BT304" s="33" t="s">
        <v>144</v>
      </c>
    </row>
    <row r="305" spans="1:72" ht="51" x14ac:dyDescent="0.2">
      <c r="A305" s="17">
        <v>304</v>
      </c>
      <c r="B305" s="18">
        <v>7</v>
      </c>
      <c r="C305" s="19" t="s">
        <v>85</v>
      </c>
      <c r="D305" s="19" t="s">
        <v>168</v>
      </c>
      <c r="E305" s="20" t="s">
        <v>87</v>
      </c>
      <c r="F305" s="20" t="s">
        <v>88</v>
      </c>
      <c r="G305" s="19" t="s">
        <v>89</v>
      </c>
      <c r="H305" s="19" t="s">
        <v>90</v>
      </c>
      <c r="I305" s="19" t="s">
        <v>91</v>
      </c>
      <c r="J305" s="19" t="s">
        <v>92</v>
      </c>
      <c r="K305" s="19" t="s">
        <v>155</v>
      </c>
      <c r="L305" s="19" t="s">
        <v>156</v>
      </c>
      <c r="M305" s="21" t="s">
        <v>625</v>
      </c>
      <c r="N305" s="22"/>
      <c r="O305" s="19" t="s">
        <v>108</v>
      </c>
      <c r="P305" s="19" t="s">
        <v>158</v>
      </c>
      <c r="Q305" s="23">
        <v>0</v>
      </c>
      <c r="R305" s="24"/>
      <c r="S305" s="24">
        <v>398.23</v>
      </c>
      <c r="T305" s="24"/>
      <c r="U305" s="25" t="s">
        <v>194</v>
      </c>
      <c r="V305" s="26">
        <f t="shared" si="10"/>
        <v>398.23</v>
      </c>
      <c r="W305" s="26">
        <v>398.23</v>
      </c>
      <c r="X305" s="26">
        <v>398.23</v>
      </c>
      <c r="Y305" s="26">
        <v>0</v>
      </c>
      <c r="Z305" s="26">
        <v>0</v>
      </c>
      <c r="AA305" s="27" t="s">
        <v>99</v>
      </c>
      <c r="AB305" s="17" t="s">
        <v>100</v>
      </c>
      <c r="AC305" s="17" t="s">
        <v>101</v>
      </c>
      <c r="AD305" s="28"/>
      <c r="AE305" s="29"/>
      <c r="AF305" s="29" t="s">
        <v>102</v>
      </c>
      <c r="AG305" s="29"/>
      <c r="AH305" s="29"/>
      <c r="AI305" s="29"/>
      <c r="AJ305" s="29"/>
      <c r="AK305" s="29"/>
      <c r="AL305" s="29"/>
      <c r="AM305" s="29"/>
      <c r="AN305" s="29"/>
      <c r="AO305" s="29"/>
      <c r="AP305" s="29"/>
      <c r="AQ305" s="29"/>
      <c r="AR305" s="29"/>
      <c r="AS305" s="29"/>
      <c r="AT305" s="29" t="s">
        <v>102</v>
      </c>
      <c r="AU305" s="29"/>
      <c r="AV305" s="29" t="s">
        <v>102</v>
      </c>
      <c r="AW305" s="29"/>
      <c r="AX305" s="29"/>
      <c r="AY305" s="29"/>
      <c r="AZ305" s="29"/>
      <c r="BA305" s="29"/>
      <c r="BB305" s="29"/>
      <c r="BC305" s="29"/>
      <c r="BD305" s="30">
        <v>2</v>
      </c>
      <c r="BE305" s="31">
        <v>0</v>
      </c>
      <c r="BF305" s="31">
        <v>0</v>
      </c>
      <c r="BG305" s="31">
        <v>199.11500000000001</v>
      </c>
      <c r="BH305" s="31">
        <v>0</v>
      </c>
      <c r="BI305" s="31">
        <v>199.11500000000001</v>
      </c>
      <c r="BJ305" s="31">
        <v>0</v>
      </c>
      <c r="BK305" s="31">
        <v>0</v>
      </c>
      <c r="BL305" s="31">
        <v>0</v>
      </c>
      <c r="BM305" s="31">
        <v>0</v>
      </c>
      <c r="BN305" s="31">
        <v>0</v>
      </c>
      <c r="BO305" s="31">
        <v>0</v>
      </c>
      <c r="BP305" s="31">
        <v>0</v>
      </c>
      <c r="BQ305" s="31">
        <v>398.23</v>
      </c>
      <c r="BR305" s="31" t="b">
        <v>1</v>
      </c>
      <c r="BS305" s="31"/>
      <c r="BT305" s="33" t="s">
        <v>626</v>
      </c>
    </row>
    <row r="306" spans="1:72" ht="51" x14ac:dyDescent="0.2">
      <c r="A306" s="17">
        <v>305</v>
      </c>
      <c r="B306" s="18">
        <v>8</v>
      </c>
      <c r="C306" s="19" t="s">
        <v>85</v>
      </c>
      <c r="D306" s="19" t="s">
        <v>168</v>
      </c>
      <c r="E306" s="20" t="s">
        <v>87</v>
      </c>
      <c r="F306" s="20" t="s">
        <v>88</v>
      </c>
      <c r="G306" s="19" t="s">
        <v>89</v>
      </c>
      <c r="H306" s="19" t="s">
        <v>90</v>
      </c>
      <c r="I306" s="19" t="s">
        <v>91</v>
      </c>
      <c r="J306" s="19" t="s">
        <v>92</v>
      </c>
      <c r="K306" s="19" t="s">
        <v>155</v>
      </c>
      <c r="L306" s="19" t="s">
        <v>156</v>
      </c>
      <c r="M306" s="21" t="s">
        <v>627</v>
      </c>
      <c r="N306" s="22"/>
      <c r="O306" s="19" t="s">
        <v>108</v>
      </c>
      <c r="P306" s="19" t="s">
        <v>158</v>
      </c>
      <c r="Q306" s="23">
        <v>0</v>
      </c>
      <c r="R306" s="24"/>
      <c r="S306" s="24">
        <v>4762.9799999999996</v>
      </c>
      <c r="T306" s="24"/>
      <c r="U306" s="25" t="s">
        <v>121</v>
      </c>
      <c r="V306" s="26">
        <f t="shared" si="10"/>
        <v>4762.9799999999996</v>
      </c>
      <c r="W306" s="26">
        <v>4252.6607142857147</v>
      </c>
      <c r="X306" s="26">
        <v>0</v>
      </c>
      <c r="Y306" s="26">
        <v>510.31928571428489</v>
      </c>
      <c r="Z306" s="26">
        <v>4762.9799999999996</v>
      </c>
      <c r="AA306" s="27" t="s">
        <v>99</v>
      </c>
      <c r="AB306" s="17" t="s">
        <v>100</v>
      </c>
      <c r="AC306" s="17" t="s">
        <v>101</v>
      </c>
      <c r="AD306" s="28"/>
      <c r="AE306" s="29"/>
      <c r="AF306" s="29" t="s">
        <v>102</v>
      </c>
      <c r="AG306" s="29"/>
      <c r="AH306" s="29"/>
      <c r="AI306" s="29"/>
      <c r="AJ306" s="29"/>
      <c r="AK306" s="29"/>
      <c r="AL306" s="29"/>
      <c r="AM306" s="29"/>
      <c r="AN306" s="29"/>
      <c r="AO306" s="29"/>
      <c r="AP306" s="29"/>
      <c r="AQ306" s="29"/>
      <c r="AR306" s="29"/>
      <c r="AS306" s="29"/>
      <c r="AT306" s="29" t="s">
        <v>102</v>
      </c>
      <c r="AU306" s="29"/>
      <c r="AV306" s="29"/>
      <c r="AW306" s="29"/>
      <c r="AX306" s="29"/>
      <c r="AY306" s="29"/>
      <c r="AZ306" s="29"/>
      <c r="BA306" s="29"/>
      <c r="BB306" s="29"/>
      <c r="BC306" s="29"/>
      <c r="BD306" s="30">
        <v>1</v>
      </c>
      <c r="BE306" s="31">
        <v>0</v>
      </c>
      <c r="BF306" s="31">
        <v>0</v>
      </c>
      <c r="BG306" s="31">
        <v>4762.9799999999996</v>
      </c>
      <c r="BH306" s="31">
        <v>0</v>
      </c>
      <c r="BI306" s="31">
        <v>0</v>
      </c>
      <c r="BJ306" s="31">
        <v>0</v>
      </c>
      <c r="BK306" s="31">
        <v>0</v>
      </c>
      <c r="BL306" s="31">
        <v>0</v>
      </c>
      <c r="BM306" s="31">
        <v>0</v>
      </c>
      <c r="BN306" s="31">
        <v>0</v>
      </c>
      <c r="BO306" s="31">
        <v>0</v>
      </c>
      <c r="BP306" s="31">
        <v>0</v>
      </c>
      <c r="BQ306" s="31">
        <v>4762.9799999999996</v>
      </c>
      <c r="BR306" s="31" t="b">
        <v>1</v>
      </c>
      <c r="BS306" s="31"/>
      <c r="BT306" s="33" t="s">
        <v>144</v>
      </c>
    </row>
    <row r="307" spans="1:72" ht="51" x14ac:dyDescent="0.2">
      <c r="A307" s="17">
        <v>306</v>
      </c>
      <c r="B307" s="18">
        <v>94</v>
      </c>
      <c r="C307" s="19" t="s">
        <v>584</v>
      </c>
      <c r="D307" s="19" t="s">
        <v>585</v>
      </c>
      <c r="E307" s="20" t="s">
        <v>87</v>
      </c>
      <c r="F307" s="20" t="s">
        <v>88</v>
      </c>
      <c r="G307" s="19" t="s">
        <v>89</v>
      </c>
      <c r="H307" s="19" t="s">
        <v>90</v>
      </c>
      <c r="I307" s="19" t="s">
        <v>91</v>
      </c>
      <c r="J307" s="19" t="s">
        <v>92</v>
      </c>
      <c r="K307" s="19" t="s">
        <v>155</v>
      </c>
      <c r="L307" s="19" t="s">
        <v>156</v>
      </c>
      <c r="M307" s="21" t="s">
        <v>628</v>
      </c>
      <c r="N307" s="22"/>
      <c r="O307" s="19" t="s">
        <v>108</v>
      </c>
      <c r="P307" s="19" t="s">
        <v>588</v>
      </c>
      <c r="Q307" s="23">
        <v>0</v>
      </c>
      <c r="R307" s="24"/>
      <c r="S307" s="24">
        <v>118.72</v>
      </c>
      <c r="T307" s="24"/>
      <c r="U307" s="25" t="s">
        <v>121</v>
      </c>
      <c r="V307" s="26">
        <f t="shared" si="10"/>
        <v>118.72</v>
      </c>
      <c r="W307" s="26">
        <v>118.72</v>
      </c>
      <c r="X307" s="26">
        <v>118.72</v>
      </c>
      <c r="Y307" s="26">
        <v>0</v>
      </c>
      <c r="Z307" s="26">
        <v>0</v>
      </c>
      <c r="AA307" s="27" t="s">
        <v>99</v>
      </c>
      <c r="AB307" s="17" t="s">
        <v>100</v>
      </c>
      <c r="AC307" s="17" t="s">
        <v>101</v>
      </c>
      <c r="AD307" s="28"/>
      <c r="AE307" s="29"/>
      <c r="AF307" s="29" t="s">
        <v>159</v>
      </c>
      <c r="AG307" s="29"/>
      <c r="AH307" s="29"/>
      <c r="AI307" s="29"/>
      <c r="AJ307" s="29"/>
      <c r="AK307" s="29"/>
      <c r="AL307" s="29"/>
      <c r="AM307" s="29"/>
      <c r="AN307" s="29"/>
      <c r="AO307" s="29"/>
      <c r="AP307" s="29"/>
      <c r="AQ307" s="29"/>
      <c r="AR307" s="29" t="s">
        <v>102</v>
      </c>
      <c r="AS307" s="29"/>
      <c r="AT307" s="29"/>
      <c r="AU307" s="29"/>
      <c r="AV307" s="29"/>
      <c r="AW307" s="29"/>
      <c r="AX307" s="29"/>
      <c r="AY307" s="29"/>
      <c r="AZ307" s="29"/>
      <c r="BA307" s="29"/>
      <c r="BB307" s="29"/>
      <c r="BC307" s="29"/>
      <c r="BD307" s="30">
        <v>1</v>
      </c>
      <c r="BE307" s="31">
        <v>118.72</v>
      </c>
      <c r="BF307" s="31">
        <v>0</v>
      </c>
      <c r="BG307" s="31">
        <v>0</v>
      </c>
      <c r="BH307" s="31">
        <v>0</v>
      </c>
      <c r="BI307" s="31">
        <v>0</v>
      </c>
      <c r="BJ307" s="31">
        <v>0</v>
      </c>
      <c r="BK307" s="31">
        <v>0</v>
      </c>
      <c r="BL307" s="31">
        <v>0</v>
      </c>
      <c r="BM307" s="31">
        <v>0</v>
      </c>
      <c r="BN307" s="31">
        <v>0</v>
      </c>
      <c r="BO307" s="31">
        <v>0</v>
      </c>
      <c r="BP307" s="31">
        <v>0</v>
      </c>
      <c r="BQ307" s="31">
        <v>118.72</v>
      </c>
      <c r="BR307" s="31" t="b">
        <v>1</v>
      </c>
      <c r="BS307" s="31"/>
      <c r="BT307" s="32" t="s">
        <v>144</v>
      </c>
    </row>
    <row r="308" spans="1:72" ht="75" x14ac:dyDescent="0.2">
      <c r="A308" s="17">
        <v>307</v>
      </c>
      <c r="B308" s="18">
        <v>9</v>
      </c>
      <c r="C308" s="19" t="s">
        <v>85</v>
      </c>
      <c r="D308" s="19" t="s">
        <v>226</v>
      </c>
      <c r="E308" s="20" t="s">
        <v>87</v>
      </c>
      <c r="F308" s="20" t="s">
        <v>88</v>
      </c>
      <c r="G308" s="19" t="s">
        <v>89</v>
      </c>
      <c r="H308" s="19" t="s">
        <v>204</v>
      </c>
      <c r="I308" s="19" t="s">
        <v>205</v>
      </c>
      <c r="J308" s="19" t="s">
        <v>206</v>
      </c>
      <c r="K308" s="19" t="s">
        <v>155</v>
      </c>
      <c r="L308" s="19" t="s">
        <v>156</v>
      </c>
      <c r="M308" s="21" t="s">
        <v>298</v>
      </c>
      <c r="N308" s="22"/>
      <c r="O308" s="19" t="s">
        <v>108</v>
      </c>
      <c r="P308" s="19" t="s">
        <v>299</v>
      </c>
      <c r="Q308" s="23">
        <v>0</v>
      </c>
      <c r="R308" s="24">
        <v>-43500</v>
      </c>
      <c r="S308" s="24">
        <v>43500</v>
      </c>
      <c r="T308" s="24"/>
      <c r="U308" s="25" t="s">
        <v>111</v>
      </c>
      <c r="V308" s="26">
        <f t="shared" si="10"/>
        <v>0</v>
      </c>
      <c r="W308" s="26">
        <v>0</v>
      </c>
      <c r="X308" s="26">
        <v>0</v>
      </c>
      <c r="Y308" s="26">
        <v>0</v>
      </c>
      <c r="Z308" s="26">
        <v>0</v>
      </c>
      <c r="AA308" s="27" t="s">
        <v>99</v>
      </c>
      <c r="AB308" s="17" t="s">
        <v>100</v>
      </c>
      <c r="AC308" s="17" t="s">
        <v>101</v>
      </c>
      <c r="AD308" s="28"/>
      <c r="AE308" s="29"/>
      <c r="AF308" s="29" t="s">
        <v>159</v>
      </c>
      <c r="AG308" s="29"/>
      <c r="AH308" s="29"/>
      <c r="AI308" s="29"/>
      <c r="AJ308" s="29"/>
      <c r="AK308" s="29"/>
      <c r="AL308" s="29"/>
      <c r="AM308" s="29"/>
      <c r="AN308" s="29"/>
      <c r="AO308" s="29"/>
      <c r="AP308" s="29"/>
      <c r="AQ308" s="29"/>
      <c r="AR308" s="29" t="s">
        <v>102</v>
      </c>
      <c r="AS308" s="29"/>
      <c r="AT308" s="29"/>
      <c r="AU308" s="29"/>
      <c r="AV308" s="29"/>
      <c r="AW308" s="29"/>
      <c r="AX308" s="29"/>
      <c r="AY308" s="29"/>
      <c r="AZ308" s="29"/>
      <c r="BA308" s="29"/>
      <c r="BB308" s="29"/>
      <c r="BC308" s="29"/>
      <c r="BD308" s="30">
        <v>1</v>
      </c>
      <c r="BE308" s="31">
        <v>0</v>
      </c>
      <c r="BF308" s="31">
        <v>0</v>
      </c>
      <c r="BG308" s="31">
        <v>0</v>
      </c>
      <c r="BH308" s="31">
        <v>0</v>
      </c>
      <c r="BI308" s="31">
        <v>0</v>
      </c>
      <c r="BJ308" s="31">
        <v>0</v>
      </c>
      <c r="BK308" s="31">
        <v>0</v>
      </c>
      <c r="BL308" s="31">
        <v>0</v>
      </c>
      <c r="BM308" s="31">
        <v>0</v>
      </c>
      <c r="BN308" s="31">
        <v>0</v>
      </c>
      <c r="BO308" s="31">
        <v>0</v>
      </c>
      <c r="BP308" s="31">
        <v>0</v>
      </c>
      <c r="BQ308" s="31">
        <v>0</v>
      </c>
      <c r="BR308" s="31" t="b">
        <v>1</v>
      </c>
      <c r="BS308" s="31"/>
      <c r="BT308" s="33" t="s">
        <v>300</v>
      </c>
    </row>
    <row r="309" spans="1:72" ht="76.5" x14ac:dyDescent="0.2">
      <c r="A309" s="17">
        <v>308</v>
      </c>
      <c r="B309" s="18">
        <v>24</v>
      </c>
      <c r="C309" s="19" t="s">
        <v>85</v>
      </c>
      <c r="D309" s="19" t="s">
        <v>226</v>
      </c>
      <c r="E309" s="20" t="s">
        <v>87</v>
      </c>
      <c r="F309" s="20" t="s">
        <v>88</v>
      </c>
      <c r="G309" s="19" t="s">
        <v>89</v>
      </c>
      <c r="H309" s="19" t="s">
        <v>204</v>
      </c>
      <c r="I309" s="19" t="s">
        <v>205</v>
      </c>
      <c r="J309" s="19" t="s">
        <v>206</v>
      </c>
      <c r="K309" s="19" t="s">
        <v>227</v>
      </c>
      <c r="L309" s="19" t="s">
        <v>301</v>
      </c>
      <c r="M309" s="21" t="s">
        <v>629</v>
      </c>
      <c r="N309" s="22"/>
      <c r="O309" s="19" t="s">
        <v>108</v>
      </c>
      <c r="P309" s="19" t="s">
        <v>193</v>
      </c>
      <c r="Q309" s="23">
        <v>0</v>
      </c>
      <c r="R309" s="24"/>
      <c r="S309" s="24">
        <v>41649.32</v>
      </c>
      <c r="T309" s="24"/>
      <c r="U309" s="25" t="s">
        <v>98</v>
      </c>
      <c r="V309" s="26">
        <f t="shared" si="10"/>
        <v>41649.32</v>
      </c>
      <c r="W309" s="26">
        <v>15534.487500000005</v>
      </c>
      <c r="X309" s="26">
        <v>6479.07</v>
      </c>
      <c r="Y309" s="26">
        <v>26114.832499999997</v>
      </c>
      <c r="Z309" s="26">
        <v>35170.25</v>
      </c>
      <c r="AA309" s="27" t="s">
        <v>99</v>
      </c>
      <c r="AB309" s="17" t="s">
        <v>100</v>
      </c>
      <c r="AC309" s="17" t="s">
        <v>101</v>
      </c>
      <c r="AD309" s="28"/>
      <c r="AE309" s="29"/>
      <c r="AF309" s="29" t="s">
        <v>159</v>
      </c>
      <c r="AG309" s="29"/>
      <c r="AH309" s="29"/>
      <c r="AI309" s="29"/>
      <c r="AJ309" s="29"/>
      <c r="AK309" s="29"/>
      <c r="AL309" s="29"/>
      <c r="AM309" s="29"/>
      <c r="AN309" s="29"/>
      <c r="AO309" s="29"/>
      <c r="AP309" s="29"/>
      <c r="AQ309" s="29"/>
      <c r="AR309" s="29" t="s">
        <v>102</v>
      </c>
      <c r="AS309" s="29" t="s">
        <v>102</v>
      </c>
      <c r="AT309" s="29" t="s">
        <v>102</v>
      </c>
      <c r="AU309" s="29" t="s">
        <v>102</v>
      </c>
      <c r="AV309" s="29" t="s">
        <v>102</v>
      </c>
      <c r="AW309" s="29" t="s">
        <v>102</v>
      </c>
      <c r="AX309" s="29" t="s">
        <v>102</v>
      </c>
      <c r="AY309" s="29" t="s">
        <v>102</v>
      </c>
      <c r="AZ309" s="29" t="s">
        <v>102</v>
      </c>
      <c r="BA309" s="29" t="s">
        <v>102</v>
      </c>
      <c r="BB309" s="29" t="s">
        <v>102</v>
      </c>
      <c r="BC309" s="29" t="s">
        <v>102</v>
      </c>
      <c r="BD309" s="30">
        <v>12</v>
      </c>
      <c r="BE309" s="31">
        <v>3470.7766666666666</v>
      </c>
      <c r="BF309" s="31">
        <v>3470.7766666666666</v>
      </c>
      <c r="BG309" s="31">
        <v>3470.7766666666666</v>
      </c>
      <c r="BH309" s="31">
        <v>3470.7766666666666</v>
      </c>
      <c r="BI309" s="31">
        <v>3470.7766666666666</v>
      </c>
      <c r="BJ309" s="31">
        <v>3470.7766666666666</v>
      </c>
      <c r="BK309" s="31">
        <v>3470.7766666666666</v>
      </c>
      <c r="BL309" s="31">
        <v>3470.7766666666666</v>
      </c>
      <c r="BM309" s="31">
        <v>3470.7766666666666</v>
      </c>
      <c r="BN309" s="31">
        <v>3470.7766666666666</v>
      </c>
      <c r="BO309" s="31">
        <v>3470.7766666666666</v>
      </c>
      <c r="BP309" s="31">
        <v>3470.7766666666666</v>
      </c>
      <c r="BQ309" s="31">
        <v>41649.319999999985</v>
      </c>
      <c r="BR309" s="31" t="b">
        <v>1</v>
      </c>
      <c r="BS309" s="31"/>
      <c r="BT309" s="32" t="s">
        <v>144</v>
      </c>
    </row>
    <row r="310" spans="1:72" ht="76.5" x14ac:dyDescent="0.2">
      <c r="A310" s="17">
        <v>309</v>
      </c>
      <c r="B310" s="18">
        <v>10</v>
      </c>
      <c r="C310" s="19" t="s">
        <v>85</v>
      </c>
      <c r="D310" s="19" t="s">
        <v>226</v>
      </c>
      <c r="E310" s="20" t="s">
        <v>87</v>
      </c>
      <c r="F310" s="20" t="s">
        <v>88</v>
      </c>
      <c r="G310" s="19" t="s">
        <v>89</v>
      </c>
      <c r="H310" s="19" t="s">
        <v>204</v>
      </c>
      <c r="I310" s="19" t="s">
        <v>205</v>
      </c>
      <c r="J310" s="19" t="s">
        <v>206</v>
      </c>
      <c r="K310" s="19" t="s">
        <v>155</v>
      </c>
      <c r="L310" s="19" t="s">
        <v>156</v>
      </c>
      <c r="M310" s="21" t="s">
        <v>630</v>
      </c>
      <c r="N310" s="22"/>
      <c r="O310" s="19" t="s">
        <v>108</v>
      </c>
      <c r="P310" s="19" t="s">
        <v>193</v>
      </c>
      <c r="Q310" s="23">
        <v>0</v>
      </c>
      <c r="R310" s="24"/>
      <c r="S310" s="24">
        <v>131.65</v>
      </c>
      <c r="T310" s="24"/>
      <c r="U310" s="25" t="s">
        <v>121</v>
      </c>
      <c r="V310" s="26">
        <f t="shared" si="10"/>
        <v>131.65</v>
      </c>
      <c r="W310" s="26">
        <v>0</v>
      </c>
      <c r="X310" s="26">
        <v>0</v>
      </c>
      <c r="Y310" s="26">
        <v>131.65</v>
      </c>
      <c r="Z310" s="26">
        <v>131.65</v>
      </c>
      <c r="AA310" s="27" t="s">
        <v>99</v>
      </c>
      <c r="AB310" s="17" t="s">
        <v>100</v>
      </c>
      <c r="AC310" s="17" t="s">
        <v>101</v>
      </c>
      <c r="AD310" s="28"/>
      <c r="AE310" s="29"/>
      <c r="AF310" s="29" t="s">
        <v>159</v>
      </c>
      <c r="AG310" s="29"/>
      <c r="AH310" s="29"/>
      <c r="AI310" s="29"/>
      <c r="AJ310" s="29"/>
      <c r="AK310" s="29"/>
      <c r="AL310" s="29"/>
      <c r="AM310" s="29"/>
      <c r="AN310" s="29"/>
      <c r="AO310" s="29"/>
      <c r="AP310" s="29"/>
      <c r="AQ310" s="29"/>
      <c r="AR310" s="29"/>
      <c r="AS310" s="29"/>
      <c r="AT310" s="29" t="s">
        <v>102</v>
      </c>
      <c r="AU310" s="29"/>
      <c r="AV310" s="29"/>
      <c r="AW310" s="29"/>
      <c r="AX310" s="29"/>
      <c r="AY310" s="29"/>
      <c r="AZ310" s="29"/>
      <c r="BA310" s="29"/>
      <c r="BB310" s="29"/>
      <c r="BC310" s="29"/>
      <c r="BD310" s="30">
        <v>1</v>
      </c>
      <c r="BE310" s="31">
        <v>0</v>
      </c>
      <c r="BF310" s="31">
        <v>0</v>
      </c>
      <c r="BG310" s="31">
        <v>131.65</v>
      </c>
      <c r="BH310" s="31">
        <v>0</v>
      </c>
      <c r="BI310" s="31">
        <v>0</v>
      </c>
      <c r="BJ310" s="31">
        <v>0</v>
      </c>
      <c r="BK310" s="31">
        <v>0</v>
      </c>
      <c r="BL310" s="31">
        <v>0</v>
      </c>
      <c r="BM310" s="31">
        <v>0</v>
      </c>
      <c r="BN310" s="31">
        <v>0</v>
      </c>
      <c r="BO310" s="31">
        <v>0</v>
      </c>
      <c r="BP310" s="31">
        <v>0</v>
      </c>
      <c r="BQ310" s="31">
        <v>131.65</v>
      </c>
      <c r="BR310" s="31" t="b">
        <v>1</v>
      </c>
      <c r="BS310" s="31"/>
      <c r="BT310" s="32" t="s">
        <v>144</v>
      </c>
    </row>
    <row r="311" spans="1:72" ht="76.5" x14ac:dyDescent="0.2">
      <c r="A311" s="17">
        <v>310</v>
      </c>
      <c r="B311" s="18">
        <v>11</v>
      </c>
      <c r="C311" s="19" t="s">
        <v>85</v>
      </c>
      <c r="D311" s="19" t="s">
        <v>226</v>
      </c>
      <c r="E311" s="20" t="s">
        <v>87</v>
      </c>
      <c r="F311" s="20" t="s">
        <v>88</v>
      </c>
      <c r="G311" s="19" t="s">
        <v>89</v>
      </c>
      <c r="H311" s="19" t="s">
        <v>204</v>
      </c>
      <c r="I311" s="19" t="s">
        <v>205</v>
      </c>
      <c r="J311" s="19" t="s">
        <v>206</v>
      </c>
      <c r="K311" s="19" t="s">
        <v>155</v>
      </c>
      <c r="L311" s="19" t="s">
        <v>156</v>
      </c>
      <c r="M311" s="21" t="s">
        <v>631</v>
      </c>
      <c r="N311" s="22"/>
      <c r="O311" s="19" t="s">
        <v>108</v>
      </c>
      <c r="P311" s="19" t="s">
        <v>193</v>
      </c>
      <c r="Q311" s="23">
        <v>0</v>
      </c>
      <c r="R311" s="24"/>
      <c r="S311" s="24">
        <v>300</v>
      </c>
      <c r="T311" s="24"/>
      <c r="U311" s="25" t="s">
        <v>121</v>
      </c>
      <c r="V311" s="26">
        <f t="shared" si="10"/>
        <v>300</v>
      </c>
      <c r="W311" s="26">
        <v>281.62</v>
      </c>
      <c r="X311" s="26">
        <v>281.62</v>
      </c>
      <c r="Y311" s="26">
        <v>18.379999999999995</v>
      </c>
      <c r="Z311" s="26">
        <v>18.379999999999995</v>
      </c>
      <c r="AA311" s="27" t="s">
        <v>99</v>
      </c>
      <c r="AB311" s="17" t="s">
        <v>100</v>
      </c>
      <c r="AC311" s="17" t="s">
        <v>101</v>
      </c>
      <c r="AD311" s="28"/>
      <c r="AE311" s="29"/>
      <c r="AF311" s="29" t="s">
        <v>159</v>
      </c>
      <c r="AG311" s="29"/>
      <c r="AH311" s="29"/>
      <c r="AI311" s="29"/>
      <c r="AJ311" s="29"/>
      <c r="AK311" s="29"/>
      <c r="AL311" s="29"/>
      <c r="AM311" s="29"/>
      <c r="AN311" s="29"/>
      <c r="AO311" s="29"/>
      <c r="AP311" s="29"/>
      <c r="AQ311" s="29"/>
      <c r="AR311" s="29"/>
      <c r="AS311" s="29"/>
      <c r="AT311" s="29" t="s">
        <v>102</v>
      </c>
      <c r="AU311" s="29"/>
      <c r="AV311" s="29"/>
      <c r="AW311" s="29"/>
      <c r="AX311" s="29"/>
      <c r="AY311" s="29"/>
      <c r="AZ311" s="29"/>
      <c r="BA311" s="29"/>
      <c r="BB311" s="29"/>
      <c r="BC311" s="29"/>
      <c r="BD311" s="30">
        <v>1</v>
      </c>
      <c r="BE311" s="31">
        <v>0</v>
      </c>
      <c r="BF311" s="31">
        <v>0</v>
      </c>
      <c r="BG311" s="31">
        <v>300</v>
      </c>
      <c r="BH311" s="31">
        <v>0</v>
      </c>
      <c r="BI311" s="31">
        <v>0</v>
      </c>
      <c r="BJ311" s="31">
        <v>0</v>
      </c>
      <c r="BK311" s="31">
        <v>0</v>
      </c>
      <c r="BL311" s="31">
        <v>0</v>
      </c>
      <c r="BM311" s="31">
        <v>0</v>
      </c>
      <c r="BN311" s="31">
        <v>0</v>
      </c>
      <c r="BO311" s="31">
        <v>0</v>
      </c>
      <c r="BP311" s="31">
        <v>0</v>
      </c>
      <c r="BQ311" s="31">
        <v>300</v>
      </c>
      <c r="BR311" s="31" t="b">
        <v>1</v>
      </c>
      <c r="BS311" s="31"/>
      <c r="BT311" s="32" t="s">
        <v>144</v>
      </c>
    </row>
    <row r="312" spans="1:72" ht="51" x14ac:dyDescent="0.2">
      <c r="A312" s="17">
        <v>311</v>
      </c>
      <c r="B312" s="18">
        <v>12</v>
      </c>
      <c r="C312" s="19" t="s">
        <v>85</v>
      </c>
      <c r="D312" s="19" t="s">
        <v>226</v>
      </c>
      <c r="E312" s="20" t="s">
        <v>87</v>
      </c>
      <c r="F312" s="20" t="s">
        <v>88</v>
      </c>
      <c r="G312" s="19" t="s">
        <v>89</v>
      </c>
      <c r="H312" s="19" t="s">
        <v>204</v>
      </c>
      <c r="I312" s="19" t="s">
        <v>205</v>
      </c>
      <c r="J312" s="19" t="s">
        <v>206</v>
      </c>
      <c r="K312" s="19" t="s">
        <v>155</v>
      </c>
      <c r="L312" s="19" t="s">
        <v>156</v>
      </c>
      <c r="M312" s="21" t="s">
        <v>632</v>
      </c>
      <c r="N312" s="22"/>
      <c r="O312" s="19" t="s">
        <v>108</v>
      </c>
      <c r="P312" s="19" t="s">
        <v>633</v>
      </c>
      <c r="Q312" s="23">
        <v>0</v>
      </c>
      <c r="R312" s="24"/>
      <c r="S312" s="24">
        <v>2820</v>
      </c>
      <c r="T312" s="24"/>
      <c r="U312" s="25" t="s">
        <v>121</v>
      </c>
      <c r="V312" s="26">
        <f t="shared" si="10"/>
        <v>2820</v>
      </c>
      <c r="W312" s="26">
        <v>2767</v>
      </c>
      <c r="X312" s="26">
        <v>2767</v>
      </c>
      <c r="Y312" s="26">
        <v>53</v>
      </c>
      <c r="Z312" s="26">
        <v>53</v>
      </c>
      <c r="AA312" s="27" t="s">
        <v>99</v>
      </c>
      <c r="AB312" s="17" t="s">
        <v>100</v>
      </c>
      <c r="AC312" s="17" t="s">
        <v>101</v>
      </c>
      <c r="AD312" s="28"/>
      <c r="AE312" s="29"/>
      <c r="AF312" s="29" t="s">
        <v>159</v>
      </c>
      <c r="AG312" s="29"/>
      <c r="AH312" s="29"/>
      <c r="AI312" s="29"/>
      <c r="AJ312" s="29"/>
      <c r="AK312" s="29"/>
      <c r="AL312" s="29"/>
      <c r="AM312" s="29"/>
      <c r="AN312" s="29"/>
      <c r="AO312" s="29"/>
      <c r="AP312" s="29"/>
      <c r="AQ312" s="29"/>
      <c r="AR312" s="29"/>
      <c r="AS312" s="29"/>
      <c r="AT312" s="29" t="s">
        <v>102</v>
      </c>
      <c r="AU312" s="29"/>
      <c r="AV312" s="29"/>
      <c r="AW312" s="29"/>
      <c r="AX312" s="29"/>
      <c r="AY312" s="29"/>
      <c r="AZ312" s="29"/>
      <c r="BA312" s="29"/>
      <c r="BB312" s="29"/>
      <c r="BC312" s="29"/>
      <c r="BD312" s="30">
        <v>1</v>
      </c>
      <c r="BE312" s="31">
        <v>0</v>
      </c>
      <c r="BF312" s="31">
        <v>0</v>
      </c>
      <c r="BG312" s="31">
        <v>2820</v>
      </c>
      <c r="BH312" s="31">
        <v>0</v>
      </c>
      <c r="BI312" s="31">
        <v>0</v>
      </c>
      <c r="BJ312" s="31">
        <v>0</v>
      </c>
      <c r="BK312" s="31">
        <v>0</v>
      </c>
      <c r="BL312" s="31">
        <v>0</v>
      </c>
      <c r="BM312" s="31">
        <v>0</v>
      </c>
      <c r="BN312" s="31">
        <v>0</v>
      </c>
      <c r="BO312" s="31">
        <v>0</v>
      </c>
      <c r="BP312" s="31">
        <v>0</v>
      </c>
      <c r="BQ312" s="31">
        <v>2820</v>
      </c>
      <c r="BR312" s="31" t="b">
        <v>1</v>
      </c>
      <c r="BS312" s="31"/>
      <c r="BT312" s="32" t="s">
        <v>144</v>
      </c>
    </row>
    <row r="313" spans="1:72" ht="51" x14ac:dyDescent="0.2">
      <c r="A313" s="17">
        <v>312</v>
      </c>
      <c r="B313" s="18">
        <v>13</v>
      </c>
      <c r="C313" s="19" t="s">
        <v>85</v>
      </c>
      <c r="D313" s="19" t="s">
        <v>226</v>
      </c>
      <c r="E313" s="20" t="s">
        <v>87</v>
      </c>
      <c r="F313" s="20" t="s">
        <v>88</v>
      </c>
      <c r="G313" s="19" t="s">
        <v>89</v>
      </c>
      <c r="H313" s="19" t="s">
        <v>204</v>
      </c>
      <c r="I313" s="19" t="s">
        <v>205</v>
      </c>
      <c r="J313" s="19" t="s">
        <v>206</v>
      </c>
      <c r="K313" s="19" t="s">
        <v>155</v>
      </c>
      <c r="L313" s="19" t="s">
        <v>156</v>
      </c>
      <c r="M313" s="21" t="s">
        <v>634</v>
      </c>
      <c r="N313" s="22"/>
      <c r="O313" s="19" t="s">
        <v>108</v>
      </c>
      <c r="P313" s="19" t="s">
        <v>230</v>
      </c>
      <c r="Q313" s="23">
        <v>0</v>
      </c>
      <c r="R313" s="24"/>
      <c r="S313" s="24">
        <v>22.4</v>
      </c>
      <c r="T313" s="24"/>
      <c r="U313" s="25" t="s">
        <v>121</v>
      </c>
      <c r="V313" s="26">
        <f t="shared" si="10"/>
        <v>22.4</v>
      </c>
      <c r="W313" s="26">
        <v>20</v>
      </c>
      <c r="X313" s="26">
        <v>0</v>
      </c>
      <c r="Y313" s="26">
        <v>2.3999999999999986</v>
      </c>
      <c r="Z313" s="26">
        <v>22.4</v>
      </c>
      <c r="AA313" s="27" t="s">
        <v>99</v>
      </c>
      <c r="AB313" s="17" t="s">
        <v>100</v>
      </c>
      <c r="AC313" s="17" t="s">
        <v>101</v>
      </c>
      <c r="AD313" s="28"/>
      <c r="AE313" s="29"/>
      <c r="AF313" s="29" t="s">
        <v>159</v>
      </c>
      <c r="AG313" s="29"/>
      <c r="AH313" s="29"/>
      <c r="AI313" s="29"/>
      <c r="AJ313" s="29"/>
      <c r="AK313" s="29"/>
      <c r="AL313" s="29"/>
      <c r="AM313" s="29"/>
      <c r="AN313" s="29"/>
      <c r="AO313" s="29"/>
      <c r="AP313" s="29"/>
      <c r="AQ313" s="29"/>
      <c r="AR313" s="29"/>
      <c r="AS313" s="29"/>
      <c r="AT313" s="29" t="s">
        <v>102</v>
      </c>
      <c r="AU313" s="29"/>
      <c r="AV313" s="29"/>
      <c r="AW313" s="29"/>
      <c r="AX313" s="29"/>
      <c r="AY313" s="29"/>
      <c r="AZ313" s="29"/>
      <c r="BA313" s="29"/>
      <c r="BB313" s="29"/>
      <c r="BC313" s="29"/>
      <c r="BD313" s="30">
        <v>1</v>
      </c>
      <c r="BE313" s="31">
        <v>0</v>
      </c>
      <c r="BF313" s="31">
        <v>0</v>
      </c>
      <c r="BG313" s="31">
        <v>22.4</v>
      </c>
      <c r="BH313" s="31">
        <v>0</v>
      </c>
      <c r="BI313" s="31">
        <v>0</v>
      </c>
      <c r="BJ313" s="31">
        <v>0</v>
      </c>
      <c r="BK313" s="31">
        <v>0</v>
      </c>
      <c r="BL313" s="31">
        <v>0</v>
      </c>
      <c r="BM313" s="31">
        <v>0</v>
      </c>
      <c r="BN313" s="31">
        <v>0</v>
      </c>
      <c r="BO313" s="31">
        <v>0</v>
      </c>
      <c r="BP313" s="31">
        <v>0</v>
      </c>
      <c r="BQ313" s="31">
        <v>22.4</v>
      </c>
      <c r="BR313" s="31" t="b">
        <v>1</v>
      </c>
      <c r="BS313" s="31"/>
      <c r="BT313" s="32" t="s">
        <v>144</v>
      </c>
    </row>
    <row r="314" spans="1:72" ht="60" x14ac:dyDescent="0.2">
      <c r="A314" s="17">
        <v>313</v>
      </c>
      <c r="B314" s="18">
        <v>14</v>
      </c>
      <c r="C314" s="19" t="s">
        <v>85</v>
      </c>
      <c r="D314" s="19" t="s">
        <v>226</v>
      </c>
      <c r="E314" s="20" t="s">
        <v>87</v>
      </c>
      <c r="F314" s="20" t="s">
        <v>88</v>
      </c>
      <c r="G314" s="19" t="s">
        <v>89</v>
      </c>
      <c r="H314" s="19" t="s">
        <v>204</v>
      </c>
      <c r="I314" s="19" t="s">
        <v>205</v>
      </c>
      <c r="J314" s="19" t="s">
        <v>206</v>
      </c>
      <c r="K314" s="19" t="s">
        <v>155</v>
      </c>
      <c r="L314" s="19" t="s">
        <v>156</v>
      </c>
      <c r="M314" s="21" t="s">
        <v>635</v>
      </c>
      <c r="N314" s="22"/>
      <c r="O314" s="19" t="s">
        <v>108</v>
      </c>
      <c r="P314" s="19" t="s">
        <v>636</v>
      </c>
      <c r="Q314" s="23">
        <v>0</v>
      </c>
      <c r="R314" s="24"/>
      <c r="S314" s="24">
        <v>107.52</v>
      </c>
      <c r="T314" s="24"/>
      <c r="U314" s="25" t="s">
        <v>121</v>
      </c>
      <c r="V314" s="26">
        <f t="shared" si="10"/>
        <v>107.52</v>
      </c>
      <c r="W314" s="26">
        <v>96</v>
      </c>
      <c r="X314" s="26">
        <v>0</v>
      </c>
      <c r="Y314" s="26">
        <v>11.519999999999996</v>
      </c>
      <c r="Z314" s="26">
        <v>107.52</v>
      </c>
      <c r="AA314" s="27" t="s">
        <v>99</v>
      </c>
      <c r="AB314" s="17" t="s">
        <v>100</v>
      </c>
      <c r="AC314" s="17" t="s">
        <v>101</v>
      </c>
      <c r="AD314" s="28"/>
      <c r="AE314" s="29"/>
      <c r="AF314" s="29" t="s">
        <v>159</v>
      </c>
      <c r="AG314" s="29"/>
      <c r="AH314" s="29"/>
      <c r="AI314" s="29"/>
      <c r="AJ314" s="29"/>
      <c r="AK314" s="29"/>
      <c r="AL314" s="29"/>
      <c r="AM314" s="29"/>
      <c r="AN314" s="29"/>
      <c r="AO314" s="29"/>
      <c r="AP314" s="29"/>
      <c r="AQ314" s="29"/>
      <c r="AR314" s="29"/>
      <c r="AS314" s="29"/>
      <c r="AT314" s="29" t="s">
        <v>102</v>
      </c>
      <c r="AU314" s="29"/>
      <c r="AV314" s="29"/>
      <c r="AW314" s="29"/>
      <c r="AX314" s="29"/>
      <c r="AY314" s="29"/>
      <c r="AZ314" s="29"/>
      <c r="BA314" s="29"/>
      <c r="BB314" s="29"/>
      <c r="BC314" s="29"/>
      <c r="BD314" s="30">
        <v>1</v>
      </c>
      <c r="BE314" s="31">
        <v>0</v>
      </c>
      <c r="BF314" s="31">
        <v>0</v>
      </c>
      <c r="BG314" s="31">
        <v>107.52</v>
      </c>
      <c r="BH314" s="31">
        <v>0</v>
      </c>
      <c r="BI314" s="31">
        <v>0</v>
      </c>
      <c r="BJ314" s="31">
        <v>0</v>
      </c>
      <c r="BK314" s="31">
        <v>0</v>
      </c>
      <c r="BL314" s="31">
        <v>0</v>
      </c>
      <c r="BM314" s="31">
        <v>0</v>
      </c>
      <c r="BN314" s="31">
        <v>0</v>
      </c>
      <c r="BO314" s="31">
        <v>0</v>
      </c>
      <c r="BP314" s="31">
        <v>0</v>
      </c>
      <c r="BQ314" s="31">
        <v>107.52</v>
      </c>
      <c r="BR314" s="31" t="b">
        <v>1</v>
      </c>
      <c r="BS314" s="31"/>
      <c r="BT314" s="32" t="s">
        <v>144</v>
      </c>
    </row>
    <row r="315" spans="1:72" ht="51" x14ac:dyDescent="0.2">
      <c r="A315" s="17">
        <v>314</v>
      </c>
      <c r="B315" s="18">
        <v>15</v>
      </c>
      <c r="C315" s="19" t="s">
        <v>85</v>
      </c>
      <c r="D315" s="19" t="s">
        <v>226</v>
      </c>
      <c r="E315" s="20" t="s">
        <v>87</v>
      </c>
      <c r="F315" s="20" t="s">
        <v>88</v>
      </c>
      <c r="G315" s="19" t="s">
        <v>89</v>
      </c>
      <c r="H315" s="19" t="s">
        <v>204</v>
      </c>
      <c r="I315" s="19" t="s">
        <v>205</v>
      </c>
      <c r="J315" s="19" t="s">
        <v>206</v>
      </c>
      <c r="K315" s="19" t="s">
        <v>155</v>
      </c>
      <c r="L315" s="19" t="s">
        <v>156</v>
      </c>
      <c r="M315" s="21" t="s">
        <v>637</v>
      </c>
      <c r="N315" s="22"/>
      <c r="O315" s="19" t="s">
        <v>108</v>
      </c>
      <c r="P315" s="19" t="s">
        <v>232</v>
      </c>
      <c r="Q315" s="23">
        <v>0</v>
      </c>
      <c r="R315" s="24"/>
      <c r="S315" s="24">
        <v>15794.35</v>
      </c>
      <c r="T315" s="24"/>
      <c r="U315" s="25" t="s">
        <v>121</v>
      </c>
      <c r="V315" s="26">
        <f t="shared" si="10"/>
        <v>15794.35</v>
      </c>
      <c r="W315" s="26">
        <v>10070.546428571428</v>
      </c>
      <c r="X315" s="26">
        <v>425.6</v>
      </c>
      <c r="Y315" s="26">
        <v>5723.8035714285725</v>
      </c>
      <c r="Z315" s="26">
        <v>15368.75</v>
      </c>
      <c r="AA315" s="27" t="s">
        <v>99</v>
      </c>
      <c r="AB315" s="17" t="s">
        <v>100</v>
      </c>
      <c r="AC315" s="17" t="s">
        <v>101</v>
      </c>
      <c r="AD315" s="28"/>
      <c r="AE315" s="29"/>
      <c r="AF315" s="29" t="s">
        <v>159</v>
      </c>
      <c r="AG315" s="29"/>
      <c r="AH315" s="29"/>
      <c r="AI315" s="29"/>
      <c r="AJ315" s="29"/>
      <c r="AK315" s="29"/>
      <c r="AL315" s="29"/>
      <c r="AM315" s="29"/>
      <c r="AN315" s="29"/>
      <c r="AO315" s="29"/>
      <c r="AP315" s="29"/>
      <c r="AQ315" s="29"/>
      <c r="AR315" s="29"/>
      <c r="AS315" s="29"/>
      <c r="AT315" s="29" t="s">
        <v>102</v>
      </c>
      <c r="AU315" s="29"/>
      <c r="AV315" s="29"/>
      <c r="AW315" s="29"/>
      <c r="AX315" s="29"/>
      <c r="AY315" s="29"/>
      <c r="AZ315" s="29"/>
      <c r="BA315" s="29"/>
      <c r="BB315" s="29"/>
      <c r="BC315" s="29"/>
      <c r="BD315" s="30">
        <v>1</v>
      </c>
      <c r="BE315" s="31">
        <v>0</v>
      </c>
      <c r="BF315" s="31">
        <v>0</v>
      </c>
      <c r="BG315" s="31">
        <v>15794.35</v>
      </c>
      <c r="BH315" s="31">
        <v>0</v>
      </c>
      <c r="BI315" s="31">
        <v>0</v>
      </c>
      <c r="BJ315" s="31">
        <v>0</v>
      </c>
      <c r="BK315" s="31">
        <v>0</v>
      </c>
      <c r="BL315" s="31">
        <v>0</v>
      </c>
      <c r="BM315" s="31">
        <v>0</v>
      </c>
      <c r="BN315" s="31">
        <v>0</v>
      </c>
      <c r="BO315" s="31">
        <v>0</v>
      </c>
      <c r="BP315" s="31">
        <v>0</v>
      </c>
      <c r="BQ315" s="31">
        <v>15794.35</v>
      </c>
      <c r="BR315" s="31" t="b">
        <v>1</v>
      </c>
      <c r="BS315" s="31"/>
      <c r="BT315" s="32" t="s">
        <v>144</v>
      </c>
    </row>
    <row r="316" spans="1:72" ht="51" x14ac:dyDescent="0.2">
      <c r="A316" s="17">
        <v>315</v>
      </c>
      <c r="B316" s="18">
        <v>16</v>
      </c>
      <c r="C316" s="19" t="s">
        <v>85</v>
      </c>
      <c r="D316" s="19" t="s">
        <v>226</v>
      </c>
      <c r="E316" s="20" t="s">
        <v>87</v>
      </c>
      <c r="F316" s="20" t="s">
        <v>88</v>
      </c>
      <c r="G316" s="19" t="s">
        <v>89</v>
      </c>
      <c r="H316" s="19" t="s">
        <v>204</v>
      </c>
      <c r="I316" s="19" t="s">
        <v>205</v>
      </c>
      <c r="J316" s="19" t="s">
        <v>206</v>
      </c>
      <c r="K316" s="19" t="s">
        <v>155</v>
      </c>
      <c r="L316" s="19" t="s">
        <v>156</v>
      </c>
      <c r="M316" s="21" t="s">
        <v>638</v>
      </c>
      <c r="N316" s="22"/>
      <c r="O316" s="19" t="s">
        <v>108</v>
      </c>
      <c r="P316" s="19" t="s">
        <v>232</v>
      </c>
      <c r="Q316" s="23">
        <v>0</v>
      </c>
      <c r="R316" s="24"/>
      <c r="S316" s="24">
        <v>402.53</v>
      </c>
      <c r="T316" s="24"/>
      <c r="U316" s="25" t="s">
        <v>121</v>
      </c>
      <c r="V316" s="26">
        <f t="shared" si="10"/>
        <v>402.53</v>
      </c>
      <c r="W316" s="26">
        <v>0</v>
      </c>
      <c r="X316" s="26">
        <v>0</v>
      </c>
      <c r="Y316" s="26">
        <v>402.53</v>
      </c>
      <c r="Z316" s="26">
        <v>402.53</v>
      </c>
      <c r="AA316" s="27" t="s">
        <v>99</v>
      </c>
      <c r="AB316" s="17" t="s">
        <v>100</v>
      </c>
      <c r="AC316" s="17" t="s">
        <v>101</v>
      </c>
      <c r="AD316" s="28"/>
      <c r="AE316" s="29"/>
      <c r="AF316" s="29" t="s">
        <v>159</v>
      </c>
      <c r="AG316" s="29"/>
      <c r="AH316" s="29"/>
      <c r="AI316" s="29"/>
      <c r="AJ316" s="29"/>
      <c r="AK316" s="29"/>
      <c r="AL316" s="29"/>
      <c r="AM316" s="29"/>
      <c r="AN316" s="29"/>
      <c r="AO316" s="29"/>
      <c r="AP316" s="29"/>
      <c r="AQ316" s="29"/>
      <c r="AR316" s="29"/>
      <c r="AS316" s="29"/>
      <c r="AT316" s="29" t="s">
        <v>102</v>
      </c>
      <c r="AU316" s="29"/>
      <c r="AV316" s="29"/>
      <c r="AW316" s="29"/>
      <c r="AX316" s="29"/>
      <c r="AY316" s="29"/>
      <c r="AZ316" s="29"/>
      <c r="BA316" s="29"/>
      <c r="BB316" s="29"/>
      <c r="BC316" s="29"/>
      <c r="BD316" s="30">
        <v>1</v>
      </c>
      <c r="BE316" s="31">
        <v>0</v>
      </c>
      <c r="BF316" s="31">
        <v>0</v>
      </c>
      <c r="BG316" s="31">
        <v>402.53</v>
      </c>
      <c r="BH316" s="31">
        <v>0</v>
      </c>
      <c r="BI316" s="31">
        <v>0</v>
      </c>
      <c r="BJ316" s="31">
        <v>0</v>
      </c>
      <c r="BK316" s="31">
        <v>0</v>
      </c>
      <c r="BL316" s="31">
        <v>0</v>
      </c>
      <c r="BM316" s="31">
        <v>0</v>
      </c>
      <c r="BN316" s="31">
        <v>0</v>
      </c>
      <c r="BO316" s="31">
        <v>0</v>
      </c>
      <c r="BP316" s="31">
        <v>0</v>
      </c>
      <c r="BQ316" s="31">
        <v>402.53</v>
      </c>
      <c r="BR316" s="31" t="b">
        <v>1</v>
      </c>
      <c r="BS316" s="31"/>
      <c r="BT316" s="32" t="s">
        <v>144</v>
      </c>
    </row>
    <row r="317" spans="1:72" ht="51" x14ac:dyDescent="0.2">
      <c r="A317" s="17">
        <v>316</v>
      </c>
      <c r="B317" s="18">
        <v>17</v>
      </c>
      <c r="C317" s="19" t="s">
        <v>85</v>
      </c>
      <c r="D317" s="19" t="s">
        <v>226</v>
      </c>
      <c r="E317" s="20" t="s">
        <v>87</v>
      </c>
      <c r="F317" s="20" t="s">
        <v>88</v>
      </c>
      <c r="G317" s="19" t="s">
        <v>89</v>
      </c>
      <c r="H317" s="19" t="s">
        <v>204</v>
      </c>
      <c r="I317" s="19" t="s">
        <v>205</v>
      </c>
      <c r="J317" s="19" t="s">
        <v>206</v>
      </c>
      <c r="K317" s="19" t="s">
        <v>155</v>
      </c>
      <c r="L317" s="19" t="s">
        <v>156</v>
      </c>
      <c r="M317" s="21" t="s">
        <v>639</v>
      </c>
      <c r="N317" s="22"/>
      <c r="O317" s="19" t="s">
        <v>108</v>
      </c>
      <c r="P317" s="19" t="s">
        <v>230</v>
      </c>
      <c r="Q317" s="23">
        <v>0</v>
      </c>
      <c r="R317" s="24"/>
      <c r="S317" s="24">
        <v>4708.51</v>
      </c>
      <c r="T317" s="24"/>
      <c r="U317" s="25" t="s">
        <v>121</v>
      </c>
      <c r="V317" s="26">
        <f t="shared" si="10"/>
        <v>4708.51</v>
      </c>
      <c r="W317" s="26">
        <v>4708.51</v>
      </c>
      <c r="X317" s="26">
        <v>4708.51</v>
      </c>
      <c r="Y317" s="26">
        <v>0</v>
      </c>
      <c r="Z317" s="26">
        <v>0</v>
      </c>
      <c r="AA317" s="27" t="s">
        <v>99</v>
      </c>
      <c r="AB317" s="17" t="s">
        <v>100</v>
      </c>
      <c r="AC317" s="17" t="s">
        <v>101</v>
      </c>
      <c r="AD317" s="28"/>
      <c r="AE317" s="29"/>
      <c r="AF317" s="29" t="s">
        <v>159</v>
      </c>
      <c r="AG317" s="29"/>
      <c r="AH317" s="29"/>
      <c r="AI317" s="29"/>
      <c r="AJ317" s="29"/>
      <c r="AK317" s="29"/>
      <c r="AL317" s="29"/>
      <c r="AM317" s="29"/>
      <c r="AN317" s="29"/>
      <c r="AO317" s="29"/>
      <c r="AP317" s="29"/>
      <c r="AQ317" s="29"/>
      <c r="AR317" s="29"/>
      <c r="AS317" s="29"/>
      <c r="AT317" s="29" t="s">
        <v>102</v>
      </c>
      <c r="AU317" s="29"/>
      <c r="AV317" s="29"/>
      <c r="AW317" s="29"/>
      <c r="AX317" s="29"/>
      <c r="AY317" s="29"/>
      <c r="AZ317" s="29"/>
      <c r="BA317" s="29"/>
      <c r="BB317" s="29"/>
      <c r="BC317" s="29"/>
      <c r="BD317" s="30">
        <v>1</v>
      </c>
      <c r="BE317" s="31">
        <v>0</v>
      </c>
      <c r="BF317" s="31">
        <v>0</v>
      </c>
      <c r="BG317" s="31">
        <v>4708.51</v>
      </c>
      <c r="BH317" s="31">
        <v>0</v>
      </c>
      <c r="BI317" s="31">
        <v>0</v>
      </c>
      <c r="BJ317" s="31">
        <v>0</v>
      </c>
      <c r="BK317" s="31">
        <v>0</v>
      </c>
      <c r="BL317" s="31">
        <v>0</v>
      </c>
      <c r="BM317" s="31">
        <v>0</v>
      </c>
      <c r="BN317" s="31">
        <v>0</v>
      </c>
      <c r="BO317" s="31">
        <v>0</v>
      </c>
      <c r="BP317" s="31">
        <v>0</v>
      </c>
      <c r="BQ317" s="31">
        <v>4708.51</v>
      </c>
      <c r="BR317" s="31" t="b">
        <v>1</v>
      </c>
      <c r="BS317" s="31"/>
      <c r="BT317" s="32" t="s">
        <v>144</v>
      </c>
    </row>
    <row r="318" spans="1:72" ht="51" x14ac:dyDescent="0.2">
      <c r="A318" s="17">
        <v>317</v>
      </c>
      <c r="B318" s="18">
        <v>18</v>
      </c>
      <c r="C318" s="19" t="s">
        <v>85</v>
      </c>
      <c r="D318" s="19" t="s">
        <v>226</v>
      </c>
      <c r="E318" s="20" t="s">
        <v>87</v>
      </c>
      <c r="F318" s="20" t="s">
        <v>88</v>
      </c>
      <c r="G318" s="19" t="s">
        <v>89</v>
      </c>
      <c r="H318" s="19" t="s">
        <v>204</v>
      </c>
      <c r="I318" s="19" t="s">
        <v>205</v>
      </c>
      <c r="J318" s="19" t="s">
        <v>206</v>
      </c>
      <c r="K318" s="19" t="s">
        <v>155</v>
      </c>
      <c r="L318" s="19" t="s">
        <v>156</v>
      </c>
      <c r="M318" s="21" t="s">
        <v>639</v>
      </c>
      <c r="N318" s="22"/>
      <c r="O318" s="19" t="s">
        <v>108</v>
      </c>
      <c r="P318" s="19" t="s">
        <v>236</v>
      </c>
      <c r="Q318" s="23">
        <v>0</v>
      </c>
      <c r="R318" s="24"/>
      <c r="S318" s="24">
        <v>2168.8000000000002</v>
      </c>
      <c r="T318" s="24"/>
      <c r="U318" s="25" t="s">
        <v>121</v>
      </c>
      <c r="V318" s="26">
        <f t="shared" si="10"/>
        <v>2168.8000000000002</v>
      </c>
      <c r="W318" s="26">
        <v>2168.8000000000002</v>
      </c>
      <c r="X318" s="26">
        <v>2168.8000000000002</v>
      </c>
      <c r="Y318" s="26">
        <v>0</v>
      </c>
      <c r="Z318" s="26">
        <v>0</v>
      </c>
      <c r="AA318" s="27" t="s">
        <v>99</v>
      </c>
      <c r="AB318" s="17" t="s">
        <v>100</v>
      </c>
      <c r="AC318" s="17" t="s">
        <v>101</v>
      </c>
      <c r="AD318" s="28"/>
      <c r="AE318" s="29"/>
      <c r="AF318" s="29" t="s">
        <v>159</v>
      </c>
      <c r="AG318" s="29"/>
      <c r="AH318" s="29"/>
      <c r="AI318" s="29"/>
      <c r="AJ318" s="29"/>
      <c r="AK318" s="29"/>
      <c r="AL318" s="29"/>
      <c r="AM318" s="29"/>
      <c r="AN318" s="29"/>
      <c r="AO318" s="29"/>
      <c r="AP318" s="29"/>
      <c r="AQ318" s="29"/>
      <c r="AR318" s="29"/>
      <c r="AS318" s="29"/>
      <c r="AT318" s="29" t="s">
        <v>102</v>
      </c>
      <c r="AU318" s="29"/>
      <c r="AV318" s="29"/>
      <c r="AW318" s="29"/>
      <c r="AX318" s="29"/>
      <c r="AY318" s="29"/>
      <c r="AZ318" s="29"/>
      <c r="BA318" s="29"/>
      <c r="BB318" s="29"/>
      <c r="BC318" s="29"/>
      <c r="BD318" s="30">
        <v>1</v>
      </c>
      <c r="BE318" s="31">
        <v>0</v>
      </c>
      <c r="BF318" s="31">
        <v>0</v>
      </c>
      <c r="BG318" s="31">
        <v>2168.8000000000002</v>
      </c>
      <c r="BH318" s="31">
        <v>0</v>
      </c>
      <c r="BI318" s="31">
        <v>0</v>
      </c>
      <c r="BJ318" s="31">
        <v>0</v>
      </c>
      <c r="BK318" s="31">
        <v>0</v>
      </c>
      <c r="BL318" s="31">
        <v>0</v>
      </c>
      <c r="BM318" s="31">
        <v>0</v>
      </c>
      <c r="BN318" s="31">
        <v>0</v>
      </c>
      <c r="BO318" s="31">
        <v>0</v>
      </c>
      <c r="BP318" s="31">
        <v>0</v>
      </c>
      <c r="BQ318" s="31">
        <v>2168.8000000000002</v>
      </c>
      <c r="BR318" s="31" t="b">
        <v>1</v>
      </c>
      <c r="BS318" s="31"/>
      <c r="BT318" s="32" t="s">
        <v>144</v>
      </c>
    </row>
    <row r="319" spans="1:72" ht="51" x14ac:dyDescent="0.2">
      <c r="A319" s="17">
        <v>318</v>
      </c>
      <c r="B319" s="18">
        <v>25</v>
      </c>
      <c r="C319" s="19" t="s">
        <v>85</v>
      </c>
      <c r="D319" s="19" t="s">
        <v>226</v>
      </c>
      <c r="E319" s="20" t="s">
        <v>87</v>
      </c>
      <c r="F319" s="20" t="s">
        <v>88</v>
      </c>
      <c r="G319" s="19" t="s">
        <v>89</v>
      </c>
      <c r="H319" s="19" t="s">
        <v>90</v>
      </c>
      <c r="I319" s="19" t="s">
        <v>91</v>
      </c>
      <c r="J319" s="19" t="s">
        <v>92</v>
      </c>
      <c r="K319" s="19" t="s">
        <v>93</v>
      </c>
      <c r="L319" s="19" t="s">
        <v>164</v>
      </c>
      <c r="M319" s="21" t="s">
        <v>637</v>
      </c>
      <c r="N319" s="22"/>
      <c r="O319" s="19" t="s">
        <v>108</v>
      </c>
      <c r="P319" s="19" t="s">
        <v>236</v>
      </c>
      <c r="Q319" s="23">
        <v>0</v>
      </c>
      <c r="R319" s="24"/>
      <c r="S319" s="24">
        <v>11380.45</v>
      </c>
      <c r="T319" s="24"/>
      <c r="U319" s="25" t="s">
        <v>121</v>
      </c>
      <c r="V319" s="26">
        <f t="shared" si="10"/>
        <v>11380.45</v>
      </c>
      <c r="W319" s="26">
        <v>10161.120000000003</v>
      </c>
      <c r="X319" s="26">
        <v>0</v>
      </c>
      <c r="Y319" s="26">
        <v>1219.3299999999981</v>
      </c>
      <c r="Z319" s="26">
        <v>11380.45</v>
      </c>
      <c r="AA319" s="27" t="s">
        <v>99</v>
      </c>
      <c r="AB319" s="17" t="s">
        <v>100</v>
      </c>
      <c r="AC319" s="17" t="s">
        <v>101</v>
      </c>
      <c r="AD319" s="28"/>
      <c r="AE319" s="29"/>
      <c r="AF319" s="29" t="s">
        <v>159</v>
      </c>
      <c r="AG319" s="29"/>
      <c r="AH319" s="29"/>
      <c r="AI319" s="29"/>
      <c r="AJ319" s="29"/>
      <c r="AK319" s="29"/>
      <c r="AL319" s="29"/>
      <c r="AM319" s="29"/>
      <c r="AN319" s="29"/>
      <c r="AO319" s="29"/>
      <c r="AP319" s="29"/>
      <c r="AQ319" s="29"/>
      <c r="AR319" s="29"/>
      <c r="AS319" s="29"/>
      <c r="AT319" s="29" t="s">
        <v>102</v>
      </c>
      <c r="AU319" s="29"/>
      <c r="AV319" s="29"/>
      <c r="AW319" s="29"/>
      <c r="AX319" s="29"/>
      <c r="AY319" s="29"/>
      <c r="AZ319" s="29"/>
      <c r="BA319" s="29"/>
      <c r="BB319" s="29"/>
      <c r="BC319" s="29"/>
      <c r="BD319" s="30">
        <v>1</v>
      </c>
      <c r="BE319" s="31">
        <v>0</v>
      </c>
      <c r="BF319" s="31">
        <v>0</v>
      </c>
      <c r="BG319" s="31">
        <v>11380.45</v>
      </c>
      <c r="BH319" s="31">
        <v>0</v>
      </c>
      <c r="BI319" s="31">
        <v>0</v>
      </c>
      <c r="BJ319" s="31">
        <v>0</v>
      </c>
      <c r="BK319" s="31">
        <v>0</v>
      </c>
      <c r="BL319" s="31">
        <v>0</v>
      </c>
      <c r="BM319" s="31">
        <v>0</v>
      </c>
      <c r="BN319" s="31">
        <v>0</v>
      </c>
      <c r="BO319" s="31">
        <v>0</v>
      </c>
      <c r="BP319" s="31">
        <v>0</v>
      </c>
      <c r="BQ319" s="31">
        <v>11380.45</v>
      </c>
      <c r="BR319" s="31" t="b">
        <v>1</v>
      </c>
      <c r="BS319" s="31"/>
      <c r="BT319" s="32" t="s">
        <v>144</v>
      </c>
    </row>
    <row r="320" spans="1:72" ht="60" x14ac:dyDescent="0.2">
      <c r="A320" s="17">
        <v>319</v>
      </c>
      <c r="B320" s="18">
        <v>19</v>
      </c>
      <c r="C320" s="19" t="s">
        <v>85</v>
      </c>
      <c r="D320" s="19" t="s">
        <v>226</v>
      </c>
      <c r="E320" s="20" t="s">
        <v>87</v>
      </c>
      <c r="F320" s="20" t="s">
        <v>88</v>
      </c>
      <c r="G320" s="19" t="s">
        <v>89</v>
      </c>
      <c r="H320" s="19" t="s">
        <v>204</v>
      </c>
      <c r="I320" s="19" t="s">
        <v>205</v>
      </c>
      <c r="J320" s="19" t="s">
        <v>206</v>
      </c>
      <c r="K320" s="19" t="s">
        <v>155</v>
      </c>
      <c r="L320" s="19" t="s">
        <v>156</v>
      </c>
      <c r="M320" s="21" t="s">
        <v>640</v>
      </c>
      <c r="N320" s="22"/>
      <c r="O320" s="19" t="s">
        <v>108</v>
      </c>
      <c r="P320" s="19" t="s">
        <v>641</v>
      </c>
      <c r="Q320" s="23">
        <v>0</v>
      </c>
      <c r="R320" s="24">
        <v>-1979.17</v>
      </c>
      <c r="S320" s="24">
        <v>2239.0500000000002</v>
      </c>
      <c r="T320" s="24"/>
      <c r="U320" s="25" t="s">
        <v>121</v>
      </c>
      <c r="V320" s="26">
        <f t="shared" si="10"/>
        <v>259.88000000000011</v>
      </c>
      <c r="W320" s="26">
        <v>259.88000000000011</v>
      </c>
      <c r="X320" s="26">
        <v>259.88</v>
      </c>
      <c r="Y320" s="26">
        <v>0</v>
      </c>
      <c r="Z320" s="26">
        <v>0</v>
      </c>
      <c r="AA320" s="27" t="s">
        <v>99</v>
      </c>
      <c r="AB320" s="17" t="s">
        <v>100</v>
      </c>
      <c r="AC320" s="17" t="s">
        <v>101</v>
      </c>
      <c r="AD320" s="28"/>
      <c r="AE320" s="29"/>
      <c r="AF320" s="29" t="s">
        <v>159</v>
      </c>
      <c r="AG320" s="29"/>
      <c r="AH320" s="29"/>
      <c r="AI320" s="29"/>
      <c r="AJ320" s="29"/>
      <c r="AK320" s="29"/>
      <c r="AL320" s="29"/>
      <c r="AM320" s="29"/>
      <c r="AN320" s="29"/>
      <c r="AO320" s="29"/>
      <c r="AP320" s="29"/>
      <c r="AQ320" s="29"/>
      <c r="AR320" s="29"/>
      <c r="AS320" s="29"/>
      <c r="AT320" s="29" t="s">
        <v>102</v>
      </c>
      <c r="AU320" s="29"/>
      <c r="AV320" s="29"/>
      <c r="AW320" s="29"/>
      <c r="AX320" s="29"/>
      <c r="AY320" s="29"/>
      <c r="AZ320" s="29"/>
      <c r="BA320" s="29"/>
      <c r="BB320" s="29"/>
      <c r="BC320" s="29"/>
      <c r="BD320" s="30">
        <v>1</v>
      </c>
      <c r="BE320" s="31">
        <v>0</v>
      </c>
      <c r="BF320" s="31">
        <v>0</v>
      </c>
      <c r="BG320" s="31">
        <v>259.88000000000011</v>
      </c>
      <c r="BH320" s="31">
        <v>0</v>
      </c>
      <c r="BI320" s="31">
        <v>0</v>
      </c>
      <c r="BJ320" s="31">
        <v>0</v>
      </c>
      <c r="BK320" s="31">
        <v>0</v>
      </c>
      <c r="BL320" s="31">
        <v>0</v>
      </c>
      <c r="BM320" s="31">
        <v>0</v>
      </c>
      <c r="BN320" s="31">
        <v>0</v>
      </c>
      <c r="BO320" s="31">
        <v>0</v>
      </c>
      <c r="BP320" s="31">
        <v>0</v>
      </c>
      <c r="BQ320" s="31">
        <v>259.88000000000011</v>
      </c>
      <c r="BR320" s="31" t="b">
        <v>1</v>
      </c>
      <c r="BS320" s="31"/>
      <c r="BT320" s="33" t="s">
        <v>642</v>
      </c>
    </row>
    <row r="321" spans="1:72" ht="51" x14ac:dyDescent="0.2">
      <c r="A321" s="17">
        <v>320</v>
      </c>
      <c r="B321" s="18">
        <v>20</v>
      </c>
      <c r="C321" s="19" t="s">
        <v>85</v>
      </c>
      <c r="D321" s="19" t="s">
        <v>226</v>
      </c>
      <c r="E321" s="20" t="s">
        <v>87</v>
      </c>
      <c r="F321" s="20" t="s">
        <v>88</v>
      </c>
      <c r="G321" s="19" t="s">
        <v>89</v>
      </c>
      <c r="H321" s="19" t="s">
        <v>204</v>
      </c>
      <c r="I321" s="19" t="s">
        <v>205</v>
      </c>
      <c r="J321" s="19" t="s">
        <v>206</v>
      </c>
      <c r="K321" s="19" t="s">
        <v>155</v>
      </c>
      <c r="L321" s="19" t="s">
        <v>156</v>
      </c>
      <c r="M321" s="21" t="s">
        <v>637</v>
      </c>
      <c r="N321" s="22"/>
      <c r="O321" s="19" t="s">
        <v>108</v>
      </c>
      <c r="P321" s="19" t="s">
        <v>643</v>
      </c>
      <c r="Q321" s="23">
        <v>0</v>
      </c>
      <c r="R321" s="24"/>
      <c r="S321" s="24">
        <v>16800</v>
      </c>
      <c r="T321" s="24"/>
      <c r="U321" s="25" t="s">
        <v>121</v>
      </c>
      <c r="V321" s="26">
        <f t="shared" si="10"/>
        <v>16800</v>
      </c>
      <c r="W321" s="26">
        <v>16800</v>
      </c>
      <c r="X321" s="26">
        <v>16800</v>
      </c>
      <c r="Y321" s="26">
        <v>0</v>
      </c>
      <c r="Z321" s="26">
        <v>0</v>
      </c>
      <c r="AA321" s="27" t="s">
        <v>99</v>
      </c>
      <c r="AB321" s="17" t="s">
        <v>100</v>
      </c>
      <c r="AC321" s="17" t="s">
        <v>101</v>
      </c>
      <c r="AD321" s="28"/>
      <c r="AE321" s="29"/>
      <c r="AF321" s="29" t="s">
        <v>159</v>
      </c>
      <c r="AG321" s="29"/>
      <c r="AH321" s="29"/>
      <c r="AI321" s="29"/>
      <c r="AJ321" s="29"/>
      <c r="AK321" s="29"/>
      <c r="AL321" s="29"/>
      <c r="AM321" s="29"/>
      <c r="AN321" s="29"/>
      <c r="AO321" s="29"/>
      <c r="AP321" s="29"/>
      <c r="AQ321" s="29"/>
      <c r="AR321" s="29"/>
      <c r="AS321" s="29"/>
      <c r="AT321" s="29" t="s">
        <v>102</v>
      </c>
      <c r="AU321" s="29"/>
      <c r="AV321" s="29"/>
      <c r="AW321" s="29"/>
      <c r="AX321" s="29"/>
      <c r="AY321" s="29"/>
      <c r="AZ321" s="29"/>
      <c r="BA321" s="29"/>
      <c r="BB321" s="29"/>
      <c r="BC321" s="29"/>
      <c r="BD321" s="30">
        <v>1</v>
      </c>
      <c r="BE321" s="31">
        <v>0</v>
      </c>
      <c r="BF321" s="31">
        <v>0</v>
      </c>
      <c r="BG321" s="31">
        <v>16800</v>
      </c>
      <c r="BH321" s="31">
        <v>0</v>
      </c>
      <c r="BI321" s="31">
        <v>0</v>
      </c>
      <c r="BJ321" s="31">
        <v>0</v>
      </c>
      <c r="BK321" s="31">
        <v>0</v>
      </c>
      <c r="BL321" s="31">
        <v>0</v>
      </c>
      <c r="BM321" s="31">
        <v>0</v>
      </c>
      <c r="BN321" s="31">
        <v>0</v>
      </c>
      <c r="BO321" s="31">
        <v>0</v>
      </c>
      <c r="BP321" s="31">
        <v>0</v>
      </c>
      <c r="BQ321" s="31">
        <v>16800</v>
      </c>
      <c r="BR321" s="31" t="b">
        <v>1</v>
      </c>
      <c r="BS321" s="31"/>
      <c r="BT321" s="32" t="s">
        <v>144</v>
      </c>
    </row>
    <row r="322" spans="1:72" ht="51" x14ac:dyDescent="0.2">
      <c r="A322" s="17">
        <v>321</v>
      </c>
      <c r="B322" s="18">
        <v>96</v>
      </c>
      <c r="C322" s="19" t="s">
        <v>312</v>
      </c>
      <c r="D322" s="19" t="s">
        <v>313</v>
      </c>
      <c r="E322" s="20" t="s">
        <v>87</v>
      </c>
      <c r="F322" s="20" t="s">
        <v>88</v>
      </c>
      <c r="G322" s="19" t="s">
        <v>261</v>
      </c>
      <c r="H322" s="19" t="s">
        <v>262</v>
      </c>
      <c r="I322" s="19" t="s">
        <v>263</v>
      </c>
      <c r="J322" s="19" t="s">
        <v>264</v>
      </c>
      <c r="K322" s="19" t="s">
        <v>155</v>
      </c>
      <c r="L322" s="19" t="s">
        <v>156</v>
      </c>
      <c r="M322" s="21" t="s">
        <v>383</v>
      </c>
      <c r="N322" s="22"/>
      <c r="O322" s="19" t="s">
        <v>316</v>
      </c>
      <c r="P322" s="19" t="s">
        <v>644</v>
      </c>
      <c r="Q322" s="23">
        <v>0</v>
      </c>
      <c r="R322" s="24"/>
      <c r="S322" s="24">
        <v>26348.13</v>
      </c>
      <c r="T322" s="24"/>
      <c r="U322" s="25" t="s">
        <v>121</v>
      </c>
      <c r="V322" s="26">
        <f t="shared" ref="V322:V385" si="13">(Q322+R322+S322+T322)</f>
        <v>26348.13</v>
      </c>
      <c r="W322" s="26">
        <v>23525.116071428572</v>
      </c>
      <c r="X322" s="26">
        <v>23525.119999999999</v>
      </c>
      <c r="Y322" s="26">
        <v>2823.0139285714286</v>
      </c>
      <c r="Z322" s="26">
        <v>2823.010000000002</v>
      </c>
      <c r="AA322" s="27" t="s">
        <v>12</v>
      </c>
      <c r="AB322" s="17" t="s">
        <v>100</v>
      </c>
      <c r="AC322" s="17" t="s">
        <v>101</v>
      </c>
      <c r="AD322" s="28"/>
      <c r="AE322" s="29"/>
      <c r="AF322" s="29" t="s">
        <v>102</v>
      </c>
      <c r="AG322" s="29"/>
      <c r="AH322" s="29"/>
      <c r="AI322" s="29"/>
      <c r="AJ322" s="29"/>
      <c r="AK322" s="29"/>
      <c r="AL322" s="29"/>
      <c r="AM322" s="29"/>
      <c r="AN322" s="29"/>
      <c r="AO322" s="29"/>
      <c r="AP322" s="29"/>
      <c r="AQ322" s="29"/>
      <c r="AR322" s="29"/>
      <c r="AS322" s="29"/>
      <c r="AT322" s="29" t="s">
        <v>102</v>
      </c>
      <c r="AU322" s="29"/>
      <c r="AV322" s="29"/>
      <c r="AW322" s="29"/>
      <c r="AX322" s="29"/>
      <c r="AY322" s="29"/>
      <c r="AZ322" s="29"/>
      <c r="BA322" s="29"/>
      <c r="BB322" s="29"/>
      <c r="BC322" s="29"/>
      <c r="BD322" s="30">
        <v>1</v>
      </c>
      <c r="BE322" s="31">
        <v>0</v>
      </c>
      <c r="BF322" s="31">
        <v>0</v>
      </c>
      <c r="BG322" s="31">
        <v>26348.13</v>
      </c>
      <c r="BH322" s="31">
        <v>0</v>
      </c>
      <c r="BI322" s="31">
        <v>0</v>
      </c>
      <c r="BJ322" s="31">
        <v>0</v>
      </c>
      <c r="BK322" s="31">
        <v>0</v>
      </c>
      <c r="BL322" s="31">
        <v>0</v>
      </c>
      <c r="BM322" s="31">
        <v>0</v>
      </c>
      <c r="BN322" s="31">
        <v>0</v>
      </c>
      <c r="BO322" s="31">
        <v>0</v>
      </c>
      <c r="BP322" s="31">
        <v>0</v>
      </c>
      <c r="BQ322" s="31">
        <v>26348.13</v>
      </c>
      <c r="BR322" s="31" t="b">
        <v>1</v>
      </c>
      <c r="BS322" s="31"/>
      <c r="BT322" s="32" t="s">
        <v>144</v>
      </c>
    </row>
    <row r="323" spans="1:72" ht="51" x14ac:dyDescent="0.2">
      <c r="A323" s="17">
        <v>322</v>
      </c>
      <c r="B323" s="18">
        <v>97</v>
      </c>
      <c r="C323" s="19" t="s">
        <v>312</v>
      </c>
      <c r="D323" s="19" t="s">
        <v>313</v>
      </c>
      <c r="E323" s="20" t="s">
        <v>87</v>
      </c>
      <c r="F323" s="20" t="s">
        <v>88</v>
      </c>
      <c r="G323" s="19" t="s">
        <v>261</v>
      </c>
      <c r="H323" s="19" t="s">
        <v>262</v>
      </c>
      <c r="I323" s="19" t="s">
        <v>263</v>
      </c>
      <c r="J323" s="19" t="s">
        <v>264</v>
      </c>
      <c r="K323" s="19" t="s">
        <v>155</v>
      </c>
      <c r="L323" s="19" t="s">
        <v>156</v>
      </c>
      <c r="M323" s="21" t="s">
        <v>645</v>
      </c>
      <c r="N323" s="22"/>
      <c r="O323" s="19" t="s">
        <v>316</v>
      </c>
      <c r="P323" s="19" t="s">
        <v>317</v>
      </c>
      <c r="Q323" s="23">
        <v>0</v>
      </c>
      <c r="R323" s="24"/>
      <c r="S323" s="24">
        <v>24059.38</v>
      </c>
      <c r="T323" s="24"/>
      <c r="U323" s="25" t="s">
        <v>121</v>
      </c>
      <c r="V323" s="26">
        <f t="shared" si="13"/>
        <v>24059.38</v>
      </c>
      <c r="W323" s="26">
        <v>21481.589285714286</v>
      </c>
      <c r="X323" s="26">
        <v>0</v>
      </c>
      <c r="Y323" s="26">
        <v>2577.7907142857148</v>
      </c>
      <c r="Z323" s="26">
        <v>24059.38</v>
      </c>
      <c r="AA323" s="27" t="s">
        <v>12</v>
      </c>
      <c r="AB323" s="17" t="s">
        <v>100</v>
      </c>
      <c r="AC323" s="17" t="s">
        <v>101</v>
      </c>
      <c r="AD323" s="28"/>
      <c r="AE323" s="29"/>
      <c r="AF323" s="29" t="s">
        <v>102</v>
      </c>
      <c r="AG323" s="29"/>
      <c r="AH323" s="29"/>
      <c r="AI323" s="29"/>
      <c r="AJ323" s="29"/>
      <c r="AK323" s="29"/>
      <c r="AL323" s="29"/>
      <c r="AM323" s="29"/>
      <c r="AN323" s="29"/>
      <c r="AO323" s="29"/>
      <c r="AP323" s="29"/>
      <c r="AQ323" s="29"/>
      <c r="AR323" s="29"/>
      <c r="AS323" s="29"/>
      <c r="AT323" s="29" t="s">
        <v>102</v>
      </c>
      <c r="AU323" s="29"/>
      <c r="AV323" s="29"/>
      <c r="AW323" s="29"/>
      <c r="AX323" s="29"/>
      <c r="AY323" s="29"/>
      <c r="AZ323" s="29"/>
      <c r="BA323" s="29"/>
      <c r="BB323" s="29"/>
      <c r="BC323" s="29"/>
      <c r="BD323" s="30">
        <v>1</v>
      </c>
      <c r="BE323" s="31">
        <v>0</v>
      </c>
      <c r="BF323" s="31">
        <v>0</v>
      </c>
      <c r="BG323" s="31">
        <v>24059.38</v>
      </c>
      <c r="BH323" s="31">
        <v>0</v>
      </c>
      <c r="BI323" s="31">
        <v>0</v>
      </c>
      <c r="BJ323" s="31">
        <v>0</v>
      </c>
      <c r="BK323" s="31">
        <v>0</v>
      </c>
      <c r="BL323" s="31">
        <v>0</v>
      </c>
      <c r="BM323" s="31">
        <v>0</v>
      </c>
      <c r="BN323" s="31">
        <v>0</v>
      </c>
      <c r="BO323" s="31">
        <v>0</v>
      </c>
      <c r="BP323" s="31">
        <v>0</v>
      </c>
      <c r="BQ323" s="31">
        <v>24059.38</v>
      </c>
      <c r="BR323" s="31" t="b">
        <v>1</v>
      </c>
      <c r="BS323" s="31"/>
      <c r="BT323" s="32" t="s">
        <v>144</v>
      </c>
    </row>
    <row r="324" spans="1:72" ht="51" x14ac:dyDescent="0.2">
      <c r="A324" s="17">
        <v>323</v>
      </c>
      <c r="B324" s="18">
        <v>98</v>
      </c>
      <c r="C324" s="19" t="s">
        <v>312</v>
      </c>
      <c r="D324" s="19" t="s">
        <v>313</v>
      </c>
      <c r="E324" s="20" t="s">
        <v>87</v>
      </c>
      <c r="F324" s="20" t="s">
        <v>88</v>
      </c>
      <c r="G324" s="19" t="s">
        <v>261</v>
      </c>
      <c r="H324" s="19" t="s">
        <v>262</v>
      </c>
      <c r="I324" s="19" t="s">
        <v>263</v>
      </c>
      <c r="J324" s="19" t="s">
        <v>264</v>
      </c>
      <c r="K324" s="19" t="s">
        <v>155</v>
      </c>
      <c r="L324" s="19" t="s">
        <v>156</v>
      </c>
      <c r="M324" s="21" t="s">
        <v>646</v>
      </c>
      <c r="N324" s="22"/>
      <c r="O324" s="19" t="s">
        <v>316</v>
      </c>
      <c r="P324" s="19" t="s">
        <v>317</v>
      </c>
      <c r="Q324" s="23">
        <v>0</v>
      </c>
      <c r="R324" s="24"/>
      <c r="S324" s="24">
        <v>19449.55</v>
      </c>
      <c r="T324" s="24"/>
      <c r="U324" s="25" t="s">
        <v>121</v>
      </c>
      <c r="V324" s="26">
        <f t="shared" si="13"/>
        <v>19449.55</v>
      </c>
      <c r="W324" s="26">
        <v>19449.55</v>
      </c>
      <c r="X324" s="26">
        <v>19449.55</v>
      </c>
      <c r="Y324" s="26">
        <v>0</v>
      </c>
      <c r="Z324" s="26">
        <v>0</v>
      </c>
      <c r="AA324" s="27" t="s">
        <v>12</v>
      </c>
      <c r="AB324" s="17" t="s">
        <v>100</v>
      </c>
      <c r="AC324" s="17" t="s">
        <v>101</v>
      </c>
      <c r="AD324" s="28"/>
      <c r="AE324" s="29"/>
      <c r="AF324" s="29" t="s">
        <v>102</v>
      </c>
      <c r="AG324" s="29"/>
      <c r="AH324" s="29"/>
      <c r="AI324" s="29"/>
      <c r="AJ324" s="29"/>
      <c r="AK324" s="29"/>
      <c r="AL324" s="29"/>
      <c r="AM324" s="29"/>
      <c r="AN324" s="29"/>
      <c r="AO324" s="29"/>
      <c r="AP324" s="29"/>
      <c r="AQ324" s="29"/>
      <c r="AR324" s="29"/>
      <c r="AS324" s="29"/>
      <c r="AT324" s="29" t="s">
        <v>102</v>
      </c>
      <c r="AU324" s="29"/>
      <c r="AV324" s="29"/>
      <c r="AW324" s="29"/>
      <c r="AX324" s="29"/>
      <c r="AY324" s="29"/>
      <c r="AZ324" s="29"/>
      <c r="BA324" s="29"/>
      <c r="BB324" s="29"/>
      <c r="BC324" s="29"/>
      <c r="BD324" s="30">
        <v>1</v>
      </c>
      <c r="BE324" s="31">
        <v>0</v>
      </c>
      <c r="BF324" s="31">
        <v>0</v>
      </c>
      <c r="BG324" s="31">
        <v>19449.55</v>
      </c>
      <c r="BH324" s="31">
        <v>0</v>
      </c>
      <c r="BI324" s="31">
        <v>0</v>
      </c>
      <c r="BJ324" s="31">
        <v>0</v>
      </c>
      <c r="BK324" s="31">
        <v>0</v>
      </c>
      <c r="BL324" s="31">
        <v>0</v>
      </c>
      <c r="BM324" s="31">
        <v>0</v>
      </c>
      <c r="BN324" s="31">
        <v>0</v>
      </c>
      <c r="BO324" s="31">
        <v>0</v>
      </c>
      <c r="BP324" s="31">
        <v>0</v>
      </c>
      <c r="BQ324" s="31">
        <v>19449.55</v>
      </c>
      <c r="BR324" s="31" t="b">
        <v>1</v>
      </c>
      <c r="BS324" s="31"/>
      <c r="BT324" s="32" t="s">
        <v>144</v>
      </c>
    </row>
    <row r="325" spans="1:72" ht="63.75" x14ac:dyDescent="0.2">
      <c r="A325" s="17">
        <v>324</v>
      </c>
      <c r="B325" s="18">
        <v>99</v>
      </c>
      <c r="C325" s="19" t="s">
        <v>312</v>
      </c>
      <c r="D325" s="19" t="s">
        <v>313</v>
      </c>
      <c r="E325" s="20" t="s">
        <v>87</v>
      </c>
      <c r="F325" s="20" t="s">
        <v>88</v>
      </c>
      <c r="G325" s="19" t="s">
        <v>261</v>
      </c>
      <c r="H325" s="19" t="s">
        <v>262</v>
      </c>
      <c r="I325" s="19" t="s">
        <v>263</v>
      </c>
      <c r="J325" s="19" t="s">
        <v>264</v>
      </c>
      <c r="K325" s="19" t="s">
        <v>155</v>
      </c>
      <c r="L325" s="19" t="s">
        <v>156</v>
      </c>
      <c r="M325" s="21" t="s">
        <v>646</v>
      </c>
      <c r="N325" s="22"/>
      <c r="O325" s="19" t="s">
        <v>316</v>
      </c>
      <c r="P325" s="19" t="s">
        <v>19</v>
      </c>
      <c r="Q325" s="23">
        <v>0</v>
      </c>
      <c r="R325" s="24"/>
      <c r="S325" s="24">
        <v>4788.59</v>
      </c>
      <c r="T325" s="24"/>
      <c r="U325" s="25" t="s">
        <v>121</v>
      </c>
      <c r="V325" s="26">
        <f t="shared" si="13"/>
        <v>4788.59</v>
      </c>
      <c r="W325" s="26">
        <v>4788.59</v>
      </c>
      <c r="X325" s="26">
        <v>4788.58</v>
      </c>
      <c r="Y325" s="26">
        <v>0</v>
      </c>
      <c r="Z325" s="26">
        <v>1.0000000000218279E-2</v>
      </c>
      <c r="AA325" s="27" t="s">
        <v>12</v>
      </c>
      <c r="AB325" s="17" t="s">
        <v>100</v>
      </c>
      <c r="AC325" s="17" t="s">
        <v>101</v>
      </c>
      <c r="AD325" s="28"/>
      <c r="AE325" s="29"/>
      <c r="AF325" s="29" t="s">
        <v>102</v>
      </c>
      <c r="AG325" s="29"/>
      <c r="AH325" s="29"/>
      <c r="AI325" s="29"/>
      <c r="AJ325" s="29"/>
      <c r="AK325" s="29"/>
      <c r="AL325" s="29"/>
      <c r="AM325" s="29"/>
      <c r="AN325" s="29"/>
      <c r="AO325" s="29"/>
      <c r="AP325" s="29"/>
      <c r="AQ325" s="29"/>
      <c r="AR325" s="29"/>
      <c r="AS325" s="29"/>
      <c r="AT325" s="29" t="s">
        <v>102</v>
      </c>
      <c r="AU325" s="29"/>
      <c r="AV325" s="29"/>
      <c r="AW325" s="29"/>
      <c r="AX325" s="29"/>
      <c r="AY325" s="29"/>
      <c r="AZ325" s="29"/>
      <c r="BA325" s="29"/>
      <c r="BB325" s="29"/>
      <c r="BC325" s="29"/>
      <c r="BD325" s="30">
        <v>1</v>
      </c>
      <c r="BE325" s="31">
        <v>0</v>
      </c>
      <c r="BF325" s="31">
        <v>0</v>
      </c>
      <c r="BG325" s="31">
        <v>4788.59</v>
      </c>
      <c r="BH325" s="31">
        <v>0</v>
      </c>
      <c r="BI325" s="31">
        <v>0</v>
      </c>
      <c r="BJ325" s="31">
        <v>0</v>
      </c>
      <c r="BK325" s="31">
        <v>0</v>
      </c>
      <c r="BL325" s="31">
        <v>0</v>
      </c>
      <c r="BM325" s="31">
        <v>0</v>
      </c>
      <c r="BN325" s="31">
        <v>0</v>
      </c>
      <c r="BO325" s="31">
        <v>0</v>
      </c>
      <c r="BP325" s="31">
        <v>0</v>
      </c>
      <c r="BQ325" s="31">
        <v>4788.59</v>
      </c>
      <c r="BR325" s="31" t="b">
        <v>1</v>
      </c>
      <c r="BS325" s="31"/>
      <c r="BT325" s="32" t="s">
        <v>144</v>
      </c>
    </row>
    <row r="326" spans="1:72" ht="60" x14ac:dyDescent="0.2">
      <c r="A326" s="17">
        <v>325</v>
      </c>
      <c r="B326" s="18">
        <v>100</v>
      </c>
      <c r="C326" s="19" t="s">
        <v>312</v>
      </c>
      <c r="D326" s="19" t="s">
        <v>313</v>
      </c>
      <c r="E326" s="20" t="s">
        <v>87</v>
      </c>
      <c r="F326" s="20" t="s">
        <v>88</v>
      </c>
      <c r="G326" s="19" t="s">
        <v>261</v>
      </c>
      <c r="H326" s="19" t="s">
        <v>262</v>
      </c>
      <c r="I326" s="19" t="s">
        <v>263</v>
      </c>
      <c r="J326" s="19" t="s">
        <v>264</v>
      </c>
      <c r="K326" s="19" t="s">
        <v>155</v>
      </c>
      <c r="L326" s="19" t="s">
        <v>156</v>
      </c>
      <c r="M326" s="21" t="s">
        <v>647</v>
      </c>
      <c r="N326" s="22"/>
      <c r="O326" s="19" t="s">
        <v>648</v>
      </c>
      <c r="P326" s="19" t="s">
        <v>649</v>
      </c>
      <c r="Q326" s="23">
        <v>0</v>
      </c>
      <c r="R326" s="24"/>
      <c r="S326" s="24">
        <v>15038.17</v>
      </c>
      <c r="T326" s="24"/>
      <c r="U326" s="25" t="s">
        <v>121</v>
      </c>
      <c r="V326" s="26">
        <f t="shared" si="13"/>
        <v>15038.17</v>
      </c>
      <c r="W326" s="26">
        <v>13426.9375</v>
      </c>
      <c r="X326" s="26">
        <v>0</v>
      </c>
      <c r="Y326" s="26">
        <v>1611.2325000000001</v>
      </c>
      <c r="Z326" s="26">
        <v>15038.17</v>
      </c>
      <c r="AA326" s="27" t="s">
        <v>12</v>
      </c>
      <c r="AB326" s="17" t="s">
        <v>100</v>
      </c>
      <c r="AC326" s="17" t="s">
        <v>101</v>
      </c>
      <c r="AD326" s="28"/>
      <c r="AE326" s="29"/>
      <c r="AF326" s="29" t="s">
        <v>102</v>
      </c>
      <c r="AG326" s="29"/>
      <c r="AH326" s="29"/>
      <c r="AI326" s="29"/>
      <c r="AJ326" s="29"/>
      <c r="AK326" s="29"/>
      <c r="AL326" s="29"/>
      <c r="AM326" s="29"/>
      <c r="AN326" s="29"/>
      <c r="AO326" s="29"/>
      <c r="AP326" s="29"/>
      <c r="AQ326" s="29"/>
      <c r="AR326" s="29"/>
      <c r="AS326" s="29"/>
      <c r="AT326" s="29" t="s">
        <v>102</v>
      </c>
      <c r="AU326" s="29"/>
      <c r="AV326" s="29"/>
      <c r="AW326" s="29"/>
      <c r="AX326" s="29"/>
      <c r="AY326" s="29"/>
      <c r="AZ326" s="29"/>
      <c r="BA326" s="29"/>
      <c r="BB326" s="29"/>
      <c r="BC326" s="29"/>
      <c r="BD326" s="30">
        <v>1</v>
      </c>
      <c r="BE326" s="31">
        <v>0</v>
      </c>
      <c r="BF326" s="31">
        <v>0</v>
      </c>
      <c r="BG326" s="31">
        <v>15038.17</v>
      </c>
      <c r="BH326" s="31">
        <v>0</v>
      </c>
      <c r="BI326" s="31">
        <v>0</v>
      </c>
      <c r="BJ326" s="31">
        <v>0</v>
      </c>
      <c r="BK326" s="31">
        <v>0</v>
      </c>
      <c r="BL326" s="31">
        <v>0</v>
      </c>
      <c r="BM326" s="31">
        <v>0</v>
      </c>
      <c r="BN326" s="31">
        <v>0</v>
      </c>
      <c r="BO326" s="31">
        <v>0</v>
      </c>
      <c r="BP326" s="31">
        <v>0</v>
      </c>
      <c r="BQ326" s="31">
        <v>15038.17</v>
      </c>
      <c r="BR326" s="31" t="b">
        <v>1</v>
      </c>
      <c r="BS326" s="31"/>
      <c r="BT326" s="32" t="s">
        <v>144</v>
      </c>
    </row>
    <row r="327" spans="1:72" ht="89.25" x14ac:dyDescent="0.2">
      <c r="A327" s="17">
        <v>326</v>
      </c>
      <c r="B327" s="18">
        <v>74</v>
      </c>
      <c r="C327" s="19" t="s">
        <v>470</v>
      </c>
      <c r="D327" s="19" t="s">
        <v>596</v>
      </c>
      <c r="E327" s="20" t="s">
        <v>87</v>
      </c>
      <c r="F327" s="20" t="s">
        <v>88</v>
      </c>
      <c r="G327" s="19" t="s">
        <v>261</v>
      </c>
      <c r="H327" s="19" t="s">
        <v>262</v>
      </c>
      <c r="I327" s="19" t="s">
        <v>263</v>
      </c>
      <c r="J327" s="19" t="s">
        <v>264</v>
      </c>
      <c r="K327" s="19" t="s">
        <v>155</v>
      </c>
      <c r="L327" s="19" t="s">
        <v>156</v>
      </c>
      <c r="M327" s="21" t="s">
        <v>650</v>
      </c>
      <c r="N327" s="22"/>
      <c r="O327" s="19" t="s">
        <v>316</v>
      </c>
      <c r="P327" s="19" t="s">
        <v>482</v>
      </c>
      <c r="Q327" s="23">
        <v>0</v>
      </c>
      <c r="R327" s="24"/>
      <c r="S327" s="24">
        <v>386.64</v>
      </c>
      <c r="T327" s="24"/>
      <c r="U327" s="25" t="s">
        <v>121</v>
      </c>
      <c r="V327" s="26">
        <f t="shared" si="13"/>
        <v>386.64</v>
      </c>
      <c r="W327" s="26">
        <v>386.64</v>
      </c>
      <c r="X327" s="26">
        <v>0</v>
      </c>
      <c r="Y327" s="26">
        <v>0</v>
      </c>
      <c r="Z327" s="26">
        <v>386.64</v>
      </c>
      <c r="AA327" s="27" t="s">
        <v>12</v>
      </c>
      <c r="AB327" s="17" t="s">
        <v>100</v>
      </c>
      <c r="AC327" s="17" t="s">
        <v>101</v>
      </c>
      <c r="AD327" s="28"/>
      <c r="AE327" s="29"/>
      <c r="AF327" s="29" t="s">
        <v>102</v>
      </c>
      <c r="AG327" s="29"/>
      <c r="AH327" s="29"/>
      <c r="AI327" s="29"/>
      <c r="AJ327" s="29"/>
      <c r="AK327" s="29"/>
      <c r="AL327" s="29"/>
      <c r="AM327" s="29"/>
      <c r="AN327" s="29"/>
      <c r="AO327" s="29"/>
      <c r="AP327" s="29"/>
      <c r="AQ327" s="29"/>
      <c r="AR327" s="29"/>
      <c r="AS327" s="29"/>
      <c r="AT327" s="29" t="s">
        <v>102</v>
      </c>
      <c r="AU327" s="29"/>
      <c r="AV327" s="29"/>
      <c r="AW327" s="29"/>
      <c r="AX327" s="29"/>
      <c r="AY327" s="29"/>
      <c r="AZ327" s="29"/>
      <c r="BA327" s="29"/>
      <c r="BB327" s="29"/>
      <c r="BC327" s="29"/>
      <c r="BD327" s="30">
        <v>1</v>
      </c>
      <c r="BE327" s="31">
        <v>0</v>
      </c>
      <c r="BF327" s="31">
        <v>0</v>
      </c>
      <c r="BG327" s="31">
        <v>386.64</v>
      </c>
      <c r="BH327" s="31">
        <v>0</v>
      </c>
      <c r="BI327" s="31">
        <v>0</v>
      </c>
      <c r="BJ327" s="31">
        <v>0</v>
      </c>
      <c r="BK327" s="31">
        <v>0</v>
      </c>
      <c r="BL327" s="31">
        <v>0</v>
      </c>
      <c r="BM327" s="31">
        <v>0</v>
      </c>
      <c r="BN327" s="31">
        <v>0</v>
      </c>
      <c r="BO327" s="31">
        <v>0</v>
      </c>
      <c r="BP327" s="31">
        <v>0</v>
      </c>
      <c r="BQ327" s="31">
        <v>386.64</v>
      </c>
      <c r="BR327" s="31" t="b">
        <v>1</v>
      </c>
      <c r="BS327" s="31"/>
      <c r="BT327" s="32" t="s">
        <v>144</v>
      </c>
    </row>
    <row r="328" spans="1:72" ht="75" x14ac:dyDescent="0.2">
      <c r="A328" s="17">
        <v>327</v>
      </c>
      <c r="B328" s="18">
        <v>75</v>
      </c>
      <c r="C328" s="19" t="s">
        <v>470</v>
      </c>
      <c r="D328" s="19" t="s">
        <v>596</v>
      </c>
      <c r="E328" s="20" t="s">
        <v>87</v>
      </c>
      <c r="F328" s="20" t="s">
        <v>88</v>
      </c>
      <c r="G328" s="19" t="s">
        <v>261</v>
      </c>
      <c r="H328" s="19" t="s">
        <v>262</v>
      </c>
      <c r="I328" s="19" t="s">
        <v>263</v>
      </c>
      <c r="J328" s="19" t="s">
        <v>264</v>
      </c>
      <c r="K328" s="19" t="s">
        <v>155</v>
      </c>
      <c r="L328" s="19" t="s">
        <v>156</v>
      </c>
      <c r="M328" s="21" t="s">
        <v>651</v>
      </c>
      <c r="N328" s="22"/>
      <c r="O328" s="19" t="s">
        <v>316</v>
      </c>
      <c r="P328" s="19" t="s">
        <v>652</v>
      </c>
      <c r="Q328" s="23">
        <v>0</v>
      </c>
      <c r="R328" s="24">
        <v>-8452.39</v>
      </c>
      <c r="S328" s="24">
        <v>97827.99</v>
      </c>
      <c r="T328" s="24"/>
      <c r="U328" s="25" t="s">
        <v>133</v>
      </c>
      <c r="V328" s="26">
        <f t="shared" si="13"/>
        <v>89375.6</v>
      </c>
      <c r="W328" s="26">
        <v>81476.570000000007</v>
      </c>
      <c r="X328" s="26">
        <v>81476.570000000007</v>
      </c>
      <c r="Y328" s="44">
        <v>7899.0299999999988</v>
      </c>
      <c r="Z328" s="26">
        <v>7899.0299999999988</v>
      </c>
      <c r="AA328" s="27" t="s">
        <v>12</v>
      </c>
      <c r="AB328" s="17" t="s">
        <v>100</v>
      </c>
      <c r="AC328" s="17" t="s">
        <v>101</v>
      </c>
      <c r="AD328" s="28"/>
      <c r="AE328" s="29"/>
      <c r="AF328" s="29" t="s">
        <v>102</v>
      </c>
      <c r="AG328" s="29"/>
      <c r="AH328" s="29"/>
      <c r="AI328" s="29"/>
      <c r="AJ328" s="29"/>
      <c r="AK328" s="29"/>
      <c r="AL328" s="29"/>
      <c r="AM328" s="29"/>
      <c r="AN328" s="29"/>
      <c r="AO328" s="29"/>
      <c r="AP328" s="29"/>
      <c r="AQ328" s="29"/>
      <c r="AR328" s="29"/>
      <c r="AS328" s="29"/>
      <c r="AT328" s="29"/>
      <c r="AU328" s="29"/>
      <c r="AV328" s="29" t="s">
        <v>102</v>
      </c>
      <c r="AW328" s="29"/>
      <c r="AX328" s="29"/>
      <c r="AY328" s="29"/>
      <c r="AZ328" s="29"/>
      <c r="BA328" s="29"/>
      <c r="BB328" s="29"/>
      <c r="BC328" s="29"/>
      <c r="BD328" s="30">
        <v>1</v>
      </c>
      <c r="BE328" s="31">
        <v>0</v>
      </c>
      <c r="BF328" s="31">
        <v>0</v>
      </c>
      <c r="BG328" s="31">
        <v>0</v>
      </c>
      <c r="BH328" s="31">
        <v>0</v>
      </c>
      <c r="BI328" s="31">
        <v>89375.6</v>
      </c>
      <c r="BJ328" s="31">
        <v>0</v>
      </c>
      <c r="BK328" s="31">
        <v>0</v>
      </c>
      <c r="BL328" s="31">
        <v>0</v>
      </c>
      <c r="BM328" s="31">
        <v>0</v>
      </c>
      <c r="BN328" s="31">
        <v>0</v>
      </c>
      <c r="BO328" s="31">
        <v>0</v>
      </c>
      <c r="BP328" s="31">
        <v>0</v>
      </c>
      <c r="BQ328" s="31">
        <v>89375.6</v>
      </c>
      <c r="BR328" s="31" t="b">
        <v>1</v>
      </c>
      <c r="BS328" s="31"/>
      <c r="BT328" s="33" t="s">
        <v>653</v>
      </c>
    </row>
    <row r="329" spans="1:72" ht="63.75" x14ac:dyDescent="0.2">
      <c r="A329" s="17">
        <v>328</v>
      </c>
      <c r="B329" s="18">
        <v>76</v>
      </c>
      <c r="C329" s="19" t="s">
        <v>470</v>
      </c>
      <c r="D329" s="19" t="s">
        <v>596</v>
      </c>
      <c r="E329" s="20" t="s">
        <v>87</v>
      </c>
      <c r="F329" s="20" t="s">
        <v>88</v>
      </c>
      <c r="G329" s="19" t="s">
        <v>261</v>
      </c>
      <c r="H329" s="19" t="s">
        <v>262</v>
      </c>
      <c r="I329" s="19" t="s">
        <v>263</v>
      </c>
      <c r="J329" s="19" t="s">
        <v>264</v>
      </c>
      <c r="K329" s="19" t="s">
        <v>155</v>
      </c>
      <c r="L329" s="19" t="s">
        <v>156</v>
      </c>
      <c r="M329" s="21" t="s">
        <v>654</v>
      </c>
      <c r="N329" s="22"/>
      <c r="O329" s="19" t="s">
        <v>316</v>
      </c>
      <c r="P329" s="19" t="s">
        <v>19</v>
      </c>
      <c r="Q329" s="23">
        <v>0</v>
      </c>
      <c r="R329" s="24"/>
      <c r="S329" s="24">
        <v>5552.39</v>
      </c>
      <c r="T329" s="24"/>
      <c r="U329" s="25" t="s">
        <v>121</v>
      </c>
      <c r="V329" s="26">
        <f t="shared" si="13"/>
        <v>5552.39</v>
      </c>
      <c r="W329" s="26">
        <v>5552.3888000000006</v>
      </c>
      <c r="X329" s="26">
        <v>5552.3888000000006</v>
      </c>
      <c r="Y329" s="26">
        <v>1.1999999996987754E-3</v>
      </c>
      <c r="Z329" s="26">
        <v>1.1999999996987754E-3</v>
      </c>
      <c r="AA329" s="27" t="s">
        <v>12</v>
      </c>
      <c r="AB329" s="17" t="s">
        <v>100</v>
      </c>
      <c r="AC329" s="17" t="s">
        <v>101</v>
      </c>
      <c r="AD329" s="28"/>
      <c r="AE329" s="29"/>
      <c r="AF329" s="29" t="s">
        <v>102</v>
      </c>
      <c r="AG329" s="29"/>
      <c r="AH329" s="29"/>
      <c r="AI329" s="29"/>
      <c r="AJ329" s="29"/>
      <c r="AK329" s="29"/>
      <c r="AL329" s="29"/>
      <c r="AM329" s="29"/>
      <c r="AN329" s="29"/>
      <c r="AO329" s="29"/>
      <c r="AP329" s="29"/>
      <c r="AQ329" s="29"/>
      <c r="AR329" s="29"/>
      <c r="AS329" s="29"/>
      <c r="AT329" s="29" t="s">
        <v>102</v>
      </c>
      <c r="AU329" s="29"/>
      <c r="AV329" s="29"/>
      <c r="AW329" s="29"/>
      <c r="AX329" s="29"/>
      <c r="AY329" s="29"/>
      <c r="AZ329" s="29"/>
      <c r="BA329" s="29"/>
      <c r="BB329" s="29"/>
      <c r="BC329" s="29"/>
      <c r="BD329" s="30">
        <v>1</v>
      </c>
      <c r="BE329" s="31">
        <v>0</v>
      </c>
      <c r="BF329" s="31">
        <v>0</v>
      </c>
      <c r="BG329" s="31">
        <v>5552.39</v>
      </c>
      <c r="BH329" s="31">
        <v>0</v>
      </c>
      <c r="BI329" s="31">
        <v>0</v>
      </c>
      <c r="BJ329" s="31">
        <v>0</v>
      </c>
      <c r="BK329" s="31">
        <v>0</v>
      </c>
      <c r="BL329" s="31">
        <v>0</v>
      </c>
      <c r="BM329" s="31">
        <v>0</v>
      </c>
      <c r="BN329" s="31">
        <v>0</v>
      </c>
      <c r="BO329" s="31">
        <v>0</v>
      </c>
      <c r="BP329" s="31">
        <v>0</v>
      </c>
      <c r="BQ329" s="31">
        <v>5552.39</v>
      </c>
      <c r="BR329" s="31" t="b">
        <v>1</v>
      </c>
      <c r="BS329" s="31"/>
      <c r="BT329" s="32" t="s">
        <v>144</v>
      </c>
    </row>
    <row r="330" spans="1:72" ht="51" x14ac:dyDescent="0.2">
      <c r="A330" s="17">
        <v>329</v>
      </c>
      <c r="B330" s="18">
        <v>77</v>
      </c>
      <c r="C330" s="19" t="s">
        <v>470</v>
      </c>
      <c r="D330" s="19" t="s">
        <v>504</v>
      </c>
      <c r="E330" s="20" t="s">
        <v>87</v>
      </c>
      <c r="F330" s="20" t="s">
        <v>88</v>
      </c>
      <c r="G330" s="19" t="s">
        <v>261</v>
      </c>
      <c r="H330" s="19" t="s">
        <v>262</v>
      </c>
      <c r="I330" s="19" t="s">
        <v>263</v>
      </c>
      <c r="J330" s="19" t="s">
        <v>264</v>
      </c>
      <c r="K330" s="19" t="s">
        <v>155</v>
      </c>
      <c r="L330" s="19" t="s">
        <v>156</v>
      </c>
      <c r="M330" s="21" t="s">
        <v>594</v>
      </c>
      <c r="N330" s="22"/>
      <c r="O330" s="19" t="s">
        <v>316</v>
      </c>
      <c r="P330" s="19" t="s">
        <v>506</v>
      </c>
      <c r="Q330" s="23">
        <v>0</v>
      </c>
      <c r="R330" s="24">
        <v>-0.35</v>
      </c>
      <c r="S330" s="24">
        <v>121810.15</v>
      </c>
      <c r="T330" s="24"/>
      <c r="U330" s="25" t="s">
        <v>121</v>
      </c>
      <c r="V330" s="26">
        <f t="shared" si="13"/>
        <v>121809.79999999999</v>
      </c>
      <c r="W330" s="26">
        <v>121809.79999999999</v>
      </c>
      <c r="X330" s="26">
        <v>121809.8</v>
      </c>
      <c r="Y330" s="26">
        <v>0</v>
      </c>
      <c r="Z330" s="26">
        <v>0</v>
      </c>
      <c r="AA330" s="27" t="s">
        <v>12</v>
      </c>
      <c r="AB330" s="17" t="s">
        <v>100</v>
      </c>
      <c r="AC330" s="17" t="s">
        <v>101</v>
      </c>
      <c r="AD330" s="28"/>
      <c r="AE330" s="29"/>
      <c r="AF330" s="29" t="s">
        <v>102</v>
      </c>
      <c r="AG330" s="29"/>
      <c r="AH330" s="29"/>
      <c r="AI330" s="29"/>
      <c r="AJ330" s="29"/>
      <c r="AK330" s="29"/>
      <c r="AL330" s="29"/>
      <c r="AM330" s="29"/>
      <c r="AN330" s="29"/>
      <c r="AO330" s="29"/>
      <c r="AP330" s="29"/>
      <c r="AQ330" s="29"/>
      <c r="AR330" s="29" t="s">
        <v>102</v>
      </c>
      <c r="AS330" s="29" t="s">
        <v>102</v>
      </c>
      <c r="AT330" s="29" t="s">
        <v>102</v>
      </c>
      <c r="AU330" s="29"/>
      <c r="AV330" s="29"/>
      <c r="AW330" s="29"/>
      <c r="AX330" s="29"/>
      <c r="AY330" s="29"/>
      <c r="AZ330" s="29"/>
      <c r="BA330" s="29"/>
      <c r="BB330" s="29"/>
      <c r="BC330" s="29"/>
      <c r="BD330" s="30">
        <v>3</v>
      </c>
      <c r="BE330" s="31">
        <v>40603.266666666663</v>
      </c>
      <c r="BF330" s="31">
        <v>40603.266666666663</v>
      </c>
      <c r="BG330" s="31">
        <v>40603.266666666663</v>
      </c>
      <c r="BH330" s="31">
        <v>0</v>
      </c>
      <c r="BI330" s="31">
        <v>0</v>
      </c>
      <c r="BJ330" s="31">
        <v>0</v>
      </c>
      <c r="BK330" s="31">
        <v>0</v>
      </c>
      <c r="BL330" s="31">
        <v>0</v>
      </c>
      <c r="BM330" s="31">
        <v>0</v>
      </c>
      <c r="BN330" s="31">
        <v>0</v>
      </c>
      <c r="BO330" s="31">
        <v>0</v>
      </c>
      <c r="BP330" s="31">
        <v>0</v>
      </c>
      <c r="BQ330" s="31">
        <v>121809.79999999999</v>
      </c>
      <c r="BR330" s="31" t="b">
        <v>1</v>
      </c>
      <c r="BS330" s="31"/>
      <c r="BT330" s="33" t="s">
        <v>655</v>
      </c>
    </row>
    <row r="331" spans="1:72" ht="51" x14ac:dyDescent="0.2">
      <c r="A331" s="17">
        <v>330</v>
      </c>
      <c r="B331" s="18">
        <v>78</v>
      </c>
      <c r="C331" s="19" t="s">
        <v>470</v>
      </c>
      <c r="D331" s="19" t="s">
        <v>504</v>
      </c>
      <c r="E331" s="20" t="s">
        <v>87</v>
      </c>
      <c r="F331" s="20" t="s">
        <v>88</v>
      </c>
      <c r="G331" s="19" t="s">
        <v>261</v>
      </c>
      <c r="H331" s="19" t="s">
        <v>262</v>
      </c>
      <c r="I331" s="19" t="s">
        <v>263</v>
      </c>
      <c r="J331" s="19" t="s">
        <v>264</v>
      </c>
      <c r="K331" s="19" t="s">
        <v>155</v>
      </c>
      <c r="L331" s="19" t="s">
        <v>156</v>
      </c>
      <c r="M331" s="21" t="s">
        <v>656</v>
      </c>
      <c r="N331" s="22"/>
      <c r="O331" s="19" t="s">
        <v>316</v>
      </c>
      <c r="P331" s="19" t="s">
        <v>506</v>
      </c>
      <c r="Q331" s="23">
        <v>0</v>
      </c>
      <c r="R331" s="24"/>
      <c r="S331" s="24">
        <v>43494.98</v>
      </c>
      <c r="T331" s="24"/>
      <c r="U331" s="25" t="s">
        <v>121</v>
      </c>
      <c r="V331" s="26">
        <f t="shared" si="13"/>
        <v>43494.98</v>
      </c>
      <c r="W331" s="26">
        <v>43494.98</v>
      </c>
      <c r="X331" s="26">
        <v>0</v>
      </c>
      <c r="Y331" s="26">
        <v>0</v>
      </c>
      <c r="Z331" s="26">
        <v>43494.98</v>
      </c>
      <c r="AA331" s="27" t="s">
        <v>12</v>
      </c>
      <c r="AB331" s="17" t="s">
        <v>100</v>
      </c>
      <c r="AC331" s="17" t="s">
        <v>101</v>
      </c>
      <c r="AD331" s="28"/>
      <c r="AE331" s="29"/>
      <c r="AF331" s="29" t="s">
        <v>102</v>
      </c>
      <c r="AG331" s="29"/>
      <c r="AH331" s="29"/>
      <c r="AI331" s="29"/>
      <c r="AJ331" s="29"/>
      <c r="AK331" s="29"/>
      <c r="AL331" s="29"/>
      <c r="AM331" s="29"/>
      <c r="AN331" s="29"/>
      <c r="AO331" s="29"/>
      <c r="AP331" s="29"/>
      <c r="AQ331" s="29"/>
      <c r="AR331" s="29" t="s">
        <v>102</v>
      </c>
      <c r="AS331" s="29" t="s">
        <v>102</v>
      </c>
      <c r="AT331" s="29" t="s">
        <v>102</v>
      </c>
      <c r="AU331" s="29"/>
      <c r="AV331" s="29"/>
      <c r="AW331" s="29"/>
      <c r="AX331" s="29"/>
      <c r="AY331" s="29"/>
      <c r="AZ331" s="29"/>
      <c r="BA331" s="29"/>
      <c r="BB331" s="29"/>
      <c r="BC331" s="29"/>
      <c r="BD331" s="30">
        <v>3</v>
      </c>
      <c r="BE331" s="31">
        <v>14498.326666666668</v>
      </c>
      <c r="BF331" s="31">
        <v>14498.326666666668</v>
      </c>
      <c r="BG331" s="31">
        <v>14498.326666666668</v>
      </c>
      <c r="BH331" s="31">
        <v>0</v>
      </c>
      <c r="BI331" s="31">
        <v>0</v>
      </c>
      <c r="BJ331" s="31">
        <v>0</v>
      </c>
      <c r="BK331" s="31">
        <v>0</v>
      </c>
      <c r="BL331" s="31">
        <v>0</v>
      </c>
      <c r="BM331" s="31">
        <v>0</v>
      </c>
      <c r="BN331" s="31">
        <v>0</v>
      </c>
      <c r="BO331" s="31">
        <v>0</v>
      </c>
      <c r="BP331" s="31">
        <v>0</v>
      </c>
      <c r="BQ331" s="31">
        <v>43494.98</v>
      </c>
      <c r="BR331" s="31" t="b">
        <v>1</v>
      </c>
      <c r="BS331" s="31"/>
      <c r="BT331" s="32" t="s">
        <v>144</v>
      </c>
    </row>
    <row r="332" spans="1:72" ht="51" x14ac:dyDescent="0.2">
      <c r="A332" s="17">
        <v>331</v>
      </c>
      <c r="B332" s="18">
        <v>82</v>
      </c>
      <c r="C332" s="19" t="s">
        <v>122</v>
      </c>
      <c r="D332" s="19" t="s">
        <v>123</v>
      </c>
      <c r="E332" s="20" t="s">
        <v>87</v>
      </c>
      <c r="F332" s="20" t="s">
        <v>88</v>
      </c>
      <c r="G332" s="19" t="s">
        <v>89</v>
      </c>
      <c r="H332" s="19" t="s">
        <v>90</v>
      </c>
      <c r="I332" s="19" t="s">
        <v>91</v>
      </c>
      <c r="J332" s="40" t="s">
        <v>92</v>
      </c>
      <c r="K332" s="19" t="s">
        <v>155</v>
      </c>
      <c r="L332" s="19" t="s">
        <v>156</v>
      </c>
      <c r="M332" s="21" t="s">
        <v>657</v>
      </c>
      <c r="N332" s="22"/>
      <c r="O332" s="19" t="s">
        <v>108</v>
      </c>
      <c r="P332" s="41" t="s">
        <v>127</v>
      </c>
      <c r="Q332" s="23">
        <v>0</v>
      </c>
      <c r="R332" s="24">
        <v>-3472</v>
      </c>
      <c r="S332" s="24">
        <v>3640</v>
      </c>
      <c r="T332" s="24"/>
      <c r="U332" s="25" t="s">
        <v>121</v>
      </c>
      <c r="V332" s="26">
        <f t="shared" si="13"/>
        <v>168</v>
      </c>
      <c r="W332" s="26">
        <v>168</v>
      </c>
      <c r="X332" s="26">
        <v>168</v>
      </c>
      <c r="Y332" s="26">
        <v>0</v>
      </c>
      <c r="Z332" s="26">
        <v>0</v>
      </c>
      <c r="AA332" s="27" t="s">
        <v>99</v>
      </c>
      <c r="AB332" s="17" t="s">
        <v>100</v>
      </c>
      <c r="AC332" s="17" t="s">
        <v>101</v>
      </c>
      <c r="AD332" s="28"/>
      <c r="AE332" s="29"/>
      <c r="AF332" s="29" t="s">
        <v>102</v>
      </c>
      <c r="AG332" s="29"/>
      <c r="AH332" s="29"/>
      <c r="AI332" s="29"/>
      <c r="AJ332" s="29"/>
      <c r="AK332" s="29"/>
      <c r="AL332" s="29"/>
      <c r="AM332" s="29"/>
      <c r="AN332" s="29"/>
      <c r="AO332" s="29"/>
      <c r="AP332" s="29"/>
      <c r="AQ332" s="29"/>
      <c r="AR332" s="29"/>
      <c r="AS332" s="29"/>
      <c r="AT332" s="29" t="s">
        <v>102</v>
      </c>
      <c r="AU332" s="29"/>
      <c r="AV332" s="29"/>
      <c r="AW332" s="29"/>
      <c r="AX332" s="29"/>
      <c r="AY332" s="29"/>
      <c r="AZ332" s="29"/>
      <c r="BA332" s="29"/>
      <c r="BB332" s="29"/>
      <c r="BC332" s="29"/>
      <c r="BD332" s="30">
        <v>1</v>
      </c>
      <c r="BE332" s="31">
        <v>0</v>
      </c>
      <c r="BF332" s="31">
        <v>0</v>
      </c>
      <c r="BG332" s="31">
        <v>168</v>
      </c>
      <c r="BH332" s="31">
        <v>0</v>
      </c>
      <c r="BI332" s="31">
        <v>0</v>
      </c>
      <c r="BJ332" s="31">
        <v>0</v>
      </c>
      <c r="BK332" s="31">
        <v>0</v>
      </c>
      <c r="BL332" s="31">
        <v>0</v>
      </c>
      <c r="BM332" s="31">
        <v>0</v>
      </c>
      <c r="BN332" s="31">
        <v>0</v>
      </c>
      <c r="BO332" s="31">
        <v>0</v>
      </c>
      <c r="BP332" s="31">
        <v>0</v>
      </c>
      <c r="BQ332" s="31">
        <v>168</v>
      </c>
      <c r="BR332" s="31" t="b">
        <v>1</v>
      </c>
      <c r="BS332" s="31"/>
      <c r="BT332" s="33" t="s">
        <v>154</v>
      </c>
    </row>
    <row r="333" spans="1:72" ht="51" x14ac:dyDescent="0.2">
      <c r="A333" s="17">
        <v>332</v>
      </c>
      <c r="B333" s="18">
        <v>83</v>
      </c>
      <c r="C333" s="19" t="s">
        <v>122</v>
      </c>
      <c r="D333" s="19" t="s">
        <v>123</v>
      </c>
      <c r="E333" s="20" t="s">
        <v>87</v>
      </c>
      <c r="F333" s="20" t="s">
        <v>88</v>
      </c>
      <c r="G333" s="19" t="s">
        <v>89</v>
      </c>
      <c r="H333" s="19" t="s">
        <v>90</v>
      </c>
      <c r="I333" s="19" t="s">
        <v>91</v>
      </c>
      <c r="J333" s="19" t="s">
        <v>92</v>
      </c>
      <c r="K333" s="19" t="s">
        <v>155</v>
      </c>
      <c r="L333" s="19" t="s">
        <v>156</v>
      </c>
      <c r="M333" s="21" t="s">
        <v>157</v>
      </c>
      <c r="N333" s="19" t="s">
        <v>108</v>
      </c>
      <c r="O333" s="19" t="s">
        <v>648</v>
      </c>
      <c r="P333" s="41" t="s">
        <v>658</v>
      </c>
      <c r="Q333" s="23">
        <v>0</v>
      </c>
      <c r="R333" s="24"/>
      <c r="S333" s="24">
        <v>1590.4</v>
      </c>
      <c r="T333" s="24"/>
      <c r="U333" s="25" t="s">
        <v>121</v>
      </c>
      <c r="V333" s="26">
        <f t="shared" si="13"/>
        <v>1590.4</v>
      </c>
      <c r="W333" s="26">
        <v>1590.4</v>
      </c>
      <c r="X333" s="26">
        <v>1590.4</v>
      </c>
      <c r="Y333" s="26">
        <v>0</v>
      </c>
      <c r="Z333" s="26">
        <v>0</v>
      </c>
      <c r="AA333" s="27" t="s">
        <v>99</v>
      </c>
      <c r="AB333" s="17" t="s">
        <v>129</v>
      </c>
      <c r="AC333" s="17" t="s">
        <v>134</v>
      </c>
      <c r="AD333" s="28"/>
      <c r="AE333" s="34"/>
      <c r="AF333" s="29" t="s">
        <v>159</v>
      </c>
      <c r="AG333" s="29"/>
      <c r="AH333" s="29"/>
      <c r="AI333" s="29"/>
      <c r="AJ333" s="29"/>
      <c r="AK333" s="29"/>
      <c r="AL333" s="29"/>
      <c r="AM333" s="29"/>
      <c r="AN333" s="29"/>
      <c r="AO333" s="29"/>
      <c r="AP333" s="29"/>
      <c r="AQ333" s="29"/>
      <c r="AR333" s="29"/>
      <c r="AS333" s="29"/>
      <c r="AT333" s="29"/>
      <c r="AU333" s="29" t="s">
        <v>159</v>
      </c>
      <c r="AV333" s="29"/>
      <c r="AW333" s="29"/>
      <c r="AX333" s="29"/>
      <c r="AY333" s="29"/>
      <c r="AZ333" s="29"/>
      <c r="BA333" s="29"/>
      <c r="BB333" s="29"/>
      <c r="BC333" s="29"/>
      <c r="BD333" s="30">
        <v>1</v>
      </c>
      <c r="BE333" s="31">
        <v>0</v>
      </c>
      <c r="BF333" s="31">
        <v>0</v>
      </c>
      <c r="BG333" s="31">
        <v>0</v>
      </c>
      <c r="BH333" s="31">
        <v>1590.4</v>
      </c>
      <c r="BI333" s="31">
        <v>0</v>
      </c>
      <c r="BJ333" s="31">
        <v>0</v>
      </c>
      <c r="BK333" s="31">
        <v>0</v>
      </c>
      <c r="BL333" s="31">
        <v>0</v>
      </c>
      <c r="BM333" s="31">
        <v>0</v>
      </c>
      <c r="BN333" s="31">
        <v>0</v>
      </c>
      <c r="BO333" s="31">
        <v>0</v>
      </c>
      <c r="BP333" s="31">
        <v>0</v>
      </c>
      <c r="BQ333" s="31">
        <v>1590.4</v>
      </c>
      <c r="BR333" s="31" t="b">
        <v>1</v>
      </c>
      <c r="BS333" s="31"/>
      <c r="BT333" s="32" t="s">
        <v>144</v>
      </c>
    </row>
    <row r="334" spans="1:72" ht="63.75" x14ac:dyDescent="0.2">
      <c r="A334" s="17">
        <v>333</v>
      </c>
      <c r="B334" s="18">
        <v>84</v>
      </c>
      <c r="C334" s="19" t="s">
        <v>122</v>
      </c>
      <c r="D334" s="19" t="s">
        <v>123</v>
      </c>
      <c r="E334" s="20" t="s">
        <v>87</v>
      </c>
      <c r="F334" s="20" t="s">
        <v>88</v>
      </c>
      <c r="G334" s="19" t="s">
        <v>89</v>
      </c>
      <c r="H334" s="19" t="s">
        <v>90</v>
      </c>
      <c r="I334" s="19" t="s">
        <v>91</v>
      </c>
      <c r="J334" s="19" t="s">
        <v>92</v>
      </c>
      <c r="K334" s="19" t="s">
        <v>155</v>
      </c>
      <c r="L334" s="19" t="s">
        <v>156</v>
      </c>
      <c r="M334" s="21" t="s">
        <v>157</v>
      </c>
      <c r="N334" s="19"/>
      <c r="O334" s="19" t="s">
        <v>108</v>
      </c>
      <c r="P334" s="41" t="s">
        <v>232</v>
      </c>
      <c r="Q334" s="23">
        <v>0</v>
      </c>
      <c r="R334" s="24"/>
      <c r="S334" s="24">
        <v>2576</v>
      </c>
      <c r="T334" s="24"/>
      <c r="U334" s="25" t="s">
        <v>121</v>
      </c>
      <c r="V334" s="26">
        <f t="shared" si="13"/>
        <v>2576</v>
      </c>
      <c r="W334" s="26">
        <v>2576</v>
      </c>
      <c r="X334" s="26">
        <v>2576</v>
      </c>
      <c r="Y334" s="26">
        <v>0</v>
      </c>
      <c r="Z334" s="26">
        <v>0</v>
      </c>
      <c r="AA334" s="27" t="s">
        <v>99</v>
      </c>
      <c r="AB334" s="17" t="s">
        <v>129</v>
      </c>
      <c r="AC334" s="17" t="s">
        <v>134</v>
      </c>
      <c r="AD334" s="28"/>
      <c r="AE334" s="34"/>
      <c r="AF334" s="29" t="s">
        <v>159</v>
      </c>
      <c r="AG334" s="29"/>
      <c r="AH334" s="29"/>
      <c r="AI334" s="29"/>
      <c r="AJ334" s="29"/>
      <c r="AK334" s="29"/>
      <c r="AL334" s="29"/>
      <c r="AM334" s="29"/>
      <c r="AN334" s="29"/>
      <c r="AO334" s="29"/>
      <c r="AP334" s="29"/>
      <c r="AQ334" s="29"/>
      <c r="AR334" s="29"/>
      <c r="AS334" s="29"/>
      <c r="AT334" s="29"/>
      <c r="AU334" s="29" t="s">
        <v>159</v>
      </c>
      <c r="AV334" s="29"/>
      <c r="AW334" s="29"/>
      <c r="AX334" s="29"/>
      <c r="AY334" s="29"/>
      <c r="AZ334" s="29"/>
      <c r="BA334" s="29"/>
      <c r="BB334" s="29"/>
      <c r="BC334" s="29"/>
      <c r="BD334" s="30">
        <v>1</v>
      </c>
      <c r="BE334" s="31">
        <v>0</v>
      </c>
      <c r="BF334" s="31">
        <v>0</v>
      </c>
      <c r="BG334" s="31">
        <v>0</v>
      </c>
      <c r="BH334" s="31">
        <v>2576</v>
      </c>
      <c r="BI334" s="31">
        <v>0</v>
      </c>
      <c r="BJ334" s="31">
        <v>0</v>
      </c>
      <c r="BK334" s="31">
        <v>0</v>
      </c>
      <c r="BL334" s="31">
        <v>0</v>
      </c>
      <c r="BM334" s="31">
        <v>0</v>
      </c>
      <c r="BN334" s="31">
        <v>0</v>
      </c>
      <c r="BO334" s="31">
        <v>0</v>
      </c>
      <c r="BP334" s="31">
        <v>0</v>
      </c>
      <c r="BQ334" s="31">
        <v>2576</v>
      </c>
      <c r="BR334" s="31" t="b">
        <v>1</v>
      </c>
      <c r="BS334" s="31"/>
      <c r="BT334" s="32" t="s">
        <v>144</v>
      </c>
    </row>
    <row r="335" spans="1:72" ht="51" x14ac:dyDescent="0.2">
      <c r="A335" s="17">
        <v>334</v>
      </c>
      <c r="B335" s="18">
        <v>85</v>
      </c>
      <c r="C335" s="19" t="s">
        <v>122</v>
      </c>
      <c r="D335" s="19" t="s">
        <v>123</v>
      </c>
      <c r="E335" s="20" t="s">
        <v>87</v>
      </c>
      <c r="F335" s="20" t="s">
        <v>88</v>
      </c>
      <c r="G335" s="19" t="s">
        <v>89</v>
      </c>
      <c r="H335" s="19" t="s">
        <v>90</v>
      </c>
      <c r="I335" s="19" t="s">
        <v>91</v>
      </c>
      <c r="J335" s="19" t="s">
        <v>92</v>
      </c>
      <c r="K335" s="19" t="s">
        <v>155</v>
      </c>
      <c r="L335" s="19" t="s">
        <v>156</v>
      </c>
      <c r="M335" s="21" t="s">
        <v>157</v>
      </c>
      <c r="N335" s="19"/>
      <c r="O335" s="19" t="s">
        <v>108</v>
      </c>
      <c r="P335" s="41" t="s">
        <v>160</v>
      </c>
      <c r="Q335" s="23">
        <v>0</v>
      </c>
      <c r="R335" s="24"/>
      <c r="S335" s="24">
        <v>77.28</v>
      </c>
      <c r="T335" s="24"/>
      <c r="U335" s="25" t="s">
        <v>121</v>
      </c>
      <c r="V335" s="26">
        <f t="shared" si="13"/>
        <v>77.28</v>
      </c>
      <c r="W335" s="26">
        <v>77.28</v>
      </c>
      <c r="X335" s="26">
        <v>77.28</v>
      </c>
      <c r="Y335" s="26">
        <v>0</v>
      </c>
      <c r="Z335" s="26">
        <v>0</v>
      </c>
      <c r="AA335" s="27" t="s">
        <v>99</v>
      </c>
      <c r="AB335" s="17" t="s">
        <v>129</v>
      </c>
      <c r="AC335" s="17" t="s">
        <v>134</v>
      </c>
      <c r="AD335" s="28"/>
      <c r="AE335" s="34"/>
      <c r="AF335" s="29" t="s">
        <v>159</v>
      </c>
      <c r="AG335" s="29"/>
      <c r="AH335" s="29"/>
      <c r="AI335" s="29"/>
      <c r="AJ335" s="29"/>
      <c r="AK335" s="29"/>
      <c r="AL335" s="29"/>
      <c r="AM335" s="29"/>
      <c r="AN335" s="29"/>
      <c r="AO335" s="29"/>
      <c r="AP335" s="29"/>
      <c r="AQ335" s="29"/>
      <c r="AR335" s="29"/>
      <c r="AS335" s="29"/>
      <c r="AT335" s="29"/>
      <c r="AU335" s="29" t="s">
        <v>159</v>
      </c>
      <c r="AV335" s="29"/>
      <c r="AW335" s="29"/>
      <c r="AX335" s="29"/>
      <c r="AY335" s="29"/>
      <c r="AZ335" s="29"/>
      <c r="BA335" s="29"/>
      <c r="BB335" s="29"/>
      <c r="BC335" s="29"/>
      <c r="BD335" s="30">
        <v>1</v>
      </c>
      <c r="BE335" s="31">
        <v>0</v>
      </c>
      <c r="BF335" s="31">
        <v>0</v>
      </c>
      <c r="BG335" s="31">
        <v>0</v>
      </c>
      <c r="BH335" s="31">
        <v>77.28</v>
      </c>
      <c r="BI335" s="31">
        <v>0</v>
      </c>
      <c r="BJ335" s="31">
        <v>0</v>
      </c>
      <c r="BK335" s="31">
        <v>0</v>
      </c>
      <c r="BL335" s="31">
        <v>0</v>
      </c>
      <c r="BM335" s="31">
        <v>0</v>
      </c>
      <c r="BN335" s="31">
        <v>0</v>
      </c>
      <c r="BO335" s="31">
        <v>0</v>
      </c>
      <c r="BP335" s="31">
        <v>0</v>
      </c>
      <c r="BQ335" s="31">
        <v>77.28</v>
      </c>
      <c r="BR335" s="31" t="b">
        <v>1</v>
      </c>
      <c r="BS335" s="31"/>
      <c r="BT335" s="32" t="s">
        <v>144</v>
      </c>
    </row>
    <row r="336" spans="1:72" ht="63.75" x14ac:dyDescent="0.2">
      <c r="A336" s="17">
        <v>335</v>
      </c>
      <c r="B336" s="18">
        <v>86</v>
      </c>
      <c r="C336" s="19" t="s">
        <v>122</v>
      </c>
      <c r="D336" s="19" t="s">
        <v>123</v>
      </c>
      <c r="E336" s="20" t="s">
        <v>87</v>
      </c>
      <c r="F336" s="20" t="s">
        <v>88</v>
      </c>
      <c r="G336" s="19" t="s">
        <v>89</v>
      </c>
      <c r="H336" s="19" t="s">
        <v>90</v>
      </c>
      <c r="I336" s="19" t="s">
        <v>91</v>
      </c>
      <c r="J336" s="19" t="s">
        <v>92</v>
      </c>
      <c r="K336" s="19" t="s">
        <v>124</v>
      </c>
      <c r="L336" s="19" t="s">
        <v>125</v>
      </c>
      <c r="M336" s="21" t="s">
        <v>139</v>
      </c>
      <c r="N336" s="19"/>
      <c r="O336" s="19" t="s">
        <v>108</v>
      </c>
      <c r="P336" s="19" t="s">
        <v>115</v>
      </c>
      <c r="Q336" s="23">
        <v>0</v>
      </c>
      <c r="R336" s="24">
        <v>-70.73</v>
      </c>
      <c r="S336" s="24">
        <v>540.01</v>
      </c>
      <c r="T336" s="24"/>
      <c r="U336" s="25" t="s">
        <v>128</v>
      </c>
      <c r="V336" s="26">
        <f t="shared" si="13"/>
        <v>469.28</v>
      </c>
      <c r="W336" s="26">
        <v>0</v>
      </c>
      <c r="X336" s="26">
        <v>0</v>
      </c>
      <c r="Y336" s="26">
        <v>469.28</v>
      </c>
      <c r="Z336" s="26">
        <v>469.28</v>
      </c>
      <c r="AA336" s="27" t="s">
        <v>99</v>
      </c>
      <c r="AB336" s="17" t="s">
        <v>100</v>
      </c>
      <c r="AC336" s="17" t="s">
        <v>101</v>
      </c>
      <c r="AD336" s="28"/>
      <c r="AE336" s="34"/>
      <c r="AF336" s="29" t="s">
        <v>159</v>
      </c>
      <c r="AG336" s="29"/>
      <c r="AH336" s="29"/>
      <c r="AI336" s="29"/>
      <c r="AJ336" s="29"/>
      <c r="AK336" s="29"/>
      <c r="AL336" s="29"/>
      <c r="AM336" s="29"/>
      <c r="AN336" s="29"/>
      <c r="AO336" s="29"/>
      <c r="AP336" s="29"/>
      <c r="AQ336" s="29"/>
      <c r="AR336" s="29"/>
      <c r="AS336" s="29"/>
      <c r="AT336" s="29"/>
      <c r="AU336" s="29"/>
      <c r="AV336" s="29"/>
      <c r="AW336" s="29"/>
      <c r="AX336" s="29"/>
      <c r="AY336" s="29"/>
      <c r="AZ336" s="29"/>
      <c r="BA336" s="29"/>
      <c r="BB336" s="29"/>
      <c r="BC336" s="29" t="s">
        <v>102</v>
      </c>
      <c r="BD336" s="30">
        <v>1</v>
      </c>
      <c r="BE336" s="31">
        <v>0</v>
      </c>
      <c r="BF336" s="31">
        <v>0</v>
      </c>
      <c r="BG336" s="31">
        <v>0</v>
      </c>
      <c r="BH336" s="31">
        <v>0</v>
      </c>
      <c r="BI336" s="31">
        <v>0</v>
      </c>
      <c r="BJ336" s="31">
        <v>0</v>
      </c>
      <c r="BK336" s="31">
        <v>0</v>
      </c>
      <c r="BL336" s="31">
        <v>0</v>
      </c>
      <c r="BM336" s="31">
        <v>0</v>
      </c>
      <c r="BN336" s="31">
        <v>0</v>
      </c>
      <c r="BO336" s="31">
        <v>0</v>
      </c>
      <c r="BP336" s="31">
        <v>469.28</v>
      </c>
      <c r="BQ336" s="31">
        <v>469.28</v>
      </c>
      <c r="BR336" s="31" t="b">
        <v>1</v>
      </c>
      <c r="BS336" s="31"/>
      <c r="BT336" s="33" t="s">
        <v>659</v>
      </c>
    </row>
    <row r="337" spans="1:72" ht="51" x14ac:dyDescent="0.2">
      <c r="A337" s="17">
        <v>336</v>
      </c>
      <c r="B337" s="18">
        <v>87</v>
      </c>
      <c r="C337" s="19" t="s">
        <v>122</v>
      </c>
      <c r="D337" s="19" t="s">
        <v>123</v>
      </c>
      <c r="E337" s="20" t="s">
        <v>87</v>
      </c>
      <c r="F337" s="20" t="s">
        <v>88</v>
      </c>
      <c r="G337" s="19" t="s">
        <v>89</v>
      </c>
      <c r="H337" s="19" t="s">
        <v>90</v>
      </c>
      <c r="I337" s="19" t="s">
        <v>91</v>
      </c>
      <c r="J337" s="19" t="s">
        <v>92</v>
      </c>
      <c r="K337" s="19" t="s">
        <v>124</v>
      </c>
      <c r="L337" s="19" t="s">
        <v>125</v>
      </c>
      <c r="M337" s="21" t="s">
        <v>139</v>
      </c>
      <c r="N337" s="19"/>
      <c r="O337" s="19" t="s">
        <v>108</v>
      </c>
      <c r="P337" s="41" t="s">
        <v>117</v>
      </c>
      <c r="Q337" s="23">
        <v>0</v>
      </c>
      <c r="R337" s="24"/>
      <c r="S337" s="24">
        <v>10432.799999999999</v>
      </c>
      <c r="T337" s="24"/>
      <c r="U337" s="25" t="s">
        <v>128</v>
      </c>
      <c r="V337" s="26">
        <f t="shared" si="13"/>
        <v>10432.799999999999</v>
      </c>
      <c r="W337" s="26">
        <v>0</v>
      </c>
      <c r="X337" s="26">
        <v>0</v>
      </c>
      <c r="Y337" s="26">
        <v>10432.799999999999</v>
      </c>
      <c r="Z337" s="26">
        <v>10432.799999999999</v>
      </c>
      <c r="AA337" s="27" t="s">
        <v>99</v>
      </c>
      <c r="AB337" s="17" t="s">
        <v>100</v>
      </c>
      <c r="AC337" s="17" t="s">
        <v>101</v>
      </c>
      <c r="AD337" s="28"/>
      <c r="AE337" s="34"/>
      <c r="AF337" s="29"/>
      <c r="AG337" s="29"/>
      <c r="AH337" s="29"/>
      <c r="AI337" s="29"/>
      <c r="AJ337" s="29"/>
      <c r="AK337" s="29"/>
      <c r="AL337" s="29"/>
      <c r="AM337" s="29"/>
      <c r="AN337" s="29"/>
      <c r="AO337" s="29" t="s">
        <v>102</v>
      </c>
      <c r="AP337" s="29"/>
      <c r="AQ337" s="29"/>
      <c r="AR337" s="29"/>
      <c r="AS337" s="29"/>
      <c r="AT337" s="29"/>
      <c r="AU337" s="29"/>
      <c r="AV337" s="29"/>
      <c r="AW337" s="29"/>
      <c r="AX337" s="29"/>
      <c r="AY337" s="29"/>
      <c r="AZ337" s="29"/>
      <c r="BA337" s="29"/>
      <c r="BB337" s="29"/>
      <c r="BC337" s="29" t="s">
        <v>102</v>
      </c>
      <c r="BD337" s="30">
        <v>1</v>
      </c>
      <c r="BE337" s="31">
        <v>0</v>
      </c>
      <c r="BF337" s="31">
        <v>0</v>
      </c>
      <c r="BG337" s="31">
        <v>0</v>
      </c>
      <c r="BH337" s="31">
        <v>0</v>
      </c>
      <c r="BI337" s="31">
        <v>0</v>
      </c>
      <c r="BJ337" s="31">
        <v>0</v>
      </c>
      <c r="BK337" s="31">
        <v>0</v>
      </c>
      <c r="BL337" s="31">
        <v>0</v>
      </c>
      <c r="BM337" s="31">
        <v>0</v>
      </c>
      <c r="BN337" s="31">
        <v>0</v>
      </c>
      <c r="BO337" s="31">
        <v>0</v>
      </c>
      <c r="BP337" s="31">
        <v>10432.799999999999</v>
      </c>
      <c r="BQ337" s="31">
        <v>10432.799999999999</v>
      </c>
      <c r="BR337" s="31" t="b">
        <v>1</v>
      </c>
      <c r="BS337" s="31"/>
      <c r="BT337" s="33" t="s">
        <v>659</v>
      </c>
    </row>
    <row r="338" spans="1:72" ht="63.75" x14ac:dyDescent="0.2">
      <c r="A338" s="17">
        <v>337</v>
      </c>
      <c r="B338" s="18">
        <v>88</v>
      </c>
      <c r="C338" s="19" t="s">
        <v>122</v>
      </c>
      <c r="D338" s="19" t="s">
        <v>123</v>
      </c>
      <c r="E338" s="20" t="s">
        <v>87</v>
      </c>
      <c r="F338" s="20" t="s">
        <v>88</v>
      </c>
      <c r="G338" s="19" t="s">
        <v>89</v>
      </c>
      <c r="H338" s="19" t="s">
        <v>90</v>
      </c>
      <c r="I338" s="19" t="s">
        <v>91</v>
      </c>
      <c r="J338" s="19" t="s">
        <v>92</v>
      </c>
      <c r="K338" s="19" t="s">
        <v>124</v>
      </c>
      <c r="L338" s="19" t="s">
        <v>125</v>
      </c>
      <c r="M338" s="21" t="s">
        <v>139</v>
      </c>
      <c r="N338" s="19"/>
      <c r="O338" s="19" t="s">
        <v>108</v>
      </c>
      <c r="P338" s="41" t="s">
        <v>232</v>
      </c>
      <c r="Q338" s="23">
        <v>0</v>
      </c>
      <c r="R338" s="24">
        <v>-40</v>
      </c>
      <c r="S338" s="24">
        <v>40</v>
      </c>
      <c r="T338" s="24"/>
      <c r="U338" s="25" t="s">
        <v>111</v>
      </c>
      <c r="V338" s="26">
        <f t="shared" si="13"/>
        <v>0</v>
      </c>
      <c r="W338" s="26">
        <v>0</v>
      </c>
      <c r="X338" s="26">
        <v>0</v>
      </c>
      <c r="Y338" s="26">
        <v>0</v>
      </c>
      <c r="Z338" s="26">
        <v>0</v>
      </c>
      <c r="AA338" s="27" t="s">
        <v>99</v>
      </c>
      <c r="AB338" s="17" t="s">
        <v>100</v>
      </c>
      <c r="AC338" s="17" t="s">
        <v>101</v>
      </c>
      <c r="AD338" s="28"/>
      <c r="AE338" s="34"/>
      <c r="AF338" s="29" t="s">
        <v>159</v>
      </c>
      <c r="AG338" s="29"/>
      <c r="AH338" s="29"/>
      <c r="AI338" s="29"/>
      <c r="AJ338" s="29"/>
      <c r="AK338" s="29"/>
      <c r="AL338" s="29"/>
      <c r="AM338" s="29"/>
      <c r="AN338" s="29"/>
      <c r="AO338" s="29"/>
      <c r="AP338" s="29"/>
      <c r="AQ338" s="29"/>
      <c r="AR338" s="29"/>
      <c r="AS338" s="29"/>
      <c r="AT338" s="29"/>
      <c r="AU338" s="29"/>
      <c r="AV338" s="29" t="s">
        <v>102</v>
      </c>
      <c r="AW338" s="29"/>
      <c r="AX338" s="29"/>
      <c r="AY338" s="29"/>
      <c r="AZ338" s="29"/>
      <c r="BA338" s="29"/>
      <c r="BB338" s="29"/>
      <c r="BC338" s="29"/>
      <c r="BD338" s="30">
        <v>1</v>
      </c>
      <c r="BE338" s="31">
        <v>0</v>
      </c>
      <c r="BF338" s="31">
        <v>0</v>
      </c>
      <c r="BG338" s="31">
        <v>0</v>
      </c>
      <c r="BH338" s="31">
        <v>0</v>
      </c>
      <c r="BI338" s="31">
        <v>0</v>
      </c>
      <c r="BJ338" s="31">
        <v>0</v>
      </c>
      <c r="BK338" s="31">
        <v>0</v>
      </c>
      <c r="BL338" s="31">
        <v>0</v>
      </c>
      <c r="BM338" s="31">
        <v>0</v>
      </c>
      <c r="BN338" s="31">
        <v>0</v>
      </c>
      <c r="BO338" s="31">
        <v>0</v>
      </c>
      <c r="BP338" s="31">
        <v>0</v>
      </c>
      <c r="BQ338" s="31">
        <v>0</v>
      </c>
      <c r="BR338" s="31" t="b">
        <v>1</v>
      </c>
      <c r="BS338" s="31"/>
      <c r="BT338" s="33" t="s">
        <v>659</v>
      </c>
    </row>
    <row r="339" spans="1:72" ht="51" x14ac:dyDescent="0.2">
      <c r="A339" s="17">
        <v>338</v>
      </c>
      <c r="B339" s="18">
        <v>89</v>
      </c>
      <c r="C339" s="19" t="s">
        <v>122</v>
      </c>
      <c r="D339" s="19" t="s">
        <v>123</v>
      </c>
      <c r="E339" s="20" t="s">
        <v>87</v>
      </c>
      <c r="F339" s="20" t="s">
        <v>88</v>
      </c>
      <c r="G339" s="19" t="s">
        <v>89</v>
      </c>
      <c r="H339" s="19" t="s">
        <v>90</v>
      </c>
      <c r="I339" s="19" t="s">
        <v>91</v>
      </c>
      <c r="J339" s="19" t="s">
        <v>92</v>
      </c>
      <c r="K339" s="19" t="s">
        <v>124</v>
      </c>
      <c r="L339" s="19" t="s">
        <v>125</v>
      </c>
      <c r="M339" s="21" t="s">
        <v>139</v>
      </c>
      <c r="N339" s="19"/>
      <c r="O339" s="19" t="s">
        <v>108</v>
      </c>
      <c r="P339" s="41" t="s">
        <v>158</v>
      </c>
      <c r="Q339" s="23">
        <v>0</v>
      </c>
      <c r="R339" s="24">
        <v>-340.01</v>
      </c>
      <c r="S339" s="24">
        <v>340.01</v>
      </c>
      <c r="T339" s="24"/>
      <c r="U339" s="25" t="s">
        <v>111</v>
      </c>
      <c r="V339" s="26">
        <f t="shared" si="13"/>
        <v>0</v>
      </c>
      <c r="W339" s="26">
        <v>0</v>
      </c>
      <c r="X339" s="26">
        <v>0</v>
      </c>
      <c r="Y339" s="26">
        <v>0</v>
      </c>
      <c r="Z339" s="26">
        <v>0</v>
      </c>
      <c r="AA339" s="27" t="s">
        <v>99</v>
      </c>
      <c r="AB339" s="17" t="s">
        <v>100</v>
      </c>
      <c r="AC339" s="17" t="s">
        <v>101</v>
      </c>
      <c r="AD339" s="28"/>
      <c r="AE339" s="34"/>
      <c r="AF339" s="29"/>
      <c r="AG339" s="29"/>
      <c r="AH339" s="29"/>
      <c r="AI339" s="29"/>
      <c r="AJ339" s="29"/>
      <c r="AK339" s="29"/>
      <c r="AL339" s="29"/>
      <c r="AM339" s="29"/>
      <c r="AN339" s="29"/>
      <c r="AO339" s="29"/>
      <c r="AP339" s="29"/>
      <c r="AQ339" s="29"/>
      <c r="AR339" s="29"/>
      <c r="AS339" s="29"/>
      <c r="AT339" s="29"/>
      <c r="AU339" s="29"/>
      <c r="AV339" s="29"/>
      <c r="AW339" s="29"/>
      <c r="AX339" s="29"/>
      <c r="AY339" s="29"/>
      <c r="AZ339" s="29"/>
      <c r="BA339" s="29"/>
      <c r="BB339" s="29"/>
      <c r="BC339" s="29"/>
      <c r="BD339" s="30">
        <v>0</v>
      </c>
      <c r="BE339" s="31">
        <v>0</v>
      </c>
      <c r="BF339" s="31">
        <v>0</v>
      </c>
      <c r="BG339" s="31">
        <v>0</v>
      </c>
      <c r="BH339" s="31">
        <v>0</v>
      </c>
      <c r="BI339" s="31">
        <v>0</v>
      </c>
      <c r="BJ339" s="31">
        <v>0</v>
      </c>
      <c r="BK339" s="31">
        <v>0</v>
      </c>
      <c r="BL339" s="31">
        <v>0</v>
      </c>
      <c r="BM339" s="31">
        <v>0</v>
      </c>
      <c r="BN339" s="31">
        <v>0</v>
      </c>
      <c r="BO339" s="31">
        <v>0</v>
      </c>
      <c r="BP339" s="31">
        <v>0</v>
      </c>
      <c r="BQ339" s="31">
        <v>0</v>
      </c>
      <c r="BR339" s="31" t="b">
        <v>1</v>
      </c>
      <c r="BS339" s="31"/>
      <c r="BT339" s="33" t="s">
        <v>659</v>
      </c>
    </row>
    <row r="340" spans="1:72" ht="51" x14ac:dyDescent="0.2">
      <c r="A340" s="17">
        <v>339</v>
      </c>
      <c r="B340" s="18">
        <v>90</v>
      </c>
      <c r="C340" s="19" t="s">
        <v>122</v>
      </c>
      <c r="D340" s="19" t="s">
        <v>123</v>
      </c>
      <c r="E340" s="20" t="s">
        <v>87</v>
      </c>
      <c r="F340" s="20" t="s">
        <v>88</v>
      </c>
      <c r="G340" s="19" t="s">
        <v>89</v>
      </c>
      <c r="H340" s="19" t="s">
        <v>90</v>
      </c>
      <c r="I340" s="19" t="s">
        <v>91</v>
      </c>
      <c r="J340" s="19" t="s">
        <v>92</v>
      </c>
      <c r="K340" s="19" t="s">
        <v>155</v>
      </c>
      <c r="L340" s="19" t="s">
        <v>156</v>
      </c>
      <c r="M340" s="21" t="s">
        <v>557</v>
      </c>
      <c r="N340" s="22"/>
      <c r="O340" s="19" t="s">
        <v>108</v>
      </c>
      <c r="P340" s="41" t="s">
        <v>200</v>
      </c>
      <c r="Q340" s="23">
        <v>0</v>
      </c>
      <c r="R340" s="24"/>
      <c r="S340" s="24">
        <v>5032.16</v>
      </c>
      <c r="T340" s="24"/>
      <c r="U340" s="25" t="s">
        <v>121</v>
      </c>
      <c r="V340" s="26">
        <f t="shared" si="13"/>
        <v>5032.16</v>
      </c>
      <c r="W340" s="26">
        <v>5032.16</v>
      </c>
      <c r="X340" s="26">
        <v>5032.16</v>
      </c>
      <c r="Y340" s="26">
        <v>0</v>
      </c>
      <c r="Z340" s="26">
        <v>0</v>
      </c>
      <c r="AA340" s="27" t="s">
        <v>99</v>
      </c>
      <c r="AB340" s="17" t="s">
        <v>100</v>
      </c>
      <c r="AC340" s="17" t="s">
        <v>101</v>
      </c>
      <c r="AD340" s="28"/>
      <c r="AE340" s="34"/>
      <c r="AF340" s="29" t="s">
        <v>159</v>
      </c>
      <c r="AG340" s="29"/>
      <c r="AH340" s="29"/>
      <c r="AI340" s="29"/>
      <c r="AJ340" s="29"/>
      <c r="AK340" s="29"/>
      <c r="AL340" s="29"/>
      <c r="AM340" s="29"/>
      <c r="AN340" s="29"/>
      <c r="AO340" s="29"/>
      <c r="AP340" s="29"/>
      <c r="AQ340" s="29"/>
      <c r="AR340" s="29"/>
      <c r="AS340" s="29"/>
      <c r="AT340" s="29"/>
      <c r="AU340" s="29" t="s">
        <v>102</v>
      </c>
      <c r="AV340" s="29"/>
      <c r="AW340" s="29"/>
      <c r="AX340" s="29"/>
      <c r="AY340" s="29"/>
      <c r="AZ340" s="29"/>
      <c r="BA340" s="29"/>
      <c r="BB340" s="29"/>
      <c r="BC340" s="29"/>
      <c r="BD340" s="30">
        <v>1</v>
      </c>
      <c r="BE340" s="31">
        <v>0</v>
      </c>
      <c r="BF340" s="31">
        <v>0</v>
      </c>
      <c r="BG340" s="31">
        <v>0</v>
      </c>
      <c r="BH340" s="31">
        <v>5032.16</v>
      </c>
      <c r="BI340" s="31">
        <v>0</v>
      </c>
      <c r="BJ340" s="31">
        <v>0</v>
      </c>
      <c r="BK340" s="31">
        <v>0</v>
      </c>
      <c r="BL340" s="31">
        <v>0</v>
      </c>
      <c r="BM340" s="31">
        <v>0</v>
      </c>
      <c r="BN340" s="31">
        <v>0</v>
      </c>
      <c r="BO340" s="31">
        <v>0</v>
      </c>
      <c r="BP340" s="31">
        <v>0</v>
      </c>
      <c r="BQ340" s="31">
        <v>5032.16</v>
      </c>
      <c r="BR340" s="31" t="b">
        <v>1</v>
      </c>
      <c r="BS340" s="31"/>
      <c r="BT340" s="32" t="s">
        <v>144</v>
      </c>
    </row>
    <row r="341" spans="1:72" ht="60" x14ac:dyDescent="0.2">
      <c r="A341" s="17">
        <v>340</v>
      </c>
      <c r="B341" s="18">
        <v>92</v>
      </c>
      <c r="C341" s="19" t="s">
        <v>122</v>
      </c>
      <c r="D341" s="19" t="s">
        <v>123</v>
      </c>
      <c r="E341" s="20" t="s">
        <v>87</v>
      </c>
      <c r="F341" s="20" t="s">
        <v>88</v>
      </c>
      <c r="G341" s="19" t="s">
        <v>89</v>
      </c>
      <c r="H341" s="19" t="s">
        <v>90</v>
      </c>
      <c r="I341" s="19" t="s">
        <v>91</v>
      </c>
      <c r="J341" s="19" t="s">
        <v>92</v>
      </c>
      <c r="K341" s="19" t="s">
        <v>124</v>
      </c>
      <c r="L341" s="19" t="s">
        <v>125</v>
      </c>
      <c r="M341" s="21" t="s">
        <v>660</v>
      </c>
      <c r="N341" s="22"/>
      <c r="O341" s="19" t="s">
        <v>108</v>
      </c>
      <c r="P341" s="41" t="s">
        <v>200</v>
      </c>
      <c r="Q341" s="23">
        <v>0</v>
      </c>
      <c r="R341" s="24">
        <v>-40601.120000000003</v>
      </c>
      <c r="S341" s="24">
        <v>74200</v>
      </c>
      <c r="T341" s="24"/>
      <c r="U341" s="25" t="s">
        <v>121</v>
      </c>
      <c r="V341" s="26">
        <f t="shared" si="13"/>
        <v>33598.879999999997</v>
      </c>
      <c r="W341" s="26">
        <v>31117.323928571433</v>
      </c>
      <c r="X341" s="26">
        <v>16256.170000000002</v>
      </c>
      <c r="Y341" s="26">
        <v>2481.5560714285639</v>
      </c>
      <c r="Z341" s="26">
        <v>17342.709999999995</v>
      </c>
      <c r="AA341" s="27" t="s">
        <v>99</v>
      </c>
      <c r="AB341" s="17" t="s">
        <v>100</v>
      </c>
      <c r="AC341" s="17" t="s">
        <v>101</v>
      </c>
      <c r="AD341" s="28"/>
      <c r="AE341" s="34"/>
      <c r="AF341" s="29" t="s">
        <v>159</v>
      </c>
      <c r="AG341" s="29"/>
      <c r="AH341" s="29"/>
      <c r="AI341" s="29"/>
      <c r="AJ341" s="29"/>
      <c r="AK341" s="29"/>
      <c r="AL341" s="29"/>
      <c r="AM341" s="29"/>
      <c r="AN341" s="29"/>
      <c r="AO341" s="29"/>
      <c r="AP341" s="29"/>
      <c r="AQ341" s="29"/>
      <c r="AR341" s="29"/>
      <c r="AS341" s="29"/>
      <c r="AT341" s="29"/>
      <c r="AU341" s="29" t="s">
        <v>102</v>
      </c>
      <c r="AV341" s="29"/>
      <c r="AW341" s="29"/>
      <c r="AX341" s="29"/>
      <c r="AY341" s="29"/>
      <c r="AZ341" s="29"/>
      <c r="BA341" s="29"/>
      <c r="BB341" s="29"/>
      <c r="BC341" s="29"/>
      <c r="BD341" s="30">
        <v>1</v>
      </c>
      <c r="BE341" s="31">
        <v>0</v>
      </c>
      <c r="BF341" s="31">
        <v>0</v>
      </c>
      <c r="BG341" s="31">
        <v>0</v>
      </c>
      <c r="BH341" s="31">
        <v>33598.879999999997</v>
      </c>
      <c r="BI341" s="31">
        <v>0</v>
      </c>
      <c r="BJ341" s="31">
        <v>0</v>
      </c>
      <c r="BK341" s="31">
        <v>0</v>
      </c>
      <c r="BL341" s="31">
        <v>0</v>
      </c>
      <c r="BM341" s="31">
        <v>0</v>
      </c>
      <c r="BN341" s="31">
        <v>0</v>
      </c>
      <c r="BO341" s="31">
        <v>0</v>
      </c>
      <c r="BP341" s="31">
        <v>0</v>
      </c>
      <c r="BQ341" s="31">
        <v>33598.879999999997</v>
      </c>
      <c r="BR341" s="31" t="b">
        <v>1</v>
      </c>
      <c r="BS341" s="31"/>
      <c r="BT341" s="33" t="s">
        <v>661</v>
      </c>
    </row>
    <row r="342" spans="1:72" ht="63.75" x14ac:dyDescent="0.2">
      <c r="A342" s="17">
        <v>341</v>
      </c>
      <c r="B342" s="18">
        <v>93</v>
      </c>
      <c r="C342" s="19" t="s">
        <v>122</v>
      </c>
      <c r="D342" s="19" t="s">
        <v>496</v>
      </c>
      <c r="E342" s="20" t="s">
        <v>87</v>
      </c>
      <c r="F342" s="20" t="s">
        <v>88</v>
      </c>
      <c r="G342" s="19" t="s">
        <v>89</v>
      </c>
      <c r="H342" s="19" t="s">
        <v>90</v>
      </c>
      <c r="I342" s="19" t="s">
        <v>91</v>
      </c>
      <c r="J342" s="19" t="s">
        <v>92</v>
      </c>
      <c r="K342" s="19" t="s">
        <v>124</v>
      </c>
      <c r="L342" s="19" t="s">
        <v>125</v>
      </c>
      <c r="M342" s="21" t="s">
        <v>662</v>
      </c>
      <c r="N342" s="22"/>
      <c r="O342" s="19" t="s">
        <v>108</v>
      </c>
      <c r="P342" s="41" t="s">
        <v>663</v>
      </c>
      <c r="Q342" s="23">
        <v>0</v>
      </c>
      <c r="R342" s="24">
        <v>-2217.86</v>
      </c>
      <c r="S342" s="24">
        <v>44357.14</v>
      </c>
      <c r="T342" s="24"/>
      <c r="U342" s="25" t="s">
        <v>146</v>
      </c>
      <c r="V342" s="26">
        <f t="shared" si="13"/>
        <v>42139.28</v>
      </c>
      <c r="W342" s="26">
        <v>25609.615448637214</v>
      </c>
      <c r="X342" s="26">
        <v>25609.615448637214</v>
      </c>
      <c r="Y342" s="26">
        <v>16529.664551362785</v>
      </c>
      <c r="Z342" s="26">
        <v>16529.664551362785</v>
      </c>
      <c r="AA342" s="27" t="s">
        <v>99</v>
      </c>
      <c r="AB342" s="17" t="s">
        <v>100</v>
      </c>
      <c r="AC342" s="17" t="s">
        <v>101</v>
      </c>
      <c r="AD342" s="28"/>
      <c r="AE342" s="34"/>
      <c r="AF342" s="29" t="s">
        <v>159</v>
      </c>
      <c r="AG342" s="29"/>
      <c r="AH342" s="29"/>
      <c r="AI342" s="29"/>
      <c r="AJ342" s="29"/>
      <c r="AK342" s="29"/>
      <c r="AL342" s="29"/>
      <c r="AM342" s="29"/>
      <c r="AN342" s="29"/>
      <c r="AO342" s="29"/>
      <c r="AP342" s="29"/>
      <c r="AQ342" s="29"/>
      <c r="AR342" s="29"/>
      <c r="AS342" s="29"/>
      <c r="AT342" s="29"/>
      <c r="AU342" s="29"/>
      <c r="AV342" s="29"/>
      <c r="AW342" s="29" t="s">
        <v>102</v>
      </c>
      <c r="AX342" s="29"/>
      <c r="AY342" s="29"/>
      <c r="AZ342" s="29" t="s">
        <v>102</v>
      </c>
      <c r="BA342" s="29"/>
      <c r="BB342" s="29"/>
      <c r="BC342" s="29" t="s">
        <v>102</v>
      </c>
      <c r="BD342" s="30">
        <v>3</v>
      </c>
      <c r="BE342" s="31">
        <v>0</v>
      </c>
      <c r="BF342" s="31">
        <v>0</v>
      </c>
      <c r="BG342" s="31">
        <v>0</v>
      </c>
      <c r="BH342" s="31">
        <v>0</v>
      </c>
      <c r="BI342" s="31">
        <v>0</v>
      </c>
      <c r="BJ342" s="31">
        <v>14046.426666666666</v>
      </c>
      <c r="BK342" s="31">
        <v>0</v>
      </c>
      <c r="BL342" s="31">
        <v>0</v>
      </c>
      <c r="BM342" s="31">
        <v>14046.426666666666</v>
      </c>
      <c r="BN342" s="31">
        <v>0</v>
      </c>
      <c r="BO342" s="31">
        <v>0</v>
      </c>
      <c r="BP342" s="31">
        <v>14046.426666666666</v>
      </c>
      <c r="BQ342" s="31">
        <v>42139.28</v>
      </c>
      <c r="BR342" s="31" t="b">
        <v>1</v>
      </c>
      <c r="BS342" s="31"/>
      <c r="BT342" s="33" t="s">
        <v>664</v>
      </c>
    </row>
    <row r="343" spans="1:72" ht="51" x14ac:dyDescent="0.2">
      <c r="A343" s="17">
        <v>342</v>
      </c>
      <c r="B343" s="18">
        <v>91</v>
      </c>
      <c r="C343" s="19" t="s">
        <v>122</v>
      </c>
      <c r="D343" s="19" t="s">
        <v>123</v>
      </c>
      <c r="E343" s="20" t="s">
        <v>87</v>
      </c>
      <c r="F343" s="20" t="s">
        <v>88</v>
      </c>
      <c r="G343" s="19" t="s">
        <v>89</v>
      </c>
      <c r="H343" s="19" t="s">
        <v>90</v>
      </c>
      <c r="I343" s="19" t="s">
        <v>91</v>
      </c>
      <c r="J343" s="19" t="s">
        <v>92</v>
      </c>
      <c r="K343" s="19" t="s">
        <v>155</v>
      </c>
      <c r="L343" s="19" t="s">
        <v>156</v>
      </c>
      <c r="M343" s="21" t="s">
        <v>223</v>
      </c>
      <c r="N343" s="22"/>
      <c r="O343" s="19" t="s">
        <v>108</v>
      </c>
      <c r="P343" s="19" t="s">
        <v>151</v>
      </c>
      <c r="Q343" s="23">
        <v>0</v>
      </c>
      <c r="R343" s="24"/>
      <c r="S343" s="24">
        <v>559.78</v>
      </c>
      <c r="T343" s="24"/>
      <c r="U343" s="25" t="s">
        <v>121</v>
      </c>
      <c r="V343" s="26">
        <f t="shared" si="13"/>
        <v>559.78</v>
      </c>
      <c r="W343" s="26">
        <v>559.78</v>
      </c>
      <c r="X343" s="26">
        <v>559.78</v>
      </c>
      <c r="Y343" s="26">
        <v>0</v>
      </c>
      <c r="Z343" s="26">
        <v>0</v>
      </c>
      <c r="AA343" s="27" t="s">
        <v>99</v>
      </c>
      <c r="AB343" s="17" t="s">
        <v>129</v>
      </c>
      <c r="AC343" s="17" t="s">
        <v>130</v>
      </c>
      <c r="AD343" s="28"/>
      <c r="AE343" s="34"/>
      <c r="AF343" s="29" t="s">
        <v>102</v>
      </c>
      <c r="AG343" s="29"/>
      <c r="AH343" s="29"/>
      <c r="AI343" s="29"/>
      <c r="AJ343" s="29"/>
      <c r="AK343" s="29"/>
      <c r="AL343" s="29"/>
      <c r="AM343" s="29"/>
      <c r="AN343" s="29"/>
      <c r="AO343" s="29"/>
      <c r="AP343" s="29"/>
      <c r="AQ343" s="29"/>
      <c r="AR343" s="29"/>
      <c r="AS343" s="29" t="s">
        <v>102</v>
      </c>
      <c r="AT343" s="29"/>
      <c r="AU343" s="29"/>
      <c r="AV343" s="29"/>
      <c r="AW343" s="29"/>
      <c r="AX343" s="29"/>
      <c r="AY343" s="29"/>
      <c r="AZ343" s="29"/>
      <c r="BA343" s="29"/>
      <c r="BB343" s="29"/>
      <c r="BC343" s="29"/>
      <c r="BD343" s="30">
        <v>1</v>
      </c>
      <c r="BE343" s="31">
        <v>0</v>
      </c>
      <c r="BF343" s="31">
        <v>559.78</v>
      </c>
      <c r="BG343" s="31">
        <v>0</v>
      </c>
      <c r="BH343" s="31">
        <v>0</v>
      </c>
      <c r="BI343" s="31">
        <v>0</v>
      </c>
      <c r="BJ343" s="31">
        <v>0</v>
      </c>
      <c r="BK343" s="31">
        <v>0</v>
      </c>
      <c r="BL343" s="31">
        <v>0</v>
      </c>
      <c r="BM343" s="31">
        <v>0</v>
      </c>
      <c r="BN343" s="31">
        <v>0</v>
      </c>
      <c r="BO343" s="31">
        <v>0</v>
      </c>
      <c r="BP343" s="31">
        <v>0</v>
      </c>
      <c r="BQ343" s="31">
        <v>559.78</v>
      </c>
      <c r="BR343" s="31" t="b">
        <v>1</v>
      </c>
      <c r="BS343" s="31"/>
      <c r="BT343" s="32" t="s">
        <v>144</v>
      </c>
    </row>
    <row r="344" spans="1:72" ht="51" x14ac:dyDescent="0.2">
      <c r="A344" s="17">
        <v>343</v>
      </c>
      <c r="B344" s="18">
        <v>120</v>
      </c>
      <c r="C344" s="19" t="s">
        <v>85</v>
      </c>
      <c r="D344" s="19" t="s">
        <v>493</v>
      </c>
      <c r="E344" s="20" t="s">
        <v>87</v>
      </c>
      <c r="F344" s="20" t="s">
        <v>88</v>
      </c>
      <c r="G344" s="19" t="s">
        <v>261</v>
      </c>
      <c r="H344" s="19" t="s">
        <v>262</v>
      </c>
      <c r="I344" s="19" t="s">
        <v>263</v>
      </c>
      <c r="J344" s="19" t="s">
        <v>264</v>
      </c>
      <c r="K344" s="19" t="s">
        <v>155</v>
      </c>
      <c r="L344" s="19" t="s">
        <v>156</v>
      </c>
      <c r="M344" s="21" t="s">
        <v>665</v>
      </c>
      <c r="N344" s="22"/>
      <c r="O344" s="19" t="s">
        <v>316</v>
      </c>
      <c r="P344" s="45" t="s">
        <v>469</v>
      </c>
      <c r="Q344" s="23">
        <v>0</v>
      </c>
      <c r="R344" s="24"/>
      <c r="S344" s="24">
        <v>5150.88</v>
      </c>
      <c r="T344" s="24"/>
      <c r="U344" s="25" t="s">
        <v>121</v>
      </c>
      <c r="V344" s="26">
        <f t="shared" si="13"/>
        <v>5150.88</v>
      </c>
      <c r="W344" s="26">
        <v>5150.88</v>
      </c>
      <c r="X344" s="26">
        <v>5150.88</v>
      </c>
      <c r="Y344" s="26">
        <v>0</v>
      </c>
      <c r="Z344" s="26">
        <v>0</v>
      </c>
      <c r="AA344" s="27" t="s">
        <v>12</v>
      </c>
      <c r="AB344" s="17" t="s">
        <v>100</v>
      </c>
      <c r="AC344" s="17" t="s">
        <v>101</v>
      </c>
      <c r="AD344" s="28"/>
      <c r="AE344" s="29"/>
      <c r="AF344" s="29" t="s">
        <v>102</v>
      </c>
      <c r="AG344" s="29"/>
      <c r="AH344" s="29"/>
      <c r="AI344" s="29"/>
      <c r="AJ344" s="29"/>
      <c r="AK344" s="29"/>
      <c r="AL344" s="29"/>
      <c r="AM344" s="29"/>
      <c r="AN344" s="29"/>
      <c r="AO344" s="29"/>
      <c r="AP344" s="29"/>
      <c r="AQ344" s="29"/>
      <c r="AR344" s="29"/>
      <c r="AS344" s="29" t="s">
        <v>102</v>
      </c>
      <c r="AT344" s="29"/>
      <c r="AU344" s="29"/>
      <c r="AV344" s="29"/>
      <c r="AW344" s="29"/>
      <c r="AX344" s="29"/>
      <c r="AY344" s="29"/>
      <c r="AZ344" s="29"/>
      <c r="BA344" s="29"/>
      <c r="BB344" s="29"/>
      <c r="BC344" s="29"/>
      <c r="BD344" s="30">
        <v>1</v>
      </c>
      <c r="BE344" s="31">
        <v>0</v>
      </c>
      <c r="BF344" s="31">
        <v>5150.88</v>
      </c>
      <c r="BG344" s="31">
        <v>0</v>
      </c>
      <c r="BH344" s="31">
        <v>0</v>
      </c>
      <c r="BI344" s="31">
        <v>0</v>
      </c>
      <c r="BJ344" s="31">
        <v>0</v>
      </c>
      <c r="BK344" s="31">
        <v>0</v>
      </c>
      <c r="BL344" s="31">
        <v>0</v>
      </c>
      <c r="BM344" s="31">
        <v>0</v>
      </c>
      <c r="BN344" s="31">
        <v>0</v>
      </c>
      <c r="BO344" s="31">
        <v>0</v>
      </c>
      <c r="BP344" s="31">
        <v>0</v>
      </c>
      <c r="BQ344" s="31">
        <v>5150.88</v>
      </c>
      <c r="BR344" s="31" t="b">
        <v>1</v>
      </c>
      <c r="BS344" s="31"/>
      <c r="BT344" s="33" t="s">
        <v>666</v>
      </c>
    </row>
    <row r="345" spans="1:72" ht="60" x14ac:dyDescent="0.2">
      <c r="A345" s="17">
        <v>344</v>
      </c>
      <c r="B345" s="18">
        <v>181</v>
      </c>
      <c r="C345" s="19" t="s">
        <v>122</v>
      </c>
      <c r="D345" s="19" t="s">
        <v>496</v>
      </c>
      <c r="E345" s="20" t="s">
        <v>87</v>
      </c>
      <c r="F345" s="20" t="s">
        <v>88</v>
      </c>
      <c r="G345" s="19" t="s">
        <v>261</v>
      </c>
      <c r="H345" s="19" t="s">
        <v>262</v>
      </c>
      <c r="I345" s="19" t="s">
        <v>263</v>
      </c>
      <c r="J345" s="19" t="s">
        <v>264</v>
      </c>
      <c r="K345" s="19" t="s">
        <v>265</v>
      </c>
      <c r="L345" s="19" t="s">
        <v>472</v>
      </c>
      <c r="M345" s="21" t="s">
        <v>662</v>
      </c>
      <c r="N345" s="22"/>
      <c r="O345" s="19" t="s">
        <v>316</v>
      </c>
      <c r="P345" s="19" t="s">
        <v>502</v>
      </c>
      <c r="Q345" s="23">
        <v>0</v>
      </c>
      <c r="R345" s="24">
        <v>-2889.76</v>
      </c>
      <c r="S345" s="24">
        <v>57795.26</v>
      </c>
      <c r="T345" s="24"/>
      <c r="U345" s="25" t="s">
        <v>146</v>
      </c>
      <c r="V345" s="26">
        <f t="shared" si="13"/>
        <v>54905.5</v>
      </c>
      <c r="W345" s="26">
        <v>30630.844551362778</v>
      </c>
      <c r="X345" s="26">
        <v>10768.18</v>
      </c>
      <c r="Y345" s="26">
        <v>24274.655448637222</v>
      </c>
      <c r="Z345" s="26">
        <v>44137.32</v>
      </c>
      <c r="AA345" s="27" t="s">
        <v>12</v>
      </c>
      <c r="AB345" s="17" t="s">
        <v>100</v>
      </c>
      <c r="AC345" s="17" t="s">
        <v>101</v>
      </c>
      <c r="AD345" s="28"/>
      <c r="AE345" s="29"/>
      <c r="AF345" s="29"/>
      <c r="AG345" s="29" t="s">
        <v>102</v>
      </c>
      <c r="AH345" s="29"/>
      <c r="AI345" s="29"/>
      <c r="AJ345" s="29"/>
      <c r="AK345" s="29"/>
      <c r="AL345" s="29"/>
      <c r="AM345" s="29"/>
      <c r="AN345" s="29"/>
      <c r="AO345" s="29"/>
      <c r="AP345" s="29"/>
      <c r="AQ345" s="29"/>
      <c r="AR345" s="29"/>
      <c r="AS345" s="29"/>
      <c r="AT345" s="29"/>
      <c r="AU345" s="29"/>
      <c r="AV345" s="29"/>
      <c r="AW345" s="29" t="s">
        <v>159</v>
      </c>
      <c r="AX345" s="29"/>
      <c r="AY345" s="29"/>
      <c r="AZ345" s="29" t="s">
        <v>159</v>
      </c>
      <c r="BA345" s="29"/>
      <c r="BB345" s="29"/>
      <c r="BC345" s="29" t="s">
        <v>159</v>
      </c>
      <c r="BD345" s="30">
        <v>3</v>
      </c>
      <c r="BE345" s="31">
        <v>0</v>
      </c>
      <c r="BF345" s="31">
        <v>0</v>
      </c>
      <c r="BG345" s="31">
        <v>0</v>
      </c>
      <c r="BH345" s="31">
        <v>0</v>
      </c>
      <c r="BI345" s="31">
        <v>0</v>
      </c>
      <c r="BJ345" s="31">
        <v>18301.833333333332</v>
      </c>
      <c r="BK345" s="31">
        <v>0</v>
      </c>
      <c r="BL345" s="31">
        <v>0</v>
      </c>
      <c r="BM345" s="31">
        <v>18301.833333333332</v>
      </c>
      <c r="BN345" s="31">
        <v>0</v>
      </c>
      <c r="BO345" s="31">
        <v>0</v>
      </c>
      <c r="BP345" s="31">
        <v>18301.833333333332</v>
      </c>
      <c r="BQ345" s="31">
        <v>54905.5</v>
      </c>
      <c r="BR345" s="31" t="b">
        <v>1</v>
      </c>
      <c r="BS345" s="31"/>
      <c r="BT345" s="33" t="s">
        <v>667</v>
      </c>
    </row>
    <row r="346" spans="1:72" ht="51" x14ac:dyDescent="0.2">
      <c r="A346" s="17">
        <v>345</v>
      </c>
      <c r="B346" s="18">
        <v>122</v>
      </c>
      <c r="C346" s="19" t="s">
        <v>85</v>
      </c>
      <c r="D346" s="19" t="s">
        <v>493</v>
      </c>
      <c r="E346" s="20" t="s">
        <v>87</v>
      </c>
      <c r="F346" s="20" t="s">
        <v>88</v>
      </c>
      <c r="G346" s="19" t="s">
        <v>261</v>
      </c>
      <c r="H346" s="19" t="s">
        <v>262</v>
      </c>
      <c r="I346" s="19" t="s">
        <v>263</v>
      </c>
      <c r="J346" s="19" t="s">
        <v>264</v>
      </c>
      <c r="K346" s="19" t="s">
        <v>265</v>
      </c>
      <c r="L346" s="19" t="s">
        <v>472</v>
      </c>
      <c r="M346" s="38" t="s">
        <v>494</v>
      </c>
      <c r="N346" s="22"/>
      <c r="O346" s="19" t="s">
        <v>316</v>
      </c>
      <c r="P346" s="19" t="s">
        <v>474</v>
      </c>
      <c r="Q346" s="23">
        <v>0</v>
      </c>
      <c r="R346" s="24">
        <v>-227030.55</v>
      </c>
      <c r="S346" s="24">
        <v>628643.61</v>
      </c>
      <c r="T346" s="24"/>
      <c r="U346" s="25" t="s">
        <v>98</v>
      </c>
      <c r="V346" s="26">
        <f t="shared" si="13"/>
        <v>401613.06</v>
      </c>
      <c r="W346" s="26">
        <v>385819.74</v>
      </c>
      <c r="X346" s="26">
        <v>30391.730000000003</v>
      </c>
      <c r="Y346" s="26">
        <v>15793.320000000007</v>
      </c>
      <c r="Z346" s="26">
        <v>371221.33</v>
      </c>
      <c r="AA346" s="27" t="s">
        <v>12</v>
      </c>
      <c r="AB346" s="17" t="s">
        <v>129</v>
      </c>
      <c r="AC346" s="17" t="s">
        <v>134</v>
      </c>
      <c r="AD346" s="28"/>
      <c r="AE346" s="29"/>
      <c r="AF346" s="29"/>
      <c r="AG346" s="29" t="s">
        <v>102</v>
      </c>
      <c r="AH346" s="29"/>
      <c r="AI346" s="29"/>
      <c r="AJ346" s="29"/>
      <c r="AK346" s="29"/>
      <c r="AL346" s="29"/>
      <c r="AM346" s="29"/>
      <c r="AN346" s="29"/>
      <c r="AO346" s="29"/>
      <c r="AP346" s="29"/>
      <c r="AQ346" s="29"/>
      <c r="AR346" s="29"/>
      <c r="AS346" s="29"/>
      <c r="AT346" s="29" t="s">
        <v>102</v>
      </c>
      <c r="AU346" s="29" t="s">
        <v>102</v>
      </c>
      <c r="AV346" s="29" t="s">
        <v>102</v>
      </c>
      <c r="AW346" s="29" t="s">
        <v>102</v>
      </c>
      <c r="AX346" s="29" t="s">
        <v>102</v>
      </c>
      <c r="AY346" s="29" t="s">
        <v>102</v>
      </c>
      <c r="AZ346" s="29" t="s">
        <v>102</v>
      </c>
      <c r="BA346" s="29" t="s">
        <v>102</v>
      </c>
      <c r="BB346" s="29" t="s">
        <v>102</v>
      </c>
      <c r="BC346" s="29" t="s">
        <v>102</v>
      </c>
      <c r="BD346" s="30">
        <v>10</v>
      </c>
      <c r="BE346" s="31">
        <v>0</v>
      </c>
      <c r="BF346" s="31">
        <v>0</v>
      </c>
      <c r="BG346" s="31">
        <v>40161.305999999997</v>
      </c>
      <c r="BH346" s="31">
        <v>40161.305999999997</v>
      </c>
      <c r="BI346" s="31">
        <v>40161.305999999997</v>
      </c>
      <c r="BJ346" s="31">
        <v>40161.305999999997</v>
      </c>
      <c r="BK346" s="31">
        <v>40161.305999999997</v>
      </c>
      <c r="BL346" s="31">
        <v>40161.305999999997</v>
      </c>
      <c r="BM346" s="31">
        <v>40161.305999999997</v>
      </c>
      <c r="BN346" s="31">
        <v>40161.305999999997</v>
      </c>
      <c r="BO346" s="31">
        <v>40161.305999999997</v>
      </c>
      <c r="BP346" s="31">
        <v>40161.305999999997</v>
      </c>
      <c r="BQ346" s="31">
        <v>401613.05999999988</v>
      </c>
      <c r="BR346" s="31" t="b">
        <v>1</v>
      </c>
      <c r="BS346" s="31"/>
      <c r="BT346" s="33" t="s">
        <v>668</v>
      </c>
    </row>
    <row r="347" spans="1:72" ht="51" x14ac:dyDescent="0.2">
      <c r="A347" s="17">
        <v>346</v>
      </c>
      <c r="B347" s="18">
        <v>123</v>
      </c>
      <c r="C347" s="19" t="s">
        <v>312</v>
      </c>
      <c r="D347" s="19" t="s">
        <v>313</v>
      </c>
      <c r="E347" s="20" t="s">
        <v>87</v>
      </c>
      <c r="F347" s="20" t="s">
        <v>88</v>
      </c>
      <c r="G347" s="19" t="s">
        <v>261</v>
      </c>
      <c r="H347" s="19" t="s">
        <v>262</v>
      </c>
      <c r="I347" s="19" t="s">
        <v>263</v>
      </c>
      <c r="J347" s="19" t="s">
        <v>264</v>
      </c>
      <c r="K347" s="19" t="s">
        <v>155</v>
      </c>
      <c r="L347" s="19" t="s">
        <v>156</v>
      </c>
      <c r="M347" s="21" t="s">
        <v>669</v>
      </c>
      <c r="N347" s="22"/>
      <c r="O347" s="19" t="s">
        <v>316</v>
      </c>
      <c r="P347" s="19" t="s">
        <v>317</v>
      </c>
      <c r="Q347" s="23">
        <v>0</v>
      </c>
      <c r="R347" s="24"/>
      <c r="S347" s="24">
        <v>256878.72</v>
      </c>
      <c r="T347" s="24"/>
      <c r="U347" s="25" t="s">
        <v>121</v>
      </c>
      <c r="V347" s="26">
        <f t="shared" si="13"/>
        <v>256878.72</v>
      </c>
      <c r="W347" s="26">
        <v>229356</v>
      </c>
      <c r="X347" s="26">
        <v>0</v>
      </c>
      <c r="Y347" s="26">
        <v>27522.720000000001</v>
      </c>
      <c r="Z347" s="26">
        <v>256878.72</v>
      </c>
      <c r="AA347" s="27" t="s">
        <v>12</v>
      </c>
      <c r="AB347" s="17" t="s">
        <v>561</v>
      </c>
      <c r="AC347" s="17" t="s">
        <v>101</v>
      </c>
      <c r="AD347" s="28"/>
      <c r="AE347" s="29"/>
      <c r="AF347" s="29"/>
      <c r="AG347" s="29" t="s">
        <v>102</v>
      </c>
      <c r="AH347" s="29"/>
      <c r="AI347" s="29"/>
      <c r="AJ347" s="29"/>
      <c r="AK347" s="29"/>
      <c r="AL347" s="29"/>
      <c r="AM347" s="29"/>
      <c r="AN347" s="29"/>
      <c r="AO347" s="29"/>
      <c r="AP347" s="29"/>
      <c r="AQ347" s="29"/>
      <c r="AR347" s="29"/>
      <c r="AS347" s="29" t="s">
        <v>102</v>
      </c>
      <c r="AT347" s="29"/>
      <c r="AU347" s="29"/>
      <c r="AV347" s="29"/>
      <c r="AW347" s="29"/>
      <c r="AX347" s="29"/>
      <c r="AY347" s="29"/>
      <c r="AZ347" s="29"/>
      <c r="BA347" s="29"/>
      <c r="BB347" s="29"/>
      <c r="BC347" s="29"/>
      <c r="BD347" s="30">
        <v>1</v>
      </c>
      <c r="BE347" s="31">
        <v>0</v>
      </c>
      <c r="BF347" s="31">
        <v>256878.72</v>
      </c>
      <c r="BG347" s="31">
        <v>0</v>
      </c>
      <c r="BH347" s="31">
        <v>0</v>
      </c>
      <c r="BI347" s="31">
        <v>0</v>
      </c>
      <c r="BJ347" s="31">
        <v>0</v>
      </c>
      <c r="BK347" s="31">
        <v>0</v>
      </c>
      <c r="BL347" s="31">
        <v>0</v>
      </c>
      <c r="BM347" s="31">
        <v>0</v>
      </c>
      <c r="BN347" s="31">
        <v>0</v>
      </c>
      <c r="BO347" s="31">
        <v>0</v>
      </c>
      <c r="BP347" s="31">
        <v>0</v>
      </c>
      <c r="BQ347" s="31">
        <v>256878.72</v>
      </c>
      <c r="BR347" s="31" t="b">
        <v>1</v>
      </c>
      <c r="BS347" s="31"/>
      <c r="BT347" s="33" t="s">
        <v>670</v>
      </c>
    </row>
    <row r="348" spans="1:72" ht="51" x14ac:dyDescent="0.2">
      <c r="A348" s="17">
        <v>347</v>
      </c>
      <c r="B348" s="18">
        <v>124</v>
      </c>
      <c r="C348" s="19" t="s">
        <v>85</v>
      </c>
      <c r="D348" s="19" t="s">
        <v>226</v>
      </c>
      <c r="E348" s="20" t="s">
        <v>87</v>
      </c>
      <c r="F348" s="20" t="s">
        <v>88</v>
      </c>
      <c r="G348" s="19" t="s">
        <v>89</v>
      </c>
      <c r="H348" s="19" t="s">
        <v>204</v>
      </c>
      <c r="I348" s="19" t="s">
        <v>205</v>
      </c>
      <c r="J348" s="19" t="s">
        <v>206</v>
      </c>
      <c r="K348" s="19" t="s">
        <v>227</v>
      </c>
      <c r="L348" s="19" t="s">
        <v>228</v>
      </c>
      <c r="M348" s="21" t="s">
        <v>671</v>
      </c>
      <c r="N348" s="22"/>
      <c r="O348" s="19" t="s">
        <v>108</v>
      </c>
      <c r="P348" s="19" t="s">
        <v>633</v>
      </c>
      <c r="Q348" s="23">
        <v>0</v>
      </c>
      <c r="R348" s="24">
        <v>-3600</v>
      </c>
      <c r="S348" s="24">
        <v>33600</v>
      </c>
      <c r="T348" s="24"/>
      <c r="U348" s="25" t="s">
        <v>98</v>
      </c>
      <c r="V348" s="26">
        <f t="shared" si="13"/>
        <v>30000</v>
      </c>
      <c r="W348" s="26">
        <v>30000</v>
      </c>
      <c r="X348" s="26">
        <v>7837</v>
      </c>
      <c r="Y348" s="26">
        <v>0</v>
      </c>
      <c r="Z348" s="26">
        <v>22163</v>
      </c>
      <c r="AA348" s="27" t="s">
        <v>99</v>
      </c>
      <c r="AB348" s="17" t="s">
        <v>129</v>
      </c>
      <c r="AC348" s="17" t="s">
        <v>134</v>
      </c>
      <c r="AD348" s="28"/>
      <c r="AE348" s="34"/>
      <c r="AF348" s="29"/>
      <c r="AG348" s="29" t="s">
        <v>102</v>
      </c>
      <c r="AH348" s="29"/>
      <c r="AI348" s="29"/>
      <c r="AJ348" s="29"/>
      <c r="AK348" s="29"/>
      <c r="AL348" s="29"/>
      <c r="AM348" s="29"/>
      <c r="AN348" s="29"/>
      <c r="AO348" s="29"/>
      <c r="AP348" s="29"/>
      <c r="AQ348" s="29"/>
      <c r="AR348" s="29"/>
      <c r="AS348" s="29" t="s">
        <v>159</v>
      </c>
      <c r="AT348" s="29" t="s">
        <v>159</v>
      </c>
      <c r="AU348" s="29" t="s">
        <v>159</v>
      </c>
      <c r="AV348" s="29" t="s">
        <v>159</v>
      </c>
      <c r="AW348" s="29" t="s">
        <v>159</v>
      </c>
      <c r="AX348" s="29" t="s">
        <v>159</v>
      </c>
      <c r="AY348" s="29" t="s">
        <v>159</v>
      </c>
      <c r="AZ348" s="29" t="s">
        <v>159</v>
      </c>
      <c r="BA348" s="29" t="s">
        <v>159</v>
      </c>
      <c r="BB348" s="29" t="s">
        <v>159</v>
      </c>
      <c r="BC348" s="29" t="s">
        <v>159</v>
      </c>
      <c r="BD348" s="30">
        <v>11</v>
      </c>
      <c r="BE348" s="31">
        <v>0</v>
      </c>
      <c r="BF348" s="31">
        <v>2727.2727272727275</v>
      </c>
      <c r="BG348" s="31">
        <v>2727.2727272727275</v>
      </c>
      <c r="BH348" s="31">
        <v>2727.2727272727275</v>
      </c>
      <c r="BI348" s="31">
        <v>2727.2727272727275</v>
      </c>
      <c r="BJ348" s="31">
        <v>2727.2727272727275</v>
      </c>
      <c r="BK348" s="31">
        <v>2727.2727272727275</v>
      </c>
      <c r="BL348" s="31">
        <v>2727.2727272727275</v>
      </c>
      <c r="BM348" s="31">
        <v>2727.2727272727275</v>
      </c>
      <c r="BN348" s="31">
        <v>2727.2727272727275</v>
      </c>
      <c r="BO348" s="31">
        <v>2727.2727272727275</v>
      </c>
      <c r="BP348" s="31">
        <v>2727.2727272727275</v>
      </c>
      <c r="BQ348" s="31">
        <v>30000.000000000004</v>
      </c>
      <c r="BR348" s="31" t="b">
        <v>1</v>
      </c>
      <c r="BS348" s="31"/>
      <c r="BT348" s="33" t="s">
        <v>672</v>
      </c>
    </row>
    <row r="349" spans="1:72" ht="51" x14ac:dyDescent="0.2">
      <c r="A349" s="17">
        <v>348</v>
      </c>
      <c r="B349" s="18">
        <v>128</v>
      </c>
      <c r="C349" s="19" t="s">
        <v>312</v>
      </c>
      <c r="D349" s="19" t="s">
        <v>313</v>
      </c>
      <c r="E349" s="20" t="s">
        <v>87</v>
      </c>
      <c r="F349" s="20" t="s">
        <v>88</v>
      </c>
      <c r="G349" s="19" t="s">
        <v>261</v>
      </c>
      <c r="H349" s="19" t="s">
        <v>262</v>
      </c>
      <c r="I349" s="19" t="s">
        <v>263</v>
      </c>
      <c r="J349" s="19" t="s">
        <v>264</v>
      </c>
      <c r="K349" s="19" t="s">
        <v>265</v>
      </c>
      <c r="L349" s="19" t="s">
        <v>314</v>
      </c>
      <c r="M349" s="21" t="s">
        <v>673</v>
      </c>
      <c r="N349" s="22"/>
      <c r="O349" s="19" t="s">
        <v>316</v>
      </c>
      <c r="P349" s="19" t="s">
        <v>317</v>
      </c>
      <c r="Q349" s="23">
        <v>0</v>
      </c>
      <c r="R349" s="24">
        <v>-3393.6</v>
      </c>
      <c r="S349" s="24">
        <v>6686.4</v>
      </c>
      <c r="T349" s="24"/>
      <c r="U349" s="25" t="s">
        <v>121</v>
      </c>
      <c r="V349" s="26">
        <f t="shared" si="13"/>
        <v>3292.7999999999997</v>
      </c>
      <c r="W349" s="26">
        <v>3292.8</v>
      </c>
      <c r="X349" s="26">
        <v>3292.8</v>
      </c>
      <c r="Y349" s="26">
        <v>0</v>
      </c>
      <c r="Z349" s="26">
        <v>0</v>
      </c>
      <c r="AA349" s="27" t="s">
        <v>12</v>
      </c>
      <c r="AB349" s="17" t="s">
        <v>129</v>
      </c>
      <c r="AC349" s="17" t="s">
        <v>134</v>
      </c>
      <c r="AD349" s="28"/>
      <c r="AE349" s="34"/>
      <c r="AF349" s="29"/>
      <c r="AG349" s="29" t="s">
        <v>102</v>
      </c>
      <c r="AH349" s="29"/>
      <c r="AI349" s="29"/>
      <c r="AJ349" s="29"/>
      <c r="AK349" s="29"/>
      <c r="AL349" s="29"/>
      <c r="AM349" s="29"/>
      <c r="AN349" s="29"/>
      <c r="AO349" s="29"/>
      <c r="AP349" s="29"/>
      <c r="AQ349" s="29"/>
      <c r="AR349" s="29"/>
      <c r="AS349" s="29" t="s">
        <v>159</v>
      </c>
      <c r="AT349" s="29"/>
      <c r="AU349" s="29"/>
      <c r="AV349" s="29"/>
      <c r="AW349" s="29"/>
      <c r="AX349" s="29"/>
      <c r="AY349" s="29"/>
      <c r="AZ349" s="29"/>
      <c r="BA349" s="29"/>
      <c r="BB349" s="29"/>
      <c r="BC349" s="29"/>
      <c r="BD349" s="30">
        <v>1</v>
      </c>
      <c r="BE349" s="31">
        <v>0</v>
      </c>
      <c r="BF349" s="31">
        <v>3292.7999999999997</v>
      </c>
      <c r="BG349" s="31">
        <v>0</v>
      </c>
      <c r="BH349" s="31">
        <v>0</v>
      </c>
      <c r="BI349" s="31">
        <v>0</v>
      </c>
      <c r="BJ349" s="31">
        <v>0</v>
      </c>
      <c r="BK349" s="31">
        <v>0</v>
      </c>
      <c r="BL349" s="31">
        <v>0</v>
      </c>
      <c r="BM349" s="31">
        <v>0</v>
      </c>
      <c r="BN349" s="31">
        <v>0</v>
      </c>
      <c r="BO349" s="31">
        <v>0</v>
      </c>
      <c r="BP349" s="31">
        <v>0</v>
      </c>
      <c r="BQ349" s="31">
        <v>3292.7999999999997</v>
      </c>
      <c r="BR349" s="31" t="b">
        <v>1</v>
      </c>
      <c r="BS349" s="31"/>
      <c r="BT349" s="33" t="s">
        <v>674</v>
      </c>
    </row>
    <row r="350" spans="1:72" ht="51" x14ac:dyDescent="0.2">
      <c r="A350" s="17">
        <v>349</v>
      </c>
      <c r="B350" s="18">
        <v>0</v>
      </c>
      <c r="C350" s="19" t="s">
        <v>85</v>
      </c>
      <c r="D350" s="19" t="s">
        <v>86</v>
      </c>
      <c r="E350" s="20" t="s">
        <v>87</v>
      </c>
      <c r="F350" s="20" t="s">
        <v>88</v>
      </c>
      <c r="G350" s="19" t="s">
        <v>89</v>
      </c>
      <c r="H350" s="19" t="s">
        <v>90</v>
      </c>
      <c r="I350" s="19" t="s">
        <v>91</v>
      </c>
      <c r="J350" s="19" t="s">
        <v>92</v>
      </c>
      <c r="K350" s="19" t="s">
        <v>93</v>
      </c>
      <c r="L350" s="19" t="s">
        <v>94</v>
      </c>
      <c r="M350" s="21" t="s">
        <v>107</v>
      </c>
      <c r="N350" s="22"/>
      <c r="O350" s="19" t="s">
        <v>108</v>
      </c>
      <c r="P350" s="19" t="s">
        <v>186</v>
      </c>
      <c r="Q350" s="23">
        <v>0</v>
      </c>
      <c r="R350" s="24"/>
      <c r="S350" s="24">
        <v>1100</v>
      </c>
      <c r="T350" s="24"/>
      <c r="U350" s="25" t="s">
        <v>98</v>
      </c>
      <c r="V350" s="26">
        <f t="shared" si="13"/>
        <v>1100</v>
      </c>
      <c r="W350" s="26">
        <v>575</v>
      </c>
      <c r="X350" s="26">
        <v>475</v>
      </c>
      <c r="Y350" s="26">
        <v>525</v>
      </c>
      <c r="Z350" s="26">
        <v>625</v>
      </c>
      <c r="AA350" s="27" t="s">
        <v>99</v>
      </c>
      <c r="AB350" s="17" t="s">
        <v>100</v>
      </c>
      <c r="AC350" s="17" t="s">
        <v>101</v>
      </c>
      <c r="AD350" s="28"/>
      <c r="AE350" s="34"/>
      <c r="AF350" s="29"/>
      <c r="AG350" s="29" t="s">
        <v>102</v>
      </c>
      <c r="AH350" s="29"/>
      <c r="AI350" s="29"/>
      <c r="AJ350" s="29"/>
      <c r="AK350" s="29"/>
      <c r="AL350" s="29"/>
      <c r="AM350" s="29"/>
      <c r="AN350" s="29"/>
      <c r="AO350" s="29"/>
      <c r="AP350" s="29"/>
      <c r="AQ350" s="29"/>
      <c r="AR350" s="29" t="s">
        <v>102</v>
      </c>
      <c r="AS350" s="29" t="s">
        <v>102</v>
      </c>
      <c r="AT350" s="29" t="s">
        <v>102</v>
      </c>
      <c r="AU350" s="29" t="s">
        <v>102</v>
      </c>
      <c r="AV350" s="29" t="s">
        <v>102</v>
      </c>
      <c r="AW350" s="29" t="s">
        <v>102</v>
      </c>
      <c r="AX350" s="29" t="s">
        <v>102</v>
      </c>
      <c r="AY350" s="29" t="s">
        <v>102</v>
      </c>
      <c r="AZ350" s="29" t="s">
        <v>102</v>
      </c>
      <c r="BA350" s="29" t="s">
        <v>102</v>
      </c>
      <c r="BB350" s="29" t="s">
        <v>102</v>
      </c>
      <c r="BC350" s="29" t="s">
        <v>102</v>
      </c>
      <c r="BD350" s="30">
        <v>12</v>
      </c>
      <c r="BE350" s="31">
        <v>91.666666666666671</v>
      </c>
      <c r="BF350" s="31">
        <v>91.666666666666671</v>
      </c>
      <c r="BG350" s="31">
        <v>91.666666666666671</v>
      </c>
      <c r="BH350" s="31">
        <v>91.666666666666671</v>
      </c>
      <c r="BI350" s="31">
        <v>91.666666666666671</v>
      </c>
      <c r="BJ350" s="31">
        <v>91.666666666666671</v>
      </c>
      <c r="BK350" s="31">
        <v>91.666666666666671</v>
      </c>
      <c r="BL350" s="31">
        <v>91.666666666666671</v>
      </c>
      <c r="BM350" s="31">
        <v>91.666666666666671</v>
      </c>
      <c r="BN350" s="31">
        <v>91.666666666666671</v>
      </c>
      <c r="BO350" s="31">
        <v>91.666666666666671</v>
      </c>
      <c r="BP350" s="31">
        <v>91.666666666666671</v>
      </c>
      <c r="BQ350" s="31">
        <v>1099.9999999999998</v>
      </c>
      <c r="BR350" s="31" t="b">
        <v>1</v>
      </c>
      <c r="BS350" s="31"/>
      <c r="BT350" s="33" t="s">
        <v>675</v>
      </c>
    </row>
    <row r="351" spans="1:72" ht="51" x14ac:dyDescent="0.2">
      <c r="A351" s="17">
        <v>350</v>
      </c>
      <c r="B351" s="18">
        <v>0</v>
      </c>
      <c r="C351" s="19" t="s">
        <v>85</v>
      </c>
      <c r="D351" s="19" t="s">
        <v>86</v>
      </c>
      <c r="E351" s="20" t="s">
        <v>87</v>
      </c>
      <c r="F351" s="20" t="s">
        <v>88</v>
      </c>
      <c r="G351" s="19" t="s">
        <v>89</v>
      </c>
      <c r="H351" s="19" t="s">
        <v>90</v>
      </c>
      <c r="I351" s="19" t="s">
        <v>91</v>
      </c>
      <c r="J351" s="19" t="s">
        <v>92</v>
      </c>
      <c r="K351" s="19" t="s">
        <v>93</v>
      </c>
      <c r="L351" s="19" t="s">
        <v>94</v>
      </c>
      <c r="M351" s="21" t="s">
        <v>107</v>
      </c>
      <c r="N351" s="22"/>
      <c r="O351" s="19" t="s">
        <v>108</v>
      </c>
      <c r="P351" s="19" t="s">
        <v>182</v>
      </c>
      <c r="Q351" s="23">
        <v>0</v>
      </c>
      <c r="R351" s="24"/>
      <c r="S351" s="24">
        <v>200</v>
      </c>
      <c r="T351" s="24"/>
      <c r="U351" s="25" t="s">
        <v>98</v>
      </c>
      <c r="V351" s="26">
        <f t="shared" si="13"/>
        <v>200</v>
      </c>
      <c r="W351" s="26">
        <v>6.5</v>
      </c>
      <c r="X351" s="26">
        <v>6.5</v>
      </c>
      <c r="Y351" s="26">
        <v>193.5</v>
      </c>
      <c r="Z351" s="26">
        <v>193.5</v>
      </c>
      <c r="AA351" s="27" t="s">
        <v>99</v>
      </c>
      <c r="AB351" s="17" t="s">
        <v>100</v>
      </c>
      <c r="AC351" s="17" t="s">
        <v>101</v>
      </c>
      <c r="AD351" s="28"/>
      <c r="AE351" s="34"/>
      <c r="AF351" s="29"/>
      <c r="AG351" s="29" t="s">
        <v>102</v>
      </c>
      <c r="AH351" s="29"/>
      <c r="AI351" s="29"/>
      <c r="AJ351" s="29"/>
      <c r="AK351" s="29"/>
      <c r="AL351" s="29"/>
      <c r="AM351" s="29"/>
      <c r="AN351" s="29"/>
      <c r="AO351" s="29"/>
      <c r="AP351" s="29"/>
      <c r="AQ351" s="29"/>
      <c r="AR351" s="29" t="s">
        <v>102</v>
      </c>
      <c r="AS351" s="29" t="s">
        <v>102</v>
      </c>
      <c r="AT351" s="29" t="s">
        <v>102</v>
      </c>
      <c r="AU351" s="29" t="s">
        <v>102</v>
      </c>
      <c r="AV351" s="29" t="s">
        <v>102</v>
      </c>
      <c r="AW351" s="29" t="s">
        <v>102</v>
      </c>
      <c r="AX351" s="29" t="s">
        <v>102</v>
      </c>
      <c r="AY351" s="29" t="s">
        <v>102</v>
      </c>
      <c r="AZ351" s="29" t="s">
        <v>102</v>
      </c>
      <c r="BA351" s="29" t="s">
        <v>102</v>
      </c>
      <c r="BB351" s="29" t="s">
        <v>102</v>
      </c>
      <c r="BC351" s="29" t="s">
        <v>102</v>
      </c>
      <c r="BD351" s="30">
        <v>12</v>
      </c>
      <c r="BE351" s="31">
        <v>16.666666666666668</v>
      </c>
      <c r="BF351" s="31">
        <v>16.666666666666668</v>
      </c>
      <c r="BG351" s="31">
        <v>16.666666666666668</v>
      </c>
      <c r="BH351" s="31">
        <v>16.666666666666668</v>
      </c>
      <c r="BI351" s="31">
        <v>16.666666666666668</v>
      </c>
      <c r="BJ351" s="31">
        <v>16.666666666666668</v>
      </c>
      <c r="BK351" s="31">
        <v>16.666666666666668</v>
      </c>
      <c r="BL351" s="31">
        <v>16.666666666666668</v>
      </c>
      <c r="BM351" s="31">
        <v>16.666666666666668</v>
      </c>
      <c r="BN351" s="31">
        <v>16.666666666666668</v>
      </c>
      <c r="BO351" s="31">
        <v>16.666666666666668</v>
      </c>
      <c r="BP351" s="31">
        <v>16.666666666666668</v>
      </c>
      <c r="BQ351" s="31">
        <v>199.99999999999997</v>
      </c>
      <c r="BR351" s="31" t="b">
        <v>1</v>
      </c>
      <c r="BS351" s="31"/>
      <c r="BT351" s="33" t="s">
        <v>118</v>
      </c>
    </row>
    <row r="352" spans="1:72" ht="76.5" x14ac:dyDescent="0.2">
      <c r="A352" s="17">
        <v>351</v>
      </c>
      <c r="B352" s="18">
        <v>180</v>
      </c>
      <c r="C352" s="19" t="s">
        <v>85</v>
      </c>
      <c r="D352" s="19" t="s">
        <v>168</v>
      </c>
      <c r="E352" s="20" t="s">
        <v>87</v>
      </c>
      <c r="F352" s="20" t="s">
        <v>88</v>
      </c>
      <c r="G352" s="19" t="s">
        <v>89</v>
      </c>
      <c r="H352" s="19" t="s">
        <v>204</v>
      </c>
      <c r="I352" s="19" t="s">
        <v>205</v>
      </c>
      <c r="J352" s="19" t="s">
        <v>206</v>
      </c>
      <c r="K352" s="19" t="s">
        <v>227</v>
      </c>
      <c r="L352" s="19" t="s">
        <v>301</v>
      </c>
      <c r="M352" s="21" t="s">
        <v>481</v>
      </c>
      <c r="N352" s="22"/>
      <c r="O352" s="19" t="s">
        <v>108</v>
      </c>
      <c r="P352" s="19" t="s">
        <v>193</v>
      </c>
      <c r="Q352" s="23">
        <v>0</v>
      </c>
      <c r="R352" s="24"/>
      <c r="S352" s="24">
        <v>28000</v>
      </c>
      <c r="T352" s="24"/>
      <c r="U352" s="25" t="s">
        <v>146</v>
      </c>
      <c r="V352" s="26">
        <f t="shared" si="13"/>
        <v>28000</v>
      </c>
      <c r="W352" s="26">
        <v>25000</v>
      </c>
      <c r="X352" s="26">
        <v>0</v>
      </c>
      <c r="Y352" s="26">
        <v>3000</v>
      </c>
      <c r="Z352" s="26">
        <v>28000</v>
      </c>
      <c r="AA352" s="27" t="s">
        <v>99</v>
      </c>
      <c r="AB352" s="17" t="s">
        <v>129</v>
      </c>
      <c r="AC352" s="17" t="s">
        <v>130</v>
      </c>
      <c r="AD352" s="28"/>
      <c r="AE352" s="34"/>
      <c r="AF352" s="29"/>
      <c r="AG352" s="29"/>
      <c r="AH352" s="29"/>
      <c r="AI352" s="29" t="s">
        <v>102</v>
      </c>
      <c r="AJ352" s="29"/>
      <c r="AK352" s="29"/>
      <c r="AL352" s="29"/>
      <c r="AM352" s="29"/>
      <c r="AN352" s="29"/>
      <c r="AO352" s="29"/>
      <c r="AP352" s="29"/>
      <c r="AQ352" s="29"/>
      <c r="AR352" s="29"/>
      <c r="AS352" s="29"/>
      <c r="AT352" s="29"/>
      <c r="AU352" s="29"/>
      <c r="AV352" s="29"/>
      <c r="AW352" s="29" t="s">
        <v>102</v>
      </c>
      <c r="AX352" s="29"/>
      <c r="AY352" s="29"/>
      <c r="AZ352" s="29"/>
      <c r="BA352" s="29" t="s">
        <v>102</v>
      </c>
      <c r="BB352" s="29"/>
      <c r="BC352" s="29"/>
      <c r="BD352" s="30">
        <v>2</v>
      </c>
      <c r="BE352" s="31">
        <v>0</v>
      </c>
      <c r="BF352" s="31">
        <v>0</v>
      </c>
      <c r="BG352" s="31">
        <v>0</v>
      </c>
      <c r="BH352" s="31">
        <v>0</v>
      </c>
      <c r="BI352" s="31">
        <v>0</v>
      </c>
      <c r="BJ352" s="31">
        <v>14000</v>
      </c>
      <c r="BK352" s="31">
        <v>0</v>
      </c>
      <c r="BL352" s="31">
        <v>0</v>
      </c>
      <c r="BM352" s="31">
        <v>0</v>
      </c>
      <c r="BN352" s="31">
        <v>14000</v>
      </c>
      <c r="BO352" s="31">
        <v>0</v>
      </c>
      <c r="BP352" s="31">
        <v>0</v>
      </c>
      <c r="BQ352" s="31">
        <v>28000</v>
      </c>
      <c r="BR352" s="31" t="b">
        <v>1</v>
      </c>
      <c r="BS352" s="31"/>
      <c r="BT352" s="33" t="s">
        <v>676</v>
      </c>
    </row>
    <row r="353" spans="1:72" ht="51" x14ac:dyDescent="0.2">
      <c r="A353" s="46">
        <v>352</v>
      </c>
      <c r="B353" s="18">
        <v>0</v>
      </c>
      <c r="C353" s="19" t="s">
        <v>85</v>
      </c>
      <c r="D353" s="19" t="s">
        <v>226</v>
      </c>
      <c r="E353" s="20" t="s">
        <v>87</v>
      </c>
      <c r="F353" s="20" t="s">
        <v>88</v>
      </c>
      <c r="G353" s="19" t="s">
        <v>261</v>
      </c>
      <c r="H353" s="19" t="s">
        <v>262</v>
      </c>
      <c r="I353" s="19" t="s">
        <v>263</v>
      </c>
      <c r="J353" s="19" t="s">
        <v>264</v>
      </c>
      <c r="K353" s="19" t="s">
        <v>265</v>
      </c>
      <c r="L353" s="19" t="s">
        <v>266</v>
      </c>
      <c r="M353" s="21" t="s">
        <v>677</v>
      </c>
      <c r="N353" s="22"/>
      <c r="O353" s="19" t="s">
        <v>268</v>
      </c>
      <c r="P353" s="19" t="s">
        <v>678</v>
      </c>
      <c r="Q353" s="23">
        <v>0</v>
      </c>
      <c r="R353" s="24"/>
      <c r="S353" s="24">
        <v>81358.679999999993</v>
      </c>
      <c r="T353" s="24"/>
      <c r="U353" s="25" t="s">
        <v>98</v>
      </c>
      <c r="V353" s="26">
        <f t="shared" si="13"/>
        <v>81358.679999999993</v>
      </c>
      <c r="W353" s="26">
        <v>81358.679999999993</v>
      </c>
      <c r="X353" s="26">
        <v>79206.070000000007</v>
      </c>
      <c r="Y353" s="26">
        <v>0</v>
      </c>
      <c r="Z353" s="26">
        <v>2152.609999999986</v>
      </c>
      <c r="AA353" s="27" t="s">
        <v>12</v>
      </c>
      <c r="AB353" s="17" t="s">
        <v>100</v>
      </c>
      <c r="AC353" s="17" t="s">
        <v>101</v>
      </c>
      <c r="AD353" s="28"/>
      <c r="AE353" s="34"/>
      <c r="AF353" s="29"/>
      <c r="AG353" s="29" t="s">
        <v>102</v>
      </c>
      <c r="AH353" s="29"/>
      <c r="AI353" s="29"/>
      <c r="AJ353" s="29"/>
      <c r="AK353" s="29"/>
      <c r="AL353" s="29"/>
      <c r="AM353" s="29"/>
      <c r="AN353" s="29"/>
      <c r="AO353" s="29"/>
      <c r="AP353" s="29"/>
      <c r="AQ353" s="29"/>
      <c r="AR353" s="29"/>
      <c r="AS353" s="29" t="s">
        <v>159</v>
      </c>
      <c r="AT353" s="29" t="s">
        <v>159</v>
      </c>
      <c r="AU353" s="29" t="s">
        <v>159</v>
      </c>
      <c r="AV353" s="29" t="s">
        <v>159</v>
      </c>
      <c r="AW353" s="29" t="s">
        <v>159</v>
      </c>
      <c r="AX353" s="29" t="s">
        <v>159</v>
      </c>
      <c r="AY353" s="29" t="s">
        <v>159</v>
      </c>
      <c r="AZ353" s="29" t="s">
        <v>159</v>
      </c>
      <c r="BA353" s="29" t="s">
        <v>159</v>
      </c>
      <c r="BB353" s="29" t="s">
        <v>159</v>
      </c>
      <c r="BC353" s="29" t="s">
        <v>159</v>
      </c>
      <c r="BD353" s="30">
        <v>11</v>
      </c>
      <c r="BE353" s="31">
        <v>0</v>
      </c>
      <c r="BF353" s="31">
        <v>7396.2436363636361</v>
      </c>
      <c r="BG353" s="31">
        <v>7396.2436363636361</v>
      </c>
      <c r="BH353" s="31">
        <v>7396.2436363636361</v>
      </c>
      <c r="BI353" s="31">
        <v>7396.2436363636361</v>
      </c>
      <c r="BJ353" s="31">
        <v>7396.2436363636361</v>
      </c>
      <c r="BK353" s="31">
        <v>7396.2436363636361</v>
      </c>
      <c r="BL353" s="31">
        <v>7396.2436363636361</v>
      </c>
      <c r="BM353" s="31">
        <v>7396.2436363636361</v>
      </c>
      <c r="BN353" s="31">
        <v>7396.2436363636361</v>
      </c>
      <c r="BO353" s="31">
        <v>7396.2436363636361</v>
      </c>
      <c r="BP353" s="31">
        <v>7396.2436363636361</v>
      </c>
      <c r="BQ353" s="31">
        <v>81358.679999999993</v>
      </c>
      <c r="BR353" s="31" t="b">
        <v>1</v>
      </c>
      <c r="BS353" s="31"/>
      <c r="BT353" s="33" t="s">
        <v>679</v>
      </c>
    </row>
    <row r="354" spans="1:72" ht="51" x14ac:dyDescent="0.2">
      <c r="A354" s="17">
        <v>353</v>
      </c>
      <c r="B354" s="18">
        <v>0</v>
      </c>
      <c r="C354" s="19" t="s">
        <v>85</v>
      </c>
      <c r="D354" s="19" t="s">
        <v>226</v>
      </c>
      <c r="E354" s="20" t="s">
        <v>87</v>
      </c>
      <c r="F354" s="20" t="s">
        <v>88</v>
      </c>
      <c r="G354" s="19" t="s">
        <v>261</v>
      </c>
      <c r="H354" s="19" t="s">
        <v>262</v>
      </c>
      <c r="I354" s="19" t="s">
        <v>263</v>
      </c>
      <c r="J354" s="19" t="s">
        <v>264</v>
      </c>
      <c r="K354" s="19" t="s">
        <v>265</v>
      </c>
      <c r="L354" s="19" t="s">
        <v>266</v>
      </c>
      <c r="M354" s="21" t="s">
        <v>680</v>
      </c>
      <c r="N354" s="22"/>
      <c r="O354" s="19" t="s">
        <v>268</v>
      </c>
      <c r="P354" s="19" t="s">
        <v>681</v>
      </c>
      <c r="Q354" s="23">
        <v>0</v>
      </c>
      <c r="R354" s="24"/>
      <c r="S354" s="24">
        <v>15000</v>
      </c>
      <c r="T354" s="24"/>
      <c r="U354" s="25" t="s">
        <v>98</v>
      </c>
      <c r="V354" s="26">
        <f t="shared" si="13"/>
        <v>15000</v>
      </c>
      <c r="W354" s="26">
        <v>15000</v>
      </c>
      <c r="X354" s="26">
        <v>14211.25</v>
      </c>
      <c r="Y354" s="26">
        <v>0</v>
      </c>
      <c r="Z354" s="26">
        <v>788.75</v>
      </c>
      <c r="AA354" s="27" t="s">
        <v>12</v>
      </c>
      <c r="AB354" s="17" t="s">
        <v>100</v>
      </c>
      <c r="AC354" s="17" t="s">
        <v>101</v>
      </c>
      <c r="AD354" s="28"/>
      <c r="AE354" s="34"/>
      <c r="AF354" s="29"/>
      <c r="AG354" s="29" t="s">
        <v>102</v>
      </c>
      <c r="AH354" s="29"/>
      <c r="AI354" s="29"/>
      <c r="AJ354" s="29"/>
      <c r="AK354" s="29"/>
      <c r="AL354" s="29"/>
      <c r="AM354" s="29"/>
      <c r="AN354" s="29"/>
      <c r="AO354" s="29"/>
      <c r="AP354" s="29"/>
      <c r="AQ354" s="29"/>
      <c r="AR354" s="29"/>
      <c r="AS354" s="29" t="s">
        <v>159</v>
      </c>
      <c r="AT354" s="29" t="s">
        <v>159</v>
      </c>
      <c r="AU354" s="29" t="s">
        <v>159</v>
      </c>
      <c r="AV354" s="29" t="s">
        <v>159</v>
      </c>
      <c r="AW354" s="29" t="s">
        <v>159</v>
      </c>
      <c r="AX354" s="29" t="s">
        <v>159</v>
      </c>
      <c r="AY354" s="29" t="s">
        <v>159</v>
      </c>
      <c r="AZ354" s="29" t="s">
        <v>159</v>
      </c>
      <c r="BA354" s="29" t="s">
        <v>159</v>
      </c>
      <c r="BB354" s="29" t="s">
        <v>159</v>
      </c>
      <c r="BC354" s="29" t="s">
        <v>159</v>
      </c>
      <c r="BD354" s="30">
        <v>11</v>
      </c>
      <c r="BE354" s="31">
        <v>0</v>
      </c>
      <c r="BF354" s="31">
        <v>1363.6363636363637</v>
      </c>
      <c r="BG354" s="31">
        <v>1363.6363636363637</v>
      </c>
      <c r="BH354" s="31">
        <v>1363.6363636363637</v>
      </c>
      <c r="BI354" s="31">
        <v>1363.6363636363637</v>
      </c>
      <c r="BJ354" s="31">
        <v>1363.6363636363637</v>
      </c>
      <c r="BK354" s="31">
        <v>1363.6363636363637</v>
      </c>
      <c r="BL354" s="31">
        <v>1363.6363636363637</v>
      </c>
      <c r="BM354" s="31">
        <v>1363.6363636363637</v>
      </c>
      <c r="BN354" s="31">
        <v>1363.6363636363637</v>
      </c>
      <c r="BO354" s="31">
        <v>1363.6363636363637</v>
      </c>
      <c r="BP354" s="31">
        <v>1363.6363636363637</v>
      </c>
      <c r="BQ354" s="31">
        <v>15000.000000000002</v>
      </c>
      <c r="BR354" s="31" t="b">
        <v>1</v>
      </c>
      <c r="BS354" s="31"/>
      <c r="BT354" s="32" t="s">
        <v>270</v>
      </c>
    </row>
    <row r="355" spans="1:72" ht="51" x14ac:dyDescent="0.2">
      <c r="A355" s="46">
        <v>354</v>
      </c>
      <c r="B355" s="18">
        <v>0</v>
      </c>
      <c r="C355" s="19" t="s">
        <v>85</v>
      </c>
      <c r="D355" s="19" t="s">
        <v>226</v>
      </c>
      <c r="E355" s="20" t="s">
        <v>87</v>
      </c>
      <c r="F355" s="20" t="s">
        <v>88</v>
      </c>
      <c r="G355" s="19" t="s">
        <v>261</v>
      </c>
      <c r="H355" s="19" t="s">
        <v>262</v>
      </c>
      <c r="I355" s="19" t="s">
        <v>263</v>
      </c>
      <c r="J355" s="19" t="s">
        <v>264</v>
      </c>
      <c r="K355" s="19" t="s">
        <v>265</v>
      </c>
      <c r="L355" s="19" t="s">
        <v>266</v>
      </c>
      <c r="M355" s="21" t="s">
        <v>682</v>
      </c>
      <c r="N355" s="22"/>
      <c r="O355" s="19" t="s">
        <v>268</v>
      </c>
      <c r="P355" s="19" t="s">
        <v>683</v>
      </c>
      <c r="Q355" s="23">
        <v>0</v>
      </c>
      <c r="R355" s="24"/>
      <c r="S355" s="24">
        <v>40000</v>
      </c>
      <c r="T355" s="24">
        <v>20000</v>
      </c>
      <c r="U355" s="25" t="s">
        <v>98</v>
      </c>
      <c r="V355" s="26">
        <f t="shared" si="13"/>
        <v>60000</v>
      </c>
      <c r="W355" s="26">
        <v>37000</v>
      </c>
      <c r="X355" s="26">
        <v>33365</v>
      </c>
      <c r="Y355" s="26">
        <v>3000</v>
      </c>
      <c r="Z355" s="26">
        <v>6635</v>
      </c>
      <c r="AA355" s="27" t="s">
        <v>12</v>
      </c>
      <c r="AB355" s="17" t="s">
        <v>100</v>
      </c>
      <c r="AC355" s="17" t="s">
        <v>101</v>
      </c>
      <c r="AD355" s="28"/>
      <c r="AE355" s="34"/>
      <c r="AF355" s="29"/>
      <c r="AG355" s="29" t="s">
        <v>102</v>
      </c>
      <c r="AH355" s="29"/>
      <c r="AI355" s="29"/>
      <c r="AJ355" s="29"/>
      <c r="AK355" s="29"/>
      <c r="AL355" s="29"/>
      <c r="AM355" s="29"/>
      <c r="AN355" s="29"/>
      <c r="AO355" s="29"/>
      <c r="AP355" s="29"/>
      <c r="AQ355" s="29"/>
      <c r="AR355" s="29"/>
      <c r="AS355" s="29" t="s">
        <v>159</v>
      </c>
      <c r="AT355" s="29" t="s">
        <v>159</v>
      </c>
      <c r="AU355" s="29" t="s">
        <v>159</v>
      </c>
      <c r="AV355" s="29" t="s">
        <v>159</v>
      </c>
      <c r="AW355" s="29" t="s">
        <v>159</v>
      </c>
      <c r="AX355" s="29" t="s">
        <v>159</v>
      </c>
      <c r="AY355" s="29" t="s">
        <v>159</v>
      </c>
      <c r="AZ355" s="29" t="s">
        <v>159</v>
      </c>
      <c r="BA355" s="29" t="s">
        <v>159</v>
      </c>
      <c r="BB355" s="29" t="s">
        <v>159</v>
      </c>
      <c r="BC355" s="29" t="s">
        <v>159</v>
      </c>
      <c r="BD355" s="30">
        <v>11</v>
      </c>
      <c r="BE355" s="31">
        <v>0</v>
      </c>
      <c r="BF355" s="31">
        <v>3636.3636363636365</v>
      </c>
      <c r="BG355" s="31">
        <v>3636.3636363636365</v>
      </c>
      <c r="BH355" s="31">
        <v>3636.3636363636365</v>
      </c>
      <c r="BI355" s="31">
        <v>3636.3636363636365</v>
      </c>
      <c r="BJ355" s="31">
        <v>3636.3636363636365</v>
      </c>
      <c r="BK355" s="31">
        <v>3636.3636363636365</v>
      </c>
      <c r="BL355" s="31">
        <v>3636.3636363636365</v>
      </c>
      <c r="BM355" s="31">
        <v>3636.3636363636365</v>
      </c>
      <c r="BN355" s="31">
        <v>3636.3636363636365</v>
      </c>
      <c r="BO355" s="31">
        <v>3636.3636363636365</v>
      </c>
      <c r="BP355" s="31">
        <v>3636.3636363636365</v>
      </c>
      <c r="BQ355" s="31">
        <v>40000.000000000007</v>
      </c>
      <c r="BR355" s="31" t="b">
        <v>1</v>
      </c>
      <c r="BS355" s="31"/>
      <c r="BT355" s="32" t="s">
        <v>270</v>
      </c>
    </row>
    <row r="356" spans="1:72" ht="51" x14ac:dyDescent="0.2">
      <c r="A356" s="17">
        <v>355</v>
      </c>
      <c r="B356" s="18">
        <v>0</v>
      </c>
      <c r="C356" s="19" t="s">
        <v>85</v>
      </c>
      <c r="D356" s="19" t="s">
        <v>226</v>
      </c>
      <c r="E356" s="20" t="s">
        <v>87</v>
      </c>
      <c r="F356" s="20" t="s">
        <v>88</v>
      </c>
      <c r="G356" s="19" t="s">
        <v>261</v>
      </c>
      <c r="H356" s="19" t="s">
        <v>262</v>
      </c>
      <c r="I356" s="19" t="s">
        <v>263</v>
      </c>
      <c r="J356" s="19" t="s">
        <v>264</v>
      </c>
      <c r="K356" s="19" t="s">
        <v>265</v>
      </c>
      <c r="L356" s="19" t="s">
        <v>266</v>
      </c>
      <c r="M356" s="21" t="s">
        <v>684</v>
      </c>
      <c r="N356" s="22"/>
      <c r="O356" s="19" t="s">
        <v>268</v>
      </c>
      <c r="P356" s="61" t="s">
        <v>792</v>
      </c>
      <c r="Q356" s="23">
        <v>0</v>
      </c>
      <c r="R356" s="24">
        <v>-588.75</v>
      </c>
      <c r="S356" s="24">
        <v>10000</v>
      </c>
      <c r="T356" s="24">
        <v>2000</v>
      </c>
      <c r="U356" s="25" t="s">
        <v>98</v>
      </c>
      <c r="V356" s="26">
        <f t="shared" si="13"/>
        <v>11411.25</v>
      </c>
      <c r="W356" s="26">
        <v>8661.25</v>
      </c>
      <c r="X356" s="26">
        <v>7390.33</v>
      </c>
      <c r="Y356" s="26">
        <v>750</v>
      </c>
      <c r="Z356" s="26">
        <v>2020.92</v>
      </c>
      <c r="AA356" s="27" t="s">
        <v>12</v>
      </c>
      <c r="AB356" s="17" t="s">
        <v>100</v>
      </c>
      <c r="AC356" s="17" t="s">
        <v>101</v>
      </c>
      <c r="AD356" s="28"/>
      <c r="AE356" s="34"/>
      <c r="AF356" s="29"/>
      <c r="AG356" s="29" t="s">
        <v>102</v>
      </c>
      <c r="AH356" s="29"/>
      <c r="AI356" s="29"/>
      <c r="AJ356" s="29"/>
      <c r="AK356" s="29"/>
      <c r="AL356" s="29"/>
      <c r="AM356" s="29"/>
      <c r="AN356" s="29"/>
      <c r="AO356" s="29"/>
      <c r="AP356" s="29"/>
      <c r="AQ356" s="29"/>
      <c r="AR356" s="29"/>
      <c r="AS356" s="29" t="s">
        <v>159</v>
      </c>
      <c r="AT356" s="29" t="s">
        <v>159</v>
      </c>
      <c r="AU356" s="29" t="s">
        <v>159</v>
      </c>
      <c r="AV356" s="29" t="s">
        <v>159</v>
      </c>
      <c r="AW356" s="29" t="s">
        <v>159</v>
      </c>
      <c r="AX356" s="29" t="s">
        <v>159</v>
      </c>
      <c r="AY356" s="29" t="s">
        <v>159</v>
      </c>
      <c r="AZ356" s="29" t="s">
        <v>159</v>
      </c>
      <c r="BA356" s="29" t="s">
        <v>159</v>
      </c>
      <c r="BB356" s="29" t="s">
        <v>159</v>
      </c>
      <c r="BC356" s="29" t="s">
        <v>159</v>
      </c>
      <c r="BD356" s="30">
        <v>11</v>
      </c>
      <c r="BE356" s="31">
        <v>0</v>
      </c>
      <c r="BF356" s="31">
        <v>855.56818181818187</v>
      </c>
      <c r="BG356" s="31">
        <v>855.56818181818187</v>
      </c>
      <c r="BH356" s="31">
        <v>855.56818181818187</v>
      </c>
      <c r="BI356" s="31">
        <v>855.56818181818187</v>
      </c>
      <c r="BJ356" s="31">
        <v>855.56818181818187</v>
      </c>
      <c r="BK356" s="31">
        <v>855.56818181818187</v>
      </c>
      <c r="BL356" s="31">
        <v>855.56818181818187</v>
      </c>
      <c r="BM356" s="31">
        <v>855.56818181818187</v>
      </c>
      <c r="BN356" s="31">
        <v>855.56818181818187</v>
      </c>
      <c r="BO356" s="31">
        <v>855.56818181818187</v>
      </c>
      <c r="BP356" s="31">
        <v>855.56818181818187</v>
      </c>
      <c r="BQ356" s="31">
        <v>9411.25</v>
      </c>
      <c r="BR356" s="31" t="b">
        <v>1</v>
      </c>
      <c r="BS356" s="31"/>
      <c r="BT356" s="33" t="s">
        <v>275</v>
      </c>
    </row>
    <row r="357" spans="1:72" ht="51" x14ac:dyDescent="0.2">
      <c r="A357" s="46">
        <v>356</v>
      </c>
      <c r="B357" s="18">
        <v>0</v>
      </c>
      <c r="C357" s="19" t="s">
        <v>685</v>
      </c>
      <c r="D357" s="19" t="s">
        <v>686</v>
      </c>
      <c r="E357" s="20" t="s">
        <v>87</v>
      </c>
      <c r="F357" s="20" t="s">
        <v>88</v>
      </c>
      <c r="G357" s="19" t="s">
        <v>89</v>
      </c>
      <c r="H357" s="19" t="s">
        <v>90</v>
      </c>
      <c r="I357" s="19" t="s">
        <v>91</v>
      </c>
      <c r="J357" s="19" t="s">
        <v>92</v>
      </c>
      <c r="K357" s="19" t="s">
        <v>93</v>
      </c>
      <c r="L357" s="19" t="s">
        <v>164</v>
      </c>
      <c r="M357" s="21" t="s">
        <v>687</v>
      </c>
      <c r="N357" s="22"/>
      <c r="O357" s="19" t="s">
        <v>108</v>
      </c>
      <c r="P357" s="41" t="s">
        <v>200</v>
      </c>
      <c r="Q357" s="23">
        <v>0</v>
      </c>
      <c r="R357" s="24">
        <v>-47727.98</v>
      </c>
      <c r="S357" s="24">
        <v>47727.98</v>
      </c>
      <c r="T357" s="24"/>
      <c r="U357" s="25" t="s">
        <v>111</v>
      </c>
      <c r="V357" s="26">
        <f t="shared" si="13"/>
        <v>0</v>
      </c>
      <c r="W357" s="26">
        <v>0</v>
      </c>
      <c r="X357" s="26">
        <v>0</v>
      </c>
      <c r="Y357" s="26">
        <v>0</v>
      </c>
      <c r="Z357" s="26">
        <v>0</v>
      </c>
      <c r="AA357" s="27" t="s">
        <v>99</v>
      </c>
      <c r="AB357" s="17" t="s">
        <v>100</v>
      </c>
      <c r="AC357" s="17" t="s">
        <v>101</v>
      </c>
      <c r="AD357" s="28"/>
      <c r="AE357" s="34"/>
      <c r="AF357" s="29"/>
      <c r="AG357" s="29"/>
      <c r="AH357" s="29"/>
      <c r="AI357" s="29"/>
      <c r="AJ357" s="29"/>
      <c r="AK357" s="29"/>
      <c r="AL357" s="29"/>
      <c r="AM357" s="29"/>
      <c r="AN357" s="29"/>
      <c r="AO357" s="29"/>
      <c r="AP357" s="29"/>
      <c r="AQ357" s="29" t="s">
        <v>102</v>
      </c>
      <c r="AR357" s="29"/>
      <c r="AS357" s="29"/>
      <c r="AT357" s="29"/>
      <c r="AU357" s="29"/>
      <c r="AV357" s="29"/>
      <c r="AW357" s="29"/>
      <c r="AX357" s="29"/>
      <c r="AY357" s="29"/>
      <c r="AZ357" s="29"/>
      <c r="BA357" s="29"/>
      <c r="BB357" s="29"/>
      <c r="BC357" s="29" t="s">
        <v>102</v>
      </c>
      <c r="BD357" s="30">
        <v>1</v>
      </c>
      <c r="BE357" s="31">
        <v>0</v>
      </c>
      <c r="BF357" s="31">
        <v>0</v>
      </c>
      <c r="BG357" s="31">
        <v>0</v>
      </c>
      <c r="BH357" s="31">
        <v>0</v>
      </c>
      <c r="BI357" s="31">
        <v>0</v>
      </c>
      <c r="BJ357" s="31">
        <v>0</v>
      </c>
      <c r="BK357" s="31">
        <v>0</v>
      </c>
      <c r="BL357" s="31">
        <v>0</v>
      </c>
      <c r="BM357" s="31">
        <v>0</v>
      </c>
      <c r="BN357" s="31">
        <v>0</v>
      </c>
      <c r="BO357" s="31">
        <v>0</v>
      </c>
      <c r="BP357" s="31">
        <v>0</v>
      </c>
      <c r="BQ357" s="31">
        <v>0</v>
      </c>
      <c r="BR357" s="31" t="b">
        <v>1</v>
      </c>
      <c r="BS357" s="31"/>
      <c r="BT357" s="33" t="s">
        <v>688</v>
      </c>
    </row>
    <row r="358" spans="1:72" ht="51" x14ac:dyDescent="0.2">
      <c r="A358" s="17">
        <v>357</v>
      </c>
      <c r="B358" s="18">
        <v>0</v>
      </c>
      <c r="C358" s="19" t="s">
        <v>470</v>
      </c>
      <c r="D358" s="19" t="s">
        <v>596</v>
      </c>
      <c r="E358" s="20" t="s">
        <v>87</v>
      </c>
      <c r="F358" s="20" t="s">
        <v>88</v>
      </c>
      <c r="G358" s="19" t="s">
        <v>261</v>
      </c>
      <c r="H358" s="19" t="s">
        <v>262</v>
      </c>
      <c r="I358" s="19" t="s">
        <v>263</v>
      </c>
      <c r="J358" s="19" t="s">
        <v>264</v>
      </c>
      <c r="K358" s="19" t="s">
        <v>597</v>
      </c>
      <c r="L358" s="19" t="s">
        <v>598</v>
      </c>
      <c r="M358" s="21" t="s">
        <v>689</v>
      </c>
      <c r="N358" s="22"/>
      <c r="O358" s="19" t="s">
        <v>316</v>
      </c>
      <c r="P358" s="19" t="s">
        <v>652</v>
      </c>
      <c r="Q358" s="23">
        <v>0</v>
      </c>
      <c r="R358" s="24"/>
      <c r="S358" s="24">
        <v>0</v>
      </c>
      <c r="T358" s="24"/>
      <c r="U358" s="25" t="s">
        <v>111</v>
      </c>
      <c r="V358" s="26">
        <f t="shared" si="13"/>
        <v>0</v>
      </c>
      <c r="W358" s="26">
        <v>0</v>
      </c>
      <c r="X358" s="26">
        <v>0</v>
      </c>
      <c r="Y358" s="26">
        <v>0</v>
      </c>
      <c r="Z358" s="26">
        <v>0</v>
      </c>
      <c r="AA358" s="27" t="s">
        <v>12</v>
      </c>
      <c r="AB358" s="17" t="s">
        <v>129</v>
      </c>
      <c r="AC358" s="17" t="s">
        <v>130</v>
      </c>
      <c r="AD358" s="28"/>
      <c r="AE358" s="29"/>
      <c r="AF358" s="29"/>
      <c r="AG358" s="29"/>
      <c r="AH358" s="29"/>
      <c r="AI358" s="29" t="s">
        <v>102</v>
      </c>
      <c r="AJ358" s="29"/>
      <c r="AK358" s="29"/>
      <c r="AL358" s="29"/>
      <c r="AM358" s="29"/>
      <c r="AN358" s="29"/>
      <c r="AO358" s="29"/>
      <c r="AP358" s="29"/>
      <c r="AQ358" s="29"/>
      <c r="AR358" s="29"/>
      <c r="AS358" s="29"/>
      <c r="AT358" s="29"/>
      <c r="AU358" s="29"/>
      <c r="AV358" s="29"/>
      <c r="AW358" s="29" t="s">
        <v>102</v>
      </c>
      <c r="AX358" s="29" t="s">
        <v>102</v>
      </c>
      <c r="AY358" s="29" t="s">
        <v>102</v>
      </c>
      <c r="AZ358" s="29" t="s">
        <v>102</v>
      </c>
      <c r="BA358" s="29" t="s">
        <v>102</v>
      </c>
      <c r="BB358" s="29"/>
      <c r="BC358" s="29"/>
      <c r="BD358" s="30">
        <v>5</v>
      </c>
      <c r="BE358" s="31">
        <v>0</v>
      </c>
      <c r="BF358" s="31">
        <v>0</v>
      </c>
      <c r="BG358" s="31">
        <v>0</v>
      </c>
      <c r="BH358" s="31">
        <v>0</v>
      </c>
      <c r="BI358" s="31">
        <v>0</v>
      </c>
      <c r="BJ358" s="31">
        <v>0</v>
      </c>
      <c r="BK358" s="31">
        <v>0</v>
      </c>
      <c r="BL358" s="31">
        <v>0</v>
      </c>
      <c r="BM358" s="31">
        <v>0</v>
      </c>
      <c r="BN358" s="31">
        <v>0</v>
      </c>
      <c r="BO358" s="31">
        <v>0</v>
      </c>
      <c r="BP358" s="31">
        <v>0</v>
      </c>
      <c r="BQ358" s="31">
        <v>0</v>
      </c>
      <c r="BR358" s="31" t="b">
        <v>1</v>
      </c>
      <c r="BS358" s="31"/>
      <c r="BT358" s="32" t="s">
        <v>690</v>
      </c>
    </row>
    <row r="359" spans="1:72" ht="51" x14ac:dyDescent="0.2">
      <c r="A359" s="46">
        <v>358</v>
      </c>
      <c r="B359" s="18">
        <v>0</v>
      </c>
      <c r="C359" s="19" t="s">
        <v>470</v>
      </c>
      <c r="D359" s="19" t="s">
        <v>596</v>
      </c>
      <c r="E359" s="20" t="s">
        <v>87</v>
      </c>
      <c r="F359" s="20" t="s">
        <v>88</v>
      </c>
      <c r="G359" s="19" t="s">
        <v>261</v>
      </c>
      <c r="H359" s="19" t="s">
        <v>262</v>
      </c>
      <c r="I359" s="19" t="s">
        <v>263</v>
      </c>
      <c r="J359" s="19" t="s">
        <v>264</v>
      </c>
      <c r="K359" s="19" t="s">
        <v>597</v>
      </c>
      <c r="L359" s="19" t="s">
        <v>598</v>
      </c>
      <c r="M359" s="21" t="s">
        <v>691</v>
      </c>
      <c r="N359" s="22"/>
      <c r="O359" s="19" t="s">
        <v>316</v>
      </c>
      <c r="P359" s="19" t="s">
        <v>652</v>
      </c>
      <c r="Q359" s="23">
        <v>0</v>
      </c>
      <c r="R359" s="24"/>
      <c r="S359" s="24">
        <v>0</v>
      </c>
      <c r="T359" s="24"/>
      <c r="U359" s="25" t="s">
        <v>111</v>
      </c>
      <c r="V359" s="26">
        <f t="shared" si="13"/>
        <v>0</v>
      </c>
      <c r="W359" s="26">
        <v>0</v>
      </c>
      <c r="X359" s="26">
        <v>0</v>
      </c>
      <c r="Y359" s="26">
        <v>0</v>
      </c>
      <c r="Z359" s="26">
        <v>0</v>
      </c>
      <c r="AA359" s="27" t="s">
        <v>12</v>
      </c>
      <c r="AB359" s="17" t="s">
        <v>129</v>
      </c>
      <c r="AC359" s="17" t="s">
        <v>130</v>
      </c>
      <c r="AD359" s="28"/>
      <c r="AE359" s="29"/>
      <c r="AF359" s="29"/>
      <c r="AG359" s="29"/>
      <c r="AH359" s="29"/>
      <c r="AI359" s="29" t="s">
        <v>102</v>
      </c>
      <c r="AJ359" s="29"/>
      <c r="AK359" s="29"/>
      <c r="AL359" s="29"/>
      <c r="AM359" s="29"/>
      <c r="AN359" s="29"/>
      <c r="AO359" s="29"/>
      <c r="AP359" s="29"/>
      <c r="AQ359" s="29"/>
      <c r="AR359" s="29"/>
      <c r="AS359" s="29"/>
      <c r="AT359" s="29"/>
      <c r="AU359" s="29"/>
      <c r="AV359" s="29"/>
      <c r="AW359" s="29" t="s">
        <v>102</v>
      </c>
      <c r="AX359" s="29" t="s">
        <v>102</v>
      </c>
      <c r="AY359" s="29" t="s">
        <v>102</v>
      </c>
      <c r="AZ359" s="29" t="s">
        <v>102</v>
      </c>
      <c r="BA359" s="29" t="s">
        <v>102</v>
      </c>
      <c r="BB359" s="29" t="s">
        <v>102</v>
      </c>
      <c r="BC359" s="29"/>
      <c r="BD359" s="30">
        <v>6</v>
      </c>
      <c r="BE359" s="31">
        <v>0</v>
      </c>
      <c r="BF359" s="31">
        <v>0</v>
      </c>
      <c r="BG359" s="31">
        <v>0</v>
      </c>
      <c r="BH359" s="31">
        <v>0</v>
      </c>
      <c r="BI359" s="31">
        <v>0</v>
      </c>
      <c r="BJ359" s="31">
        <v>0</v>
      </c>
      <c r="BK359" s="31">
        <v>0</v>
      </c>
      <c r="BL359" s="31">
        <v>0</v>
      </c>
      <c r="BM359" s="31">
        <v>0</v>
      </c>
      <c r="BN359" s="31">
        <v>0</v>
      </c>
      <c r="BO359" s="31">
        <v>0</v>
      </c>
      <c r="BP359" s="31">
        <v>0</v>
      </c>
      <c r="BQ359" s="31">
        <v>0</v>
      </c>
      <c r="BR359" s="31" t="b">
        <v>1</v>
      </c>
      <c r="BS359" s="31"/>
      <c r="BT359" s="32" t="s">
        <v>690</v>
      </c>
    </row>
    <row r="360" spans="1:72" ht="51" x14ac:dyDescent="0.2">
      <c r="A360" s="17">
        <v>359</v>
      </c>
      <c r="B360" s="18">
        <v>0</v>
      </c>
      <c r="C360" s="19" t="s">
        <v>470</v>
      </c>
      <c r="D360" s="19" t="s">
        <v>596</v>
      </c>
      <c r="E360" s="20" t="s">
        <v>87</v>
      </c>
      <c r="F360" s="20" t="s">
        <v>88</v>
      </c>
      <c r="G360" s="19" t="s">
        <v>261</v>
      </c>
      <c r="H360" s="19" t="s">
        <v>262</v>
      </c>
      <c r="I360" s="19" t="s">
        <v>263</v>
      </c>
      <c r="J360" s="19" t="s">
        <v>264</v>
      </c>
      <c r="K360" s="19" t="s">
        <v>597</v>
      </c>
      <c r="L360" s="19" t="s">
        <v>598</v>
      </c>
      <c r="M360" s="21" t="s">
        <v>692</v>
      </c>
      <c r="N360" s="22"/>
      <c r="O360" s="19" t="s">
        <v>316</v>
      </c>
      <c r="P360" s="19" t="s">
        <v>652</v>
      </c>
      <c r="Q360" s="23">
        <v>0</v>
      </c>
      <c r="R360" s="24"/>
      <c r="S360" s="24">
        <v>0</v>
      </c>
      <c r="T360" s="24"/>
      <c r="U360" s="25" t="s">
        <v>111</v>
      </c>
      <c r="V360" s="26">
        <f t="shared" si="13"/>
        <v>0</v>
      </c>
      <c r="W360" s="26">
        <v>0</v>
      </c>
      <c r="X360" s="26">
        <v>0</v>
      </c>
      <c r="Y360" s="26">
        <v>0</v>
      </c>
      <c r="Z360" s="26">
        <v>0</v>
      </c>
      <c r="AA360" s="27" t="s">
        <v>12</v>
      </c>
      <c r="AB360" s="17" t="s">
        <v>129</v>
      </c>
      <c r="AC360" s="17" t="s">
        <v>130</v>
      </c>
      <c r="AD360" s="28"/>
      <c r="AE360" s="29"/>
      <c r="AF360" s="29"/>
      <c r="AG360" s="29"/>
      <c r="AH360" s="29"/>
      <c r="AI360" s="29" t="s">
        <v>102</v>
      </c>
      <c r="AJ360" s="29"/>
      <c r="AK360" s="29"/>
      <c r="AL360" s="29"/>
      <c r="AM360" s="29"/>
      <c r="AN360" s="29"/>
      <c r="AO360" s="29"/>
      <c r="AP360" s="29"/>
      <c r="AQ360" s="29"/>
      <c r="AR360" s="29"/>
      <c r="AS360" s="29"/>
      <c r="AT360" s="29"/>
      <c r="AU360" s="29"/>
      <c r="AV360" s="29"/>
      <c r="AW360" s="29" t="s">
        <v>102</v>
      </c>
      <c r="AX360" s="29" t="s">
        <v>102</v>
      </c>
      <c r="AY360" s="29" t="s">
        <v>102</v>
      </c>
      <c r="AZ360" s="29" t="s">
        <v>102</v>
      </c>
      <c r="BA360" s="29" t="s">
        <v>102</v>
      </c>
      <c r="BB360" s="29"/>
      <c r="BC360" s="29"/>
      <c r="BD360" s="30">
        <v>5</v>
      </c>
      <c r="BE360" s="31">
        <v>0</v>
      </c>
      <c r="BF360" s="31">
        <v>0</v>
      </c>
      <c r="BG360" s="31">
        <v>0</v>
      </c>
      <c r="BH360" s="31">
        <v>0</v>
      </c>
      <c r="BI360" s="31">
        <v>0</v>
      </c>
      <c r="BJ360" s="31">
        <v>0</v>
      </c>
      <c r="BK360" s="31">
        <v>0</v>
      </c>
      <c r="BL360" s="31">
        <v>0</v>
      </c>
      <c r="BM360" s="31">
        <v>0</v>
      </c>
      <c r="BN360" s="31">
        <v>0</v>
      </c>
      <c r="BO360" s="31">
        <v>0</v>
      </c>
      <c r="BP360" s="31">
        <v>0</v>
      </c>
      <c r="BQ360" s="31">
        <v>0</v>
      </c>
      <c r="BR360" s="31" t="b">
        <v>1</v>
      </c>
      <c r="BS360" s="31"/>
      <c r="BT360" s="32" t="s">
        <v>690</v>
      </c>
    </row>
    <row r="361" spans="1:72" ht="89.25" x14ac:dyDescent="0.2">
      <c r="A361" s="17">
        <v>360</v>
      </c>
      <c r="B361" s="18">
        <v>190</v>
      </c>
      <c r="C361" s="19" t="s">
        <v>85</v>
      </c>
      <c r="D361" s="19" t="s">
        <v>168</v>
      </c>
      <c r="E361" s="20" t="s">
        <v>87</v>
      </c>
      <c r="F361" s="20" t="s">
        <v>88</v>
      </c>
      <c r="G361" s="19" t="s">
        <v>261</v>
      </c>
      <c r="H361" s="19" t="s">
        <v>262</v>
      </c>
      <c r="I361" s="19" t="s">
        <v>263</v>
      </c>
      <c r="J361" s="19" t="s">
        <v>264</v>
      </c>
      <c r="K361" s="19" t="s">
        <v>265</v>
      </c>
      <c r="L361" s="19" t="s">
        <v>472</v>
      </c>
      <c r="M361" s="21" t="s">
        <v>693</v>
      </c>
      <c r="N361" s="22"/>
      <c r="O361" s="19" t="s">
        <v>316</v>
      </c>
      <c r="P361" s="19" t="s">
        <v>482</v>
      </c>
      <c r="Q361" s="23">
        <v>0</v>
      </c>
      <c r="R361" s="24">
        <v>0</v>
      </c>
      <c r="S361" s="24">
        <v>62370.559999999998</v>
      </c>
      <c r="T361" s="24"/>
      <c r="U361" s="25" t="s">
        <v>133</v>
      </c>
      <c r="V361" s="26">
        <f t="shared" si="13"/>
        <v>62370.559999999998</v>
      </c>
      <c r="W361" s="26">
        <v>62116.429999999993</v>
      </c>
      <c r="X361" s="26">
        <v>62116.429999999993</v>
      </c>
      <c r="Y361" s="26">
        <v>254.13000000000466</v>
      </c>
      <c r="Z361" s="26">
        <v>254.13000000000466</v>
      </c>
      <c r="AA361" s="27" t="s">
        <v>99</v>
      </c>
      <c r="AB361" s="17" t="s">
        <v>100</v>
      </c>
      <c r="AC361" s="17" t="s">
        <v>101</v>
      </c>
      <c r="AD361" s="28"/>
      <c r="AE361" s="29"/>
      <c r="AF361" s="29"/>
      <c r="AG361" s="29"/>
      <c r="AH361" s="29" t="s">
        <v>102</v>
      </c>
      <c r="AI361" s="29"/>
      <c r="AJ361" s="29"/>
      <c r="AK361" s="29"/>
      <c r="AL361" s="29"/>
      <c r="AM361" s="29"/>
      <c r="AN361" s="29"/>
      <c r="AO361" s="29"/>
      <c r="AP361" s="29"/>
      <c r="AQ361" s="29"/>
      <c r="AR361" s="29"/>
      <c r="AS361" s="29"/>
      <c r="AT361" s="29"/>
      <c r="AU361" s="29"/>
      <c r="AV361" s="29" t="s">
        <v>102</v>
      </c>
      <c r="AW361" s="29"/>
      <c r="AX361" s="29"/>
      <c r="AY361" s="29"/>
      <c r="AZ361" s="29"/>
      <c r="BA361" s="29"/>
      <c r="BB361" s="29"/>
      <c r="BC361" s="29"/>
      <c r="BD361" s="30">
        <v>1</v>
      </c>
      <c r="BE361" s="31">
        <v>0</v>
      </c>
      <c r="BF361" s="31">
        <v>0</v>
      </c>
      <c r="BG361" s="31">
        <v>0</v>
      </c>
      <c r="BH361" s="31">
        <v>0</v>
      </c>
      <c r="BI361" s="31">
        <v>62370.559999999998</v>
      </c>
      <c r="BJ361" s="31">
        <v>0</v>
      </c>
      <c r="BK361" s="31">
        <v>0</v>
      </c>
      <c r="BL361" s="31">
        <v>0</v>
      </c>
      <c r="BM361" s="31">
        <v>0</v>
      </c>
      <c r="BN361" s="31">
        <v>0</v>
      </c>
      <c r="BO361" s="31">
        <v>0</v>
      </c>
      <c r="BP361" s="31">
        <v>0</v>
      </c>
      <c r="BQ361" s="31">
        <v>62370.559999999998</v>
      </c>
      <c r="BR361" s="31" t="b">
        <v>1</v>
      </c>
      <c r="BS361" s="31"/>
      <c r="BT361" s="33" t="s">
        <v>694</v>
      </c>
    </row>
    <row r="362" spans="1:72" ht="89.25" x14ac:dyDescent="0.2">
      <c r="A362" s="17">
        <v>361</v>
      </c>
      <c r="B362" s="18">
        <v>191</v>
      </c>
      <c r="C362" s="19" t="s">
        <v>85</v>
      </c>
      <c r="D362" s="19" t="s">
        <v>168</v>
      </c>
      <c r="E362" s="20" t="s">
        <v>87</v>
      </c>
      <c r="F362" s="20" t="s">
        <v>88</v>
      </c>
      <c r="G362" s="19" t="s">
        <v>261</v>
      </c>
      <c r="H362" s="19" t="s">
        <v>262</v>
      </c>
      <c r="I362" s="19" t="s">
        <v>263</v>
      </c>
      <c r="J362" s="19" t="s">
        <v>264</v>
      </c>
      <c r="K362" s="19" t="s">
        <v>265</v>
      </c>
      <c r="L362" s="19" t="s">
        <v>472</v>
      </c>
      <c r="M362" s="21" t="s">
        <v>695</v>
      </c>
      <c r="N362" s="22"/>
      <c r="O362" s="19" t="s">
        <v>316</v>
      </c>
      <c r="P362" s="19" t="s">
        <v>482</v>
      </c>
      <c r="Q362" s="23">
        <v>0</v>
      </c>
      <c r="R362" s="24">
        <v>0</v>
      </c>
      <c r="S362" s="24">
        <v>56452.03</v>
      </c>
      <c r="T362" s="24"/>
      <c r="U362" s="25" t="s">
        <v>133</v>
      </c>
      <c r="V362" s="26">
        <f t="shared" si="13"/>
        <v>56452.03</v>
      </c>
      <c r="W362" s="26">
        <v>56452.03</v>
      </c>
      <c r="X362" s="26">
        <v>56452.020000000004</v>
      </c>
      <c r="Y362" s="26">
        <v>0</v>
      </c>
      <c r="Z362" s="26">
        <v>9.9999999947613105E-3</v>
      </c>
      <c r="AA362" s="27" t="s">
        <v>99</v>
      </c>
      <c r="AB362" s="17" t="s">
        <v>100</v>
      </c>
      <c r="AC362" s="17" t="s">
        <v>101</v>
      </c>
      <c r="AD362" s="28"/>
      <c r="AE362" s="29"/>
      <c r="AF362" s="29"/>
      <c r="AG362" s="29"/>
      <c r="AH362" s="29" t="s">
        <v>102</v>
      </c>
      <c r="AI362" s="29"/>
      <c r="AJ362" s="29"/>
      <c r="AK362" s="29"/>
      <c r="AL362" s="29"/>
      <c r="AM362" s="29"/>
      <c r="AN362" s="29"/>
      <c r="AO362" s="29"/>
      <c r="AP362" s="29"/>
      <c r="AQ362" s="29"/>
      <c r="AR362" s="29"/>
      <c r="AS362" s="29"/>
      <c r="AT362" s="29"/>
      <c r="AU362" s="29"/>
      <c r="AV362" s="29" t="s">
        <v>102</v>
      </c>
      <c r="AW362" s="29"/>
      <c r="AX362" s="29"/>
      <c r="AY362" s="29"/>
      <c r="AZ362" s="29"/>
      <c r="BA362" s="29"/>
      <c r="BB362" s="29"/>
      <c r="BC362" s="29"/>
      <c r="BD362" s="30">
        <v>1</v>
      </c>
      <c r="BE362" s="31">
        <v>0</v>
      </c>
      <c r="BF362" s="31">
        <v>0</v>
      </c>
      <c r="BG362" s="31">
        <v>0</v>
      </c>
      <c r="BH362" s="31">
        <v>0</v>
      </c>
      <c r="BI362" s="31">
        <v>56452.03</v>
      </c>
      <c r="BJ362" s="31">
        <v>0</v>
      </c>
      <c r="BK362" s="31">
        <v>0</v>
      </c>
      <c r="BL362" s="31">
        <v>0</v>
      </c>
      <c r="BM362" s="31">
        <v>0</v>
      </c>
      <c r="BN362" s="31">
        <v>0</v>
      </c>
      <c r="BO362" s="31">
        <v>0</v>
      </c>
      <c r="BP362" s="31">
        <v>0</v>
      </c>
      <c r="BQ362" s="31">
        <v>56452.03</v>
      </c>
      <c r="BR362" s="31" t="b">
        <v>1</v>
      </c>
      <c r="BS362" s="31"/>
      <c r="BT362" s="33" t="s">
        <v>694</v>
      </c>
    </row>
    <row r="363" spans="1:72" ht="51" x14ac:dyDescent="0.2">
      <c r="A363" s="17">
        <v>362</v>
      </c>
      <c r="B363" s="18">
        <v>193</v>
      </c>
      <c r="C363" s="19" t="s">
        <v>312</v>
      </c>
      <c r="D363" s="19" t="s">
        <v>313</v>
      </c>
      <c r="E363" s="20" t="s">
        <v>87</v>
      </c>
      <c r="F363" s="20" t="s">
        <v>88</v>
      </c>
      <c r="G363" s="19" t="s">
        <v>261</v>
      </c>
      <c r="H363" s="19" t="s">
        <v>262</v>
      </c>
      <c r="I363" s="19" t="s">
        <v>263</v>
      </c>
      <c r="J363" s="19" t="s">
        <v>264</v>
      </c>
      <c r="K363" s="19" t="s">
        <v>265</v>
      </c>
      <c r="L363" s="19" t="s">
        <v>314</v>
      </c>
      <c r="M363" s="21" t="s">
        <v>696</v>
      </c>
      <c r="N363" s="22"/>
      <c r="O363" s="19" t="s">
        <v>316</v>
      </c>
      <c r="P363" s="19" t="s">
        <v>644</v>
      </c>
      <c r="Q363" s="23">
        <v>0</v>
      </c>
      <c r="R363" s="24"/>
      <c r="S363" s="24">
        <v>7051.97</v>
      </c>
      <c r="T363" s="24"/>
      <c r="U363" s="25" t="s">
        <v>121</v>
      </c>
      <c r="V363" s="26">
        <f t="shared" si="13"/>
        <v>7051.97</v>
      </c>
      <c r="W363" s="26">
        <v>7051.97</v>
      </c>
      <c r="X363" s="26">
        <v>7051.97</v>
      </c>
      <c r="Y363" s="26">
        <v>0</v>
      </c>
      <c r="Z363" s="26">
        <v>0</v>
      </c>
      <c r="AA363" s="27" t="s">
        <v>12</v>
      </c>
      <c r="AB363" s="17" t="s">
        <v>129</v>
      </c>
      <c r="AC363" s="17" t="s">
        <v>134</v>
      </c>
      <c r="AD363" s="28"/>
      <c r="AE363" s="34"/>
      <c r="AF363" s="29"/>
      <c r="AG363" s="29" t="s">
        <v>102</v>
      </c>
      <c r="AH363" s="29"/>
      <c r="AI363" s="29"/>
      <c r="AJ363" s="29"/>
      <c r="AK363" s="29"/>
      <c r="AL363" s="29"/>
      <c r="AM363" s="29"/>
      <c r="AN363" s="29"/>
      <c r="AO363" s="29"/>
      <c r="AP363" s="29"/>
      <c r="AQ363" s="29"/>
      <c r="AR363" s="29"/>
      <c r="AS363" s="29"/>
      <c r="AT363" s="29" t="s">
        <v>102</v>
      </c>
      <c r="AU363" s="29"/>
      <c r="AV363" s="29"/>
      <c r="AW363" s="29"/>
      <c r="AX363" s="29"/>
      <c r="AY363" s="29"/>
      <c r="AZ363" s="29"/>
      <c r="BA363" s="29"/>
      <c r="BB363" s="29"/>
      <c r="BC363" s="29"/>
      <c r="BD363" s="30">
        <v>1</v>
      </c>
      <c r="BE363" s="31">
        <v>0</v>
      </c>
      <c r="BF363" s="31">
        <v>0</v>
      </c>
      <c r="BG363" s="31">
        <v>7051.97</v>
      </c>
      <c r="BH363" s="31">
        <v>0</v>
      </c>
      <c r="BI363" s="31">
        <v>0</v>
      </c>
      <c r="BJ363" s="31">
        <v>0</v>
      </c>
      <c r="BK363" s="31">
        <v>0</v>
      </c>
      <c r="BL363" s="31">
        <v>0</v>
      </c>
      <c r="BM363" s="31">
        <v>0</v>
      </c>
      <c r="BN363" s="31">
        <v>0</v>
      </c>
      <c r="BO363" s="31">
        <v>0</v>
      </c>
      <c r="BP363" s="31">
        <v>0</v>
      </c>
      <c r="BQ363" s="31">
        <v>7051.97</v>
      </c>
      <c r="BR363" s="31" t="b">
        <v>1</v>
      </c>
      <c r="BS363" s="31"/>
      <c r="BT363" s="33" t="s">
        <v>697</v>
      </c>
    </row>
    <row r="364" spans="1:72" ht="63.75" x14ac:dyDescent="0.2">
      <c r="A364" s="17">
        <v>363</v>
      </c>
      <c r="B364" s="18">
        <v>197</v>
      </c>
      <c r="C364" s="19" t="s">
        <v>85</v>
      </c>
      <c r="D364" s="19" t="s">
        <v>226</v>
      </c>
      <c r="E364" s="20" t="s">
        <v>87</v>
      </c>
      <c r="F364" s="20" t="s">
        <v>88</v>
      </c>
      <c r="G364" s="19" t="s">
        <v>89</v>
      </c>
      <c r="H364" s="19" t="s">
        <v>204</v>
      </c>
      <c r="I364" s="19" t="s">
        <v>205</v>
      </c>
      <c r="J364" s="19" t="s">
        <v>206</v>
      </c>
      <c r="K364" s="19" t="s">
        <v>155</v>
      </c>
      <c r="L364" s="19" t="s">
        <v>156</v>
      </c>
      <c r="M364" s="21" t="s">
        <v>640</v>
      </c>
      <c r="N364" s="22"/>
      <c r="O364" s="19" t="s">
        <v>108</v>
      </c>
      <c r="P364" s="19" t="s">
        <v>115</v>
      </c>
      <c r="Q364" s="23">
        <v>0</v>
      </c>
      <c r="R364" s="24">
        <v>0</v>
      </c>
      <c r="S364" s="24">
        <v>1979.17</v>
      </c>
      <c r="T364" s="24"/>
      <c r="U364" s="25" t="s">
        <v>121</v>
      </c>
      <c r="V364" s="26">
        <f t="shared" si="13"/>
        <v>1979.17</v>
      </c>
      <c r="W364" s="26">
        <v>1979.17</v>
      </c>
      <c r="X364" s="26">
        <v>1979.17</v>
      </c>
      <c r="Y364" s="26">
        <v>0</v>
      </c>
      <c r="Z364" s="26">
        <v>0</v>
      </c>
      <c r="AA364" s="27" t="s">
        <v>99</v>
      </c>
      <c r="AB364" s="17" t="s">
        <v>100</v>
      </c>
      <c r="AC364" s="17" t="s">
        <v>101</v>
      </c>
      <c r="AD364" s="28"/>
      <c r="AE364" s="29"/>
      <c r="AF364" s="29" t="s">
        <v>159</v>
      </c>
      <c r="AG364" s="29"/>
      <c r="AH364" s="29"/>
      <c r="AI364" s="29"/>
      <c r="AJ364" s="29"/>
      <c r="AK364" s="29"/>
      <c r="AL364" s="29"/>
      <c r="AM364" s="29"/>
      <c r="AN364" s="29"/>
      <c r="AO364" s="29"/>
      <c r="AP364" s="29"/>
      <c r="AQ364" s="29"/>
      <c r="AR364" s="29"/>
      <c r="AS364" s="29"/>
      <c r="AT364" s="29" t="s">
        <v>102</v>
      </c>
      <c r="AU364" s="29"/>
      <c r="AV364" s="29"/>
      <c r="AW364" s="29"/>
      <c r="AX364" s="29"/>
      <c r="AY364" s="29"/>
      <c r="AZ364" s="29"/>
      <c r="BA364" s="29"/>
      <c r="BB364" s="29"/>
      <c r="BC364" s="29"/>
      <c r="BD364" s="30">
        <v>1</v>
      </c>
      <c r="BE364" s="31">
        <v>0</v>
      </c>
      <c r="BF364" s="31">
        <v>0</v>
      </c>
      <c r="BG364" s="31">
        <v>1979.17</v>
      </c>
      <c r="BH364" s="31">
        <v>0</v>
      </c>
      <c r="BI364" s="31">
        <v>0</v>
      </c>
      <c r="BJ364" s="31">
        <v>0</v>
      </c>
      <c r="BK364" s="31">
        <v>0</v>
      </c>
      <c r="BL364" s="31">
        <v>0</v>
      </c>
      <c r="BM364" s="31">
        <v>0</v>
      </c>
      <c r="BN364" s="31">
        <v>0</v>
      </c>
      <c r="BO364" s="31">
        <v>0</v>
      </c>
      <c r="BP364" s="31">
        <v>0</v>
      </c>
      <c r="BQ364" s="31">
        <v>1979.17</v>
      </c>
      <c r="BR364" s="31" t="b">
        <v>1</v>
      </c>
      <c r="BS364" s="31"/>
      <c r="BT364" s="33" t="s">
        <v>698</v>
      </c>
    </row>
    <row r="365" spans="1:72" ht="51" x14ac:dyDescent="0.2">
      <c r="A365" s="17">
        <v>364</v>
      </c>
      <c r="B365" s="18">
        <v>204</v>
      </c>
      <c r="C365" s="19" t="s">
        <v>312</v>
      </c>
      <c r="D365" s="19" t="s">
        <v>313</v>
      </c>
      <c r="E365" s="20" t="s">
        <v>87</v>
      </c>
      <c r="F365" s="20" t="s">
        <v>88</v>
      </c>
      <c r="G365" s="19" t="s">
        <v>261</v>
      </c>
      <c r="H365" s="19" t="s">
        <v>262</v>
      </c>
      <c r="I365" s="19" t="s">
        <v>263</v>
      </c>
      <c r="J365" s="19" t="s">
        <v>264</v>
      </c>
      <c r="K365" s="19" t="s">
        <v>265</v>
      </c>
      <c r="L365" s="19" t="s">
        <v>314</v>
      </c>
      <c r="M365" s="21" t="s">
        <v>699</v>
      </c>
      <c r="N365" s="22"/>
      <c r="O365" s="19" t="s">
        <v>316</v>
      </c>
      <c r="P365" s="19" t="s">
        <v>317</v>
      </c>
      <c r="Q365" s="23">
        <v>0</v>
      </c>
      <c r="R365" s="24">
        <v>-1288.27</v>
      </c>
      <c r="S365" s="24">
        <v>5561.07</v>
      </c>
      <c r="T365" s="24"/>
      <c r="U365" s="25" t="s">
        <v>133</v>
      </c>
      <c r="V365" s="26">
        <f t="shared" si="13"/>
        <v>4272.7999999999993</v>
      </c>
      <c r="W365" s="26">
        <v>4272.7999999999993</v>
      </c>
      <c r="X365" s="26">
        <v>4272.8</v>
      </c>
      <c r="Y365" s="26">
        <v>0</v>
      </c>
      <c r="Z365" s="26">
        <v>0</v>
      </c>
      <c r="AA365" s="27" t="s">
        <v>12</v>
      </c>
      <c r="AB365" s="17" t="s">
        <v>129</v>
      </c>
      <c r="AC365" s="17" t="s">
        <v>130</v>
      </c>
      <c r="AD365" s="28"/>
      <c r="AE365" s="29"/>
      <c r="AF365" s="29"/>
      <c r="AG365" s="29"/>
      <c r="AH365" s="29" t="s">
        <v>102</v>
      </c>
      <c r="AI365" s="29"/>
      <c r="AJ365" s="29"/>
      <c r="AK365" s="29"/>
      <c r="AL365" s="29"/>
      <c r="AM365" s="29"/>
      <c r="AN365" s="29"/>
      <c r="AO365" s="29"/>
      <c r="AP365" s="29"/>
      <c r="AQ365" s="29"/>
      <c r="AR365" s="29"/>
      <c r="AS365" s="29"/>
      <c r="AT365" s="29"/>
      <c r="AU365" s="29"/>
      <c r="AV365" s="29"/>
      <c r="AW365" s="29"/>
      <c r="AX365" s="29" t="s">
        <v>102</v>
      </c>
      <c r="AY365" s="29"/>
      <c r="AZ365" s="29"/>
      <c r="BA365" s="29"/>
      <c r="BB365" s="29"/>
      <c r="BC365" s="29"/>
      <c r="BD365" s="30">
        <v>1</v>
      </c>
      <c r="BE365" s="31">
        <v>0</v>
      </c>
      <c r="BF365" s="31">
        <v>0</v>
      </c>
      <c r="BG365" s="31">
        <v>0</v>
      </c>
      <c r="BH365" s="31">
        <v>0</v>
      </c>
      <c r="BI365" s="31">
        <v>0</v>
      </c>
      <c r="BJ365" s="31">
        <v>0</v>
      </c>
      <c r="BK365" s="31">
        <v>4272.7999999999993</v>
      </c>
      <c r="BL365" s="31">
        <v>0</v>
      </c>
      <c r="BM365" s="31">
        <v>0</v>
      </c>
      <c r="BN365" s="31">
        <v>0</v>
      </c>
      <c r="BO365" s="31">
        <v>0</v>
      </c>
      <c r="BP365" s="31">
        <v>0</v>
      </c>
      <c r="BQ365" s="31">
        <v>4272.7999999999993</v>
      </c>
      <c r="BR365" s="31" t="b">
        <v>1</v>
      </c>
      <c r="BS365" s="31"/>
      <c r="BT365" s="33" t="s">
        <v>700</v>
      </c>
    </row>
    <row r="366" spans="1:72" ht="51" x14ac:dyDescent="0.2">
      <c r="A366" s="17">
        <v>365</v>
      </c>
      <c r="B366" s="18">
        <v>209</v>
      </c>
      <c r="C366" s="19" t="s">
        <v>85</v>
      </c>
      <c r="D366" s="19" t="s">
        <v>168</v>
      </c>
      <c r="E366" s="20" t="s">
        <v>87</v>
      </c>
      <c r="F366" s="20" t="s">
        <v>88</v>
      </c>
      <c r="G366" s="19" t="s">
        <v>261</v>
      </c>
      <c r="H366" s="19" t="s">
        <v>262</v>
      </c>
      <c r="I366" s="19" t="s">
        <v>263</v>
      </c>
      <c r="J366" s="19" t="s">
        <v>264</v>
      </c>
      <c r="K366" s="19" t="s">
        <v>265</v>
      </c>
      <c r="L366" s="19" t="s">
        <v>472</v>
      </c>
      <c r="M366" s="21" t="s">
        <v>701</v>
      </c>
      <c r="N366" s="22"/>
      <c r="O366" s="19" t="s">
        <v>316</v>
      </c>
      <c r="P366" s="19" t="s">
        <v>384</v>
      </c>
      <c r="Q366" s="23">
        <v>0</v>
      </c>
      <c r="R366" s="24">
        <v>0</v>
      </c>
      <c r="S366" s="24">
        <v>220492.34</v>
      </c>
      <c r="T366" s="24"/>
      <c r="U366" s="25" t="s">
        <v>133</v>
      </c>
      <c r="V366" s="26">
        <f t="shared" si="13"/>
        <v>220492.34</v>
      </c>
      <c r="W366" s="26">
        <v>220492.34</v>
      </c>
      <c r="X366" s="26">
        <v>184363.11999999979</v>
      </c>
      <c r="Y366" s="26">
        <v>0</v>
      </c>
      <c r="Z366" s="26">
        <v>36129.220000000205</v>
      </c>
      <c r="AA366" s="27" t="s">
        <v>12</v>
      </c>
      <c r="AB366" s="17" t="s">
        <v>100</v>
      </c>
      <c r="AC366" s="17" t="s">
        <v>101</v>
      </c>
      <c r="AD366" s="28"/>
      <c r="AE366" s="29"/>
      <c r="AF366" s="29"/>
      <c r="AG366" s="29"/>
      <c r="AH366" s="29"/>
      <c r="AI366" s="29"/>
      <c r="AJ366" s="29" t="s">
        <v>102</v>
      </c>
      <c r="AK366" s="29"/>
      <c r="AL366" s="29"/>
      <c r="AM366" s="29"/>
      <c r="AN366" s="29"/>
      <c r="AO366" s="29"/>
      <c r="AP366" s="29"/>
      <c r="AQ366" s="29"/>
      <c r="AR366" s="29"/>
      <c r="AS366" s="29"/>
      <c r="AT366" s="29"/>
      <c r="AU366" s="29"/>
      <c r="AV366" s="29" t="s">
        <v>102</v>
      </c>
      <c r="AW366" s="29"/>
      <c r="AX366" s="29"/>
      <c r="AY366" s="29"/>
      <c r="AZ366" s="29"/>
      <c r="BA366" s="29"/>
      <c r="BB366" s="29"/>
      <c r="BC366" s="29"/>
      <c r="BD366" s="30">
        <v>1</v>
      </c>
      <c r="BE366" s="31">
        <v>0</v>
      </c>
      <c r="BF366" s="31">
        <v>0</v>
      </c>
      <c r="BG366" s="31">
        <v>0</v>
      </c>
      <c r="BH366" s="31">
        <v>0</v>
      </c>
      <c r="BI366" s="31">
        <v>220492.34</v>
      </c>
      <c r="BJ366" s="31">
        <v>0</v>
      </c>
      <c r="BK366" s="31">
        <v>0</v>
      </c>
      <c r="BL366" s="31">
        <v>0</v>
      </c>
      <c r="BM366" s="31">
        <v>0</v>
      </c>
      <c r="BN366" s="31">
        <v>0</v>
      </c>
      <c r="BO366" s="31">
        <v>0</v>
      </c>
      <c r="BP366" s="31">
        <v>0</v>
      </c>
      <c r="BQ366" s="31">
        <v>220492.34</v>
      </c>
      <c r="BR366" s="31" t="b">
        <v>1</v>
      </c>
      <c r="BS366" s="31"/>
      <c r="BT366" s="33" t="s">
        <v>702</v>
      </c>
    </row>
    <row r="367" spans="1:72" ht="63.75" x14ac:dyDescent="0.2">
      <c r="A367" s="17">
        <v>366</v>
      </c>
      <c r="B367" s="18">
        <v>210</v>
      </c>
      <c r="C367" s="19" t="s">
        <v>312</v>
      </c>
      <c r="D367" s="19" t="s">
        <v>703</v>
      </c>
      <c r="E367" s="20" t="s">
        <v>87</v>
      </c>
      <c r="F367" s="20" t="s">
        <v>88</v>
      </c>
      <c r="G367" s="19" t="s">
        <v>261</v>
      </c>
      <c r="H367" s="19" t="s">
        <v>262</v>
      </c>
      <c r="I367" s="19" t="s">
        <v>263</v>
      </c>
      <c r="J367" s="19" t="s">
        <v>264</v>
      </c>
      <c r="K367" s="19" t="s">
        <v>265</v>
      </c>
      <c r="L367" s="19" t="s">
        <v>314</v>
      </c>
      <c r="M367" s="21" t="s">
        <v>704</v>
      </c>
      <c r="N367" s="47"/>
      <c r="O367" s="19" t="s">
        <v>316</v>
      </c>
      <c r="P367" s="19" t="s">
        <v>19</v>
      </c>
      <c r="Q367" s="23">
        <v>0</v>
      </c>
      <c r="R367" s="24">
        <v>0</v>
      </c>
      <c r="S367" s="24">
        <v>11493.710000000001</v>
      </c>
      <c r="T367" s="24"/>
      <c r="U367" s="25" t="s">
        <v>128</v>
      </c>
      <c r="V367" s="26">
        <f t="shared" si="13"/>
        <v>11493.710000000001</v>
      </c>
      <c r="W367" s="26">
        <v>9162.7219999999998</v>
      </c>
      <c r="X367" s="26">
        <v>0</v>
      </c>
      <c r="Y367" s="26">
        <v>2330.9880000000012</v>
      </c>
      <c r="Z367" s="26">
        <v>11493.710000000001</v>
      </c>
      <c r="AA367" s="27" t="s">
        <v>12</v>
      </c>
      <c r="AB367" s="17" t="s">
        <v>129</v>
      </c>
      <c r="AC367" s="17" t="s">
        <v>130</v>
      </c>
      <c r="AD367" s="28"/>
      <c r="AE367" s="29"/>
      <c r="AF367" s="29"/>
      <c r="AG367" s="29"/>
      <c r="AH367" s="29"/>
      <c r="AI367" s="29"/>
      <c r="AJ367" s="29"/>
      <c r="AK367" s="29"/>
      <c r="AL367" s="29"/>
      <c r="AM367" s="29" t="s">
        <v>102</v>
      </c>
      <c r="AN367" s="29"/>
      <c r="AO367" s="29"/>
      <c r="AP367" s="29"/>
      <c r="AQ367" s="29"/>
      <c r="AR367" s="29"/>
      <c r="AS367" s="29"/>
      <c r="AT367" s="29"/>
      <c r="AU367" s="29"/>
      <c r="AV367" s="29"/>
      <c r="AW367" s="29"/>
      <c r="AX367" s="29"/>
      <c r="AY367" s="29"/>
      <c r="AZ367" s="29" t="s">
        <v>102</v>
      </c>
      <c r="BA367" s="29"/>
      <c r="BB367" s="29"/>
      <c r="BC367" s="29"/>
      <c r="BD367" s="30">
        <v>1</v>
      </c>
      <c r="BE367" s="31">
        <v>0</v>
      </c>
      <c r="BF367" s="31">
        <v>0</v>
      </c>
      <c r="BG367" s="31">
        <v>0</v>
      </c>
      <c r="BH367" s="31">
        <v>0</v>
      </c>
      <c r="BI367" s="31">
        <v>0</v>
      </c>
      <c r="BJ367" s="31">
        <v>0</v>
      </c>
      <c r="BK367" s="31">
        <v>0</v>
      </c>
      <c r="BL367" s="31">
        <v>0</v>
      </c>
      <c r="BM367" s="31">
        <v>11493.710000000001</v>
      </c>
      <c r="BN367" s="31">
        <v>0</v>
      </c>
      <c r="BO367" s="31">
        <v>0</v>
      </c>
      <c r="BP367" s="31">
        <v>0</v>
      </c>
      <c r="BQ367" s="31">
        <v>11493.710000000001</v>
      </c>
      <c r="BR367" s="31" t="b">
        <v>1</v>
      </c>
      <c r="BS367" s="31"/>
      <c r="BT367" s="33" t="s">
        <v>705</v>
      </c>
    </row>
    <row r="368" spans="1:72" ht="51" x14ac:dyDescent="0.2">
      <c r="A368" s="17">
        <v>367</v>
      </c>
      <c r="B368" s="18">
        <v>211</v>
      </c>
      <c r="C368" s="19" t="s">
        <v>584</v>
      </c>
      <c r="D368" s="19" t="s">
        <v>585</v>
      </c>
      <c r="E368" s="20" t="s">
        <v>87</v>
      </c>
      <c r="F368" s="20" t="s">
        <v>88</v>
      </c>
      <c r="G368" s="19" t="s">
        <v>261</v>
      </c>
      <c r="H368" s="19" t="s">
        <v>262</v>
      </c>
      <c r="I368" s="19" t="s">
        <v>263</v>
      </c>
      <c r="J368" s="19" t="s">
        <v>264</v>
      </c>
      <c r="K368" s="19" t="s">
        <v>265</v>
      </c>
      <c r="L368" s="19" t="s">
        <v>472</v>
      </c>
      <c r="M368" s="21" t="s">
        <v>706</v>
      </c>
      <c r="N368" s="47"/>
      <c r="O368" s="19" t="s">
        <v>316</v>
      </c>
      <c r="P368" s="19" t="s">
        <v>566</v>
      </c>
      <c r="Q368" s="23">
        <v>0</v>
      </c>
      <c r="R368" s="24">
        <v>0</v>
      </c>
      <c r="S368" s="24">
        <v>5152</v>
      </c>
      <c r="T368" s="24"/>
      <c r="U368" s="25" t="s">
        <v>121</v>
      </c>
      <c r="V368" s="26">
        <f t="shared" si="13"/>
        <v>5152</v>
      </c>
      <c r="W368" s="26">
        <v>4600</v>
      </c>
      <c r="X368" s="26">
        <v>0</v>
      </c>
      <c r="Y368" s="26">
        <v>552</v>
      </c>
      <c r="Z368" s="26">
        <v>5152</v>
      </c>
      <c r="AA368" s="27" t="s">
        <v>12</v>
      </c>
      <c r="AB368" s="17" t="s">
        <v>100</v>
      </c>
      <c r="AC368" s="17" t="s">
        <v>101</v>
      </c>
      <c r="AD368" s="28"/>
      <c r="AE368" s="29"/>
      <c r="AF368" s="29"/>
      <c r="AG368" s="29"/>
      <c r="AH368" s="29"/>
      <c r="AI368" s="29" t="s">
        <v>102</v>
      </c>
      <c r="AJ368" s="29"/>
      <c r="AK368" s="29"/>
      <c r="AL368" s="29"/>
      <c r="AM368" s="29"/>
      <c r="AN368" s="29"/>
      <c r="AO368" s="29"/>
      <c r="AP368" s="29"/>
      <c r="AQ368" s="29"/>
      <c r="AR368" s="29"/>
      <c r="AS368" s="29"/>
      <c r="AT368" s="29"/>
      <c r="AU368" s="29" t="s">
        <v>102</v>
      </c>
      <c r="AV368" s="29"/>
      <c r="AW368" s="29"/>
      <c r="AX368" s="29"/>
      <c r="AY368" s="29"/>
      <c r="AZ368" s="29"/>
      <c r="BA368" s="29"/>
      <c r="BB368" s="29"/>
      <c r="BC368" s="29"/>
      <c r="BD368" s="30">
        <v>1</v>
      </c>
      <c r="BE368" s="31">
        <v>0</v>
      </c>
      <c r="BF368" s="31">
        <v>0</v>
      </c>
      <c r="BG368" s="31">
        <v>0</v>
      </c>
      <c r="BH368" s="31">
        <v>5152</v>
      </c>
      <c r="BI368" s="31">
        <v>0</v>
      </c>
      <c r="BJ368" s="31">
        <v>0</v>
      </c>
      <c r="BK368" s="31">
        <v>0</v>
      </c>
      <c r="BL368" s="31">
        <v>0</v>
      </c>
      <c r="BM368" s="31">
        <v>0</v>
      </c>
      <c r="BN368" s="31">
        <v>0</v>
      </c>
      <c r="BO368" s="31">
        <v>0</v>
      </c>
      <c r="BP368" s="31">
        <v>0</v>
      </c>
      <c r="BQ368" s="31">
        <v>5152</v>
      </c>
      <c r="BR368" s="31" t="b">
        <v>1</v>
      </c>
      <c r="BS368" s="31"/>
      <c r="BT368" s="33" t="s">
        <v>707</v>
      </c>
    </row>
    <row r="369" spans="1:72" ht="51" x14ac:dyDescent="0.2">
      <c r="A369" s="17">
        <v>368</v>
      </c>
      <c r="B369" s="18">
        <v>212</v>
      </c>
      <c r="C369" s="19" t="s">
        <v>470</v>
      </c>
      <c r="D369" s="19" t="s">
        <v>596</v>
      </c>
      <c r="E369" s="20" t="s">
        <v>87</v>
      </c>
      <c r="F369" s="20" t="s">
        <v>88</v>
      </c>
      <c r="G369" s="19" t="s">
        <v>261</v>
      </c>
      <c r="H369" s="19" t="s">
        <v>262</v>
      </c>
      <c r="I369" s="19" t="s">
        <v>263</v>
      </c>
      <c r="J369" s="19" t="s">
        <v>264</v>
      </c>
      <c r="K369" s="19" t="s">
        <v>597</v>
      </c>
      <c r="L369" s="19" t="s">
        <v>598</v>
      </c>
      <c r="M369" s="21" t="s">
        <v>708</v>
      </c>
      <c r="N369" s="47"/>
      <c r="O369" s="19" t="s">
        <v>316</v>
      </c>
      <c r="P369" s="19" t="s">
        <v>652</v>
      </c>
      <c r="Q369" s="23">
        <v>0</v>
      </c>
      <c r="R369" s="24">
        <v>0</v>
      </c>
      <c r="S369" s="24">
        <v>8225.2800000000007</v>
      </c>
      <c r="T369" s="24"/>
      <c r="U369" s="25" t="s">
        <v>128</v>
      </c>
      <c r="V369" s="26">
        <f t="shared" si="13"/>
        <v>8225.2800000000007</v>
      </c>
      <c r="W369" s="26">
        <v>8225.2800000000007</v>
      </c>
      <c r="X369" s="26">
        <v>8225.2800000000007</v>
      </c>
      <c r="Y369" s="26">
        <v>0</v>
      </c>
      <c r="Z369" s="26">
        <v>0</v>
      </c>
      <c r="AA369" s="27" t="s">
        <v>12</v>
      </c>
      <c r="AB369" s="17" t="s">
        <v>100</v>
      </c>
      <c r="AC369" s="17" t="s">
        <v>101</v>
      </c>
      <c r="AD369" s="28"/>
      <c r="AE369" s="29"/>
      <c r="AF369" s="29"/>
      <c r="AG369" s="29"/>
      <c r="AH369" s="29"/>
      <c r="AI369" s="29" t="s">
        <v>102</v>
      </c>
      <c r="AJ369" s="29"/>
      <c r="AK369" s="29"/>
      <c r="AL369" s="29"/>
      <c r="AM369" s="29"/>
      <c r="AN369" s="29"/>
      <c r="AO369" s="29"/>
      <c r="AP369" s="29"/>
      <c r="AQ369" s="29"/>
      <c r="AR369" s="29"/>
      <c r="AS369" s="29"/>
      <c r="AT369" s="29"/>
      <c r="AU369" s="29"/>
      <c r="AV369" s="29"/>
      <c r="AW369" s="29"/>
      <c r="AX369" s="29"/>
      <c r="AY369" s="29"/>
      <c r="AZ369" s="29"/>
      <c r="BA369" s="29"/>
      <c r="BB369" s="29"/>
      <c r="BC369" s="29" t="s">
        <v>102</v>
      </c>
      <c r="BD369" s="30">
        <v>1</v>
      </c>
      <c r="BE369" s="31">
        <v>0</v>
      </c>
      <c r="BF369" s="31">
        <v>0</v>
      </c>
      <c r="BG369" s="31">
        <v>0</v>
      </c>
      <c r="BH369" s="31">
        <v>0</v>
      </c>
      <c r="BI369" s="31">
        <v>0</v>
      </c>
      <c r="BJ369" s="31">
        <v>0</v>
      </c>
      <c r="BK369" s="31">
        <v>0</v>
      </c>
      <c r="BL369" s="31">
        <v>0</v>
      </c>
      <c r="BM369" s="31">
        <v>0</v>
      </c>
      <c r="BN369" s="31">
        <v>0</v>
      </c>
      <c r="BO369" s="31">
        <v>0</v>
      </c>
      <c r="BP369" s="31">
        <v>8225.2800000000007</v>
      </c>
      <c r="BQ369" s="31">
        <v>8225.2800000000007</v>
      </c>
      <c r="BR369" s="31" t="b">
        <v>1</v>
      </c>
      <c r="BS369" s="31"/>
      <c r="BT369" s="33" t="s">
        <v>709</v>
      </c>
    </row>
    <row r="370" spans="1:72" ht="63.75" x14ac:dyDescent="0.2">
      <c r="A370" s="17">
        <v>369</v>
      </c>
      <c r="B370" s="18">
        <v>213</v>
      </c>
      <c r="C370" s="19" t="s">
        <v>470</v>
      </c>
      <c r="D370" s="19" t="s">
        <v>596</v>
      </c>
      <c r="E370" s="20" t="s">
        <v>87</v>
      </c>
      <c r="F370" s="20" t="s">
        <v>88</v>
      </c>
      <c r="G370" s="19" t="s">
        <v>261</v>
      </c>
      <c r="H370" s="19" t="s">
        <v>262</v>
      </c>
      <c r="I370" s="19" t="s">
        <v>263</v>
      </c>
      <c r="J370" s="19" t="s">
        <v>264</v>
      </c>
      <c r="K370" s="19" t="s">
        <v>597</v>
      </c>
      <c r="L370" s="19" t="s">
        <v>598</v>
      </c>
      <c r="M370" s="21" t="s">
        <v>708</v>
      </c>
      <c r="N370" s="47"/>
      <c r="O370" s="19" t="s">
        <v>316</v>
      </c>
      <c r="P370" s="19" t="s">
        <v>19</v>
      </c>
      <c r="Q370" s="23">
        <v>0</v>
      </c>
      <c r="R370" s="24">
        <v>0</v>
      </c>
      <c r="S370" s="24">
        <v>23475.200000000001</v>
      </c>
      <c r="T370" s="24"/>
      <c r="U370" s="25" t="s">
        <v>128</v>
      </c>
      <c r="V370" s="26">
        <f t="shared" si="13"/>
        <v>23475.200000000001</v>
      </c>
      <c r="W370" s="26">
        <v>20960</v>
      </c>
      <c r="X370" s="26">
        <v>0</v>
      </c>
      <c r="Y370" s="26">
        <v>2515.2000000000007</v>
      </c>
      <c r="Z370" s="26">
        <v>23475.200000000001</v>
      </c>
      <c r="AA370" s="27" t="s">
        <v>12</v>
      </c>
      <c r="AB370" s="17" t="s">
        <v>100</v>
      </c>
      <c r="AC370" s="17" t="s">
        <v>101</v>
      </c>
      <c r="AD370" s="28"/>
      <c r="AE370" s="29"/>
      <c r="AF370" s="29"/>
      <c r="AG370" s="29"/>
      <c r="AH370" s="29"/>
      <c r="AI370" s="29" t="s">
        <v>102</v>
      </c>
      <c r="AJ370" s="29"/>
      <c r="AK370" s="29"/>
      <c r="AL370" s="29"/>
      <c r="AM370" s="29"/>
      <c r="AN370" s="29"/>
      <c r="AO370" s="29"/>
      <c r="AP370" s="29"/>
      <c r="AQ370" s="29"/>
      <c r="AR370" s="29"/>
      <c r="AS370" s="29"/>
      <c r="AT370" s="29"/>
      <c r="AU370" s="29"/>
      <c r="AV370" s="29"/>
      <c r="AW370" s="29"/>
      <c r="AX370" s="29"/>
      <c r="AY370" s="29"/>
      <c r="AZ370" s="29"/>
      <c r="BA370" s="29"/>
      <c r="BB370" s="29"/>
      <c r="BC370" s="29" t="s">
        <v>102</v>
      </c>
      <c r="BD370" s="30">
        <v>1</v>
      </c>
      <c r="BE370" s="31">
        <v>0</v>
      </c>
      <c r="BF370" s="31">
        <v>0</v>
      </c>
      <c r="BG370" s="31">
        <v>0</v>
      </c>
      <c r="BH370" s="31">
        <v>0</v>
      </c>
      <c r="BI370" s="31">
        <v>0</v>
      </c>
      <c r="BJ370" s="31">
        <v>0</v>
      </c>
      <c r="BK370" s="31">
        <v>0</v>
      </c>
      <c r="BL370" s="31">
        <v>0</v>
      </c>
      <c r="BM370" s="31">
        <v>0</v>
      </c>
      <c r="BN370" s="31">
        <v>0</v>
      </c>
      <c r="BO370" s="31">
        <v>0</v>
      </c>
      <c r="BP370" s="31">
        <v>23475.200000000001</v>
      </c>
      <c r="BQ370" s="31">
        <v>23475.200000000001</v>
      </c>
      <c r="BR370" s="31" t="b">
        <v>1</v>
      </c>
      <c r="BS370" s="31"/>
      <c r="BT370" s="33" t="s">
        <v>709</v>
      </c>
    </row>
    <row r="371" spans="1:72" ht="51" x14ac:dyDescent="0.2">
      <c r="A371" s="17">
        <v>370</v>
      </c>
      <c r="B371" s="18">
        <v>230</v>
      </c>
      <c r="C371" s="19" t="s">
        <v>584</v>
      </c>
      <c r="D371" s="19" t="s">
        <v>585</v>
      </c>
      <c r="E371" s="20" t="s">
        <v>87</v>
      </c>
      <c r="F371" s="20" t="s">
        <v>88</v>
      </c>
      <c r="G371" s="19" t="s">
        <v>261</v>
      </c>
      <c r="H371" s="19" t="s">
        <v>262</v>
      </c>
      <c r="I371" s="19" t="s">
        <v>263</v>
      </c>
      <c r="J371" s="19" t="s">
        <v>264</v>
      </c>
      <c r="K371" s="19" t="s">
        <v>265</v>
      </c>
      <c r="L371" s="19" t="s">
        <v>472</v>
      </c>
      <c r="M371" s="21" t="s">
        <v>710</v>
      </c>
      <c r="N371" s="22"/>
      <c r="O371" s="19" t="s">
        <v>316</v>
      </c>
      <c r="P371" s="19" t="s">
        <v>566</v>
      </c>
      <c r="Q371" s="23">
        <v>0</v>
      </c>
      <c r="R371" s="24">
        <v>0</v>
      </c>
      <c r="S371" s="24">
        <v>1919.23</v>
      </c>
      <c r="T371" s="24"/>
      <c r="U371" s="25" t="s">
        <v>121</v>
      </c>
      <c r="V371" s="26">
        <f t="shared" si="13"/>
        <v>1919.23</v>
      </c>
      <c r="W371" s="26">
        <v>0</v>
      </c>
      <c r="X371" s="26">
        <v>0</v>
      </c>
      <c r="Y371" s="26">
        <v>1919.23</v>
      </c>
      <c r="Z371" s="26">
        <v>1919.23</v>
      </c>
      <c r="AA371" s="27" t="s">
        <v>12</v>
      </c>
      <c r="AB371" s="17" t="s">
        <v>129</v>
      </c>
      <c r="AC371" s="17" t="s">
        <v>134</v>
      </c>
      <c r="AD371" s="28"/>
      <c r="AE371" s="29"/>
      <c r="AF371" s="29"/>
      <c r="AG371" s="29"/>
      <c r="AH371" s="29"/>
      <c r="AI371" s="29" t="s">
        <v>102</v>
      </c>
      <c r="AJ371" s="29"/>
      <c r="AK371" s="29"/>
      <c r="AL371" s="29"/>
      <c r="AM371" s="29"/>
      <c r="AN371" s="29"/>
      <c r="AO371" s="29"/>
      <c r="AP371" s="29"/>
      <c r="AQ371" s="29"/>
      <c r="AR371" s="29"/>
      <c r="AS371" s="29"/>
      <c r="AT371" s="29"/>
      <c r="AU371" s="29" t="s">
        <v>102</v>
      </c>
      <c r="AV371" s="29"/>
      <c r="AW371" s="29"/>
      <c r="AX371" s="29"/>
      <c r="AY371" s="29"/>
      <c r="AZ371" s="29"/>
      <c r="BA371" s="29"/>
      <c r="BB371" s="29"/>
      <c r="BC371" s="29"/>
      <c r="BD371" s="30">
        <v>1</v>
      </c>
      <c r="BE371" s="31">
        <v>0</v>
      </c>
      <c r="BF371" s="31">
        <v>0</v>
      </c>
      <c r="BG371" s="31">
        <v>0</v>
      </c>
      <c r="BH371" s="31">
        <v>1919.23</v>
      </c>
      <c r="BI371" s="31">
        <v>0</v>
      </c>
      <c r="BJ371" s="31">
        <v>0</v>
      </c>
      <c r="BK371" s="31">
        <v>0</v>
      </c>
      <c r="BL371" s="31">
        <v>0</v>
      </c>
      <c r="BM371" s="31">
        <v>0</v>
      </c>
      <c r="BN371" s="31">
        <v>0</v>
      </c>
      <c r="BO371" s="31">
        <v>0</v>
      </c>
      <c r="BP371" s="31">
        <v>0</v>
      </c>
      <c r="BQ371" s="31">
        <v>1919.23</v>
      </c>
      <c r="BR371" s="31" t="b">
        <v>1</v>
      </c>
      <c r="BS371" s="31"/>
      <c r="BT371" s="33" t="s">
        <v>711</v>
      </c>
    </row>
    <row r="372" spans="1:72" ht="63.75" x14ac:dyDescent="0.2">
      <c r="A372" s="17">
        <v>371</v>
      </c>
      <c r="B372" s="18">
        <v>217</v>
      </c>
      <c r="C372" s="19" t="s">
        <v>312</v>
      </c>
      <c r="D372" s="19" t="s">
        <v>414</v>
      </c>
      <c r="E372" s="20" t="s">
        <v>87</v>
      </c>
      <c r="F372" s="20" t="s">
        <v>88</v>
      </c>
      <c r="G372" s="19" t="s">
        <v>261</v>
      </c>
      <c r="H372" s="19" t="s">
        <v>262</v>
      </c>
      <c r="I372" s="19" t="s">
        <v>263</v>
      </c>
      <c r="J372" s="19" t="s">
        <v>264</v>
      </c>
      <c r="K372" s="19" t="s">
        <v>265</v>
      </c>
      <c r="L372" s="19" t="s">
        <v>314</v>
      </c>
      <c r="M372" s="21" t="s">
        <v>437</v>
      </c>
      <c r="N372" s="47"/>
      <c r="O372" s="19" t="s">
        <v>316</v>
      </c>
      <c r="P372" s="19" t="s">
        <v>19</v>
      </c>
      <c r="Q372" s="23">
        <v>0</v>
      </c>
      <c r="R372" s="24"/>
      <c r="S372" s="24">
        <v>2388.29</v>
      </c>
      <c r="T372" s="24"/>
      <c r="U372" s="25" t="s">
        <v>133</v>
      </c>
      <c r="V372" s="26">
        <f t="shared" si="13"/>
        <v>2388.29</v>
      </c>
      <c r="W372" s="26">
        <v>2384.75</v>
      </c>
      <c r="X372" s="26">
        <v>0</v>
      </c>
      <c r="Y372" s="26">
        <v>3.5399999999999636</v>
      </c>
      <c r="Z372" s="26">
        <v>2388.29</v>
      </c>
      <c r="AA372" s="27" t="s">
        <v>12</v>
      </c>
      <c r="AB372" s="17" t="s">
        <v>129</v>
      </c>
      <c r="AC372" s="17" t="s">
        <v>134</v>
      </c>
      <c r="AD372" s="28"/>
      <c r="AE372" s="29"/>
      <c r="AF372" s="29"/>
      <c r="AG372" s="29"/>
      <c r="AH372" s="29" t="s">
        <v>102</v>
      </c>
      <c r="AI372" s="29"/>
      <c r="AJ372" s="29"/>
      <c r="AK372" s="29"/>
      <c r="AL372" s="29"/>
      <c r="AM372" s="29"/>
      <c r="AN372" s="29"/>
      <c r="AO372" s="29"/>
      <c r="AP372" s="29"/>
      <c r="AQ372" s="29"/>
      <c r="AR372" s="29"/>
      <c r="AS372" s="29"/>
      <c r="AT372" s="29"/>
      <c r="AU372" s="29"/>
      <c r="AV372" s="29"/>
      <c r="AW372" s="29"/>
      <c r="AX372" s="29" t="s">
        <v>102</v>
      </c>
      <c r="AY372" s="29"/>
      <c r="AZ372" s="29"/>
      <c r="BA372" s="29"/>
      <c r="BB372" s="29"/>
      <c r="BC372" s="29"/>
      <c r="BD372" s="30">
        <v>1</v>
      </c>
      <c r="BE372" s="31">
        <v>0</v>
      </c>
      <c r="BF372" s="31">
        <v>0</v>
      </c>
      <c r="BG372" s="31">
        <v>0</v>
      </c>
      <c r="BH372" s="31">
        <v>0</v>
      </c>
      <c r="BI372" s="31">
        <v>0</v>
      </c>
      <c r="BJ372" s="31">
        <v>0</v>
      </c>
      <c r="BK372" s="31">
        <v>2388.29</v>
      </c>
      <c r="BL372" s="31">
        <v>0</v>
      </c>
      <c r="BM372" s="31">
        <v>0</v>
      </c>
      <c r="BN372" s="31">
        <v>0</v>
      </c>
      <c r="BO372" s="31">
        <v>0</v>
      </c>
      <c r="BP372" s="31">
        <v>0</v>
      </c>
      <c r="BQ372" s="31">
        <v>2388.29</v>
      </c>
      <c r="BR372" s="31" t="b">
        <v>1</v>
      </c>
      <c r="BS372" s="31"/>
      <c r="BT372" s="33" t="s">
        <v>436</v>
      </c>
    </row>
    <row r="373" spans="1:72" ht="76.5" x14ac:dyDescent="0.2">
      <c r="A373" s="17">
        <v>372</v>
      </c>
      <c r="B373" s="18">
        <v>0</v>
      </c>
      <c r="C373" s="19" t="s">
        <v>85</v>
      </c>
      <c r="D373" s="19" t="s">
        <v>168</v>
      </c>
      <c r="E373" s="20" t="s">
        <v>87</v>
      </c>
      <c r="F373" s="20" t="s">
        <v>88</v>
      </c>
      <c r="G373" s="19" t="s">
        <v>89</v>
      </c>
      <c r="H373" s="19" t="s">
        <v>90</v>
      </c>
      <c r="I373" s="19" t="s">
        <v>91</v>
      </c>
      <c r="J373" s="19" t="s">
        <v>92</v>
      </c>
      <c r="K373" s="19" t="s">
        <v>93</v>
      </c>
      <c r="L373" s="19" t="s">
        <v>164</v>
      </c>
      <c r="M373" s="21" t="s">
        <v>712</v>
      </c>
      <c r="N373" s="47"/>
      <c r="O373" s="19" t="s">
        <v>108</v>
      </c>
      <c r="P373" s="19" t="s">
        <v>193</v>
      </c>
      <c r="Q373" s="23">
        <v>0</v>
      </c>
      <c r="R373" s="24">
        <v>-68262.200000000012</v>
      </c>
      <c r="S373" s="24">
        <v>120000</v>
      </c>
      <c r="T373" s="24"/>
      <c r="U373" s="25" t="s">
        <v>146</v>
      </c>
      <c r="V373" s="26">
        <f t="shared" si="13"/>
        <v>51737.799999999988</v>
      </c>
      <c r="W373" s="26">
        <v>0</v>
      </c>
      <c r="X373" s="26">
        <v>0</v>
      </c>
      <c r="Y373" s="26">
        <v>51737.799999999988</v>
      </c>
      <c r="Z373" s="26">
        <v>51737.799999999988</v>
      </c>
      <c r="AA373" s="27" t="s">
        <v>99</v>
      </c>
      <c r="AB373" s="17" t="s">
        <v>100</v>
      </c>
      <c r="AC373" s="17" t="s">
        <v>101</v>
      </c>
      <c r="AD373" s="28"/>
      <c r="AE373" s="34"/>
      <c r="AF373" s="29"/>
      <c r="AG373" s="29"/>
      <c r="AH373" s="29"/>
      <c r="AI373" s="29" t="s">
        <v>102</v>
      </c>
      <c r="AJ373" s="29"/>
      <c r="AK373" s="29"/>
      <c r="AL373" s="29"/>
      <c r="AM373" s="29"/>
      <c r="AN373" s="29"/>
      <c r="AO373" s="29"/>
      <c r="AP373" s="29"/>
      <c r="AQ373" s="29"/>
      <c r="AR373" s="29"/>
      <c r="AS373" s="29"/>
      <c r="AT373" s="29"/>
      <c r="AU373" s="29"/>
      <c r="AV373" s="29"/>
      <c r="AW373" s="29"/>
      <c r="AX373" s="29" t="s">
        <v>102</v>
      </c>
      <c r="AY373" s="29" t="s">
        <v>102</v>
      </c>
      <c r="AZ373" s="29" t="s">
        <v>102</v>
      </c>
      <c r="BA373" s="29" t="s">
        <v>102</v>
      </c>
      <c r="BB373" s="29" t="s">
        <v>102</v>
      </c>
      <c r="BC373" s="29" t="s">
        <v>102</v>
      </c>
      <c r="BD373" s="30">
        <v>6</v>
      </c>
      <c r="BE373" s="31">
        <v>0</v>
      </c>
      <c r="BF373" s="31">
        <v>0</v>
      </c>
      <c r="BG373" s="31">
        <v>0</v>
      </c>
      <c r="BH373" s="31">
        <v>0</v>
      </c>
      <c r="BI373" s="31">
        <v>0</v>
      </c>
      <c r="BJ373" s="31">
        <v>0</v>
      </c>
      <c r="BK373" s="31">
        <v>8622.9666666666653</v>
      </c>
      <c r="BL373" s="31">
        <v>8622.9666666666653</v>
      </c>
      <c r="BM373" s="31">
        <v>8622.9666666666653</v>
      </c>
      <c r="BN373" s="31">
        <v>8622.9666666666653</v>
      </c>
      <c r="BO373" s="31">
        <v>8622.9666666666653</v>
      </c>
      <c r="BP373" s="31">
        <v>8622.9666666666653</v>
      </c>
      <c r="BQ373" s="31">
        <v>51737.799999999996</v>
      </c>
      <c r="BR373" s="31" t="b">
        <v>1</v>
      </c>
      <c r="BS373" s="31"/>
      <c r="BT373" s="33" t="s">
        <v>713</v>
      </c>
    </row>
    <row r="374" spans="1:72" ht="51" x14ac:dyDescent="0.2">
      <c r="A374" s="17">
        <v>373</v>
      </c>
      <c r="B374" s="18">
        <v>0</v>
      </c>
      <c r="C374" s="19" t="s">
        <v>85</v>
      </c>
      <c r="D374" s="19" t="s">
        <v>86</v>
      </c>
      <c r="E374" s="20" t="s">
        <v>87</v>
      </c>
      <c r="F374" s="20" t="s">
        <v>88</v>
      </c>
      <c r="G374" s="19" t="s">
        <v>89</v>
      </c>
      <c r="H374" s="19" t="s">
        <v>90</v>
      </c>
      <c r="I374" s="19" t="s">
        <v>91</v>
      </c>
      <c r="J374" s="19" t="s">
        <v>92</v>
      </c>
      <c r="K374" s="19" t="s">
        <v>93</v>
      </c>
      <c r="L374" s="19" t="s">
        <v>94</v>
      </c>
      <c r="M374" s="21" t="s">
        <v>714</v>
      </c>
      <c r="N374" s="47"/>
      <c r="O374" s="19" t="s">
        <v>108</v>
      </c>
      <c r="P374" s="19" t="s">
        <v>120</v>
      </c>
      <c r="Q374" s="23">
        <v>0</v>
      </c>
      <c r="R374" s="24"/>
      <c r="S374" s="24">
        <v>22400</v>
      </c>
      <c r="T374" s="24"/>
      <c r="U374" s="25" t="s">
        <v>128</v>
      </c>
      <c r="V374" s="26">
        <f t="shared" si="13"/>
        <v>22400</v>
      </c>
      <c r="W374" s="26">
        <v>0</v>
      </c>
      <c r="X374" s="26">
        <v>0</v>
      </c>
      <c r="Y374" s="26">
        <v>22400</v>
      </c>
      <c r="Z374" s="26">
        <v>22400</v>
      </c>
      <c r="AA374" s="27" t="s">
        <v>99</v>
      </c>
      <c r="AB374" s="17" t="s">
        <v>100</v>
      </c>
      <c r="AC374" s="17" t="s">
        <v>101</v>
      </c>
      <c r="AD374" s="28"/>
      <c r="AE374" s="34"/>
      <c r="AF374" s="29"/>
      <c r="AG374" s="29"/>
      <c r="AH374" s="29"/>
      <c r="AI374" s="29" t="s">
        <v>102</v>
      </c>
      <c r="AJ374" s="29"/>
      <c r="AK374" s="29"/>
      <c r="AL374" s="29"/>
      <c r="AM374" s="29"/>
      <c r="AN374" s="29"/>
      <c r="AO374" s="29"/>
      <c r="AP374" s="29"/>
      <c r="AQ374" s="29"/>
      <c r="AR374" s="29"/>
      <c r="AS374" s="29"/>
      <c r="AT374" s="29"/>
      <c r="AU374" s="29"/>
      <c r="AV374" s="29"/>
      <c r="AW374" s="29"/>
      <c r="AX374" s="29"/>
      <c r="AY374" s="29"/>
      <c r="AZ374" s="29"/>
      <c r="BA374" s="29" t="s">
        <v>102</v>
      </c>
      <c r="BB374" s="29"/>
      <c r="BC374" s="29"/>
      <c r="BD374" s="30">
        <v>1</v>
      </c>
      <c r="BE374" s="31">
        <v>0</v>
      </c>
      <c r="BF374" s="31">
        <v>0</v>
      </c>
      <c r="BG374" s="31">
        <v>0</v>
      </c>
      <c r="BH374" s="31">
        <v>0</v>
      </c>
      <c r="BI374" s="31">
        <v>0</v>
      </c>
      <c r="BJ374" s="31">
        <v>0</v>
      </c>
      <c r="BK374" s="31">
        <v>0</v>
      </c>
      <c r="BL374" s="31">
        <v>0</v>
      </c>
      <c r="BM374" s="31">
        <v>0</v>
      </c>
      <c r="BN374" s="31">
        <v>22400</v>
      </c>
      <c r="BO374" s="31">
        <v>0</v>
      </c>
      <c r="BP374" s="31">
        <v>0</v>
      </c>
      <c r="BQ374" s="31">
        <v>22400</v>
      </c>
      <c r="BR374" s="31" t="b">
        <v>1</v>
      </c>
      <c r="BS374" s="31"/>
      <c r="BT374" s="33" t="s">
        <v>210</v>
      </c>
    </row>
    <row r="375" spans="1:72" ht="51" x14ac:dyDescent="0.2">
      <c r="A375" s="17">
        <v>374</v>
      </c>
      <c r="B375" s="18">
        <v>0</v>
      </c>
      <c r="C375" s="19" t="s">
        <v>85</v>
      </c>
      <c r="D375" s="19" t="s">
        <v>168</v>
      </c>
      <c r="E375" s="20" t="s">
        <v>87</v>
      </c>
      <c r="F375" s="20" t="s">
        <v>88</v>
      </c>
      <c r="G375" s="19" t="s">
        <v>89</v>
      </c>
      <c r="H375" s="19" t="s">
        <v>90</v>
      </c>
      <c r="I375" s="19" t="s">
        <v>91</v>
      </c>
      <c r="J375" s="19" t="s">
        <v>92</v>
      </c>
      <c r="K375" s="19" t="s">
        <v>93</v>
      </c>
      <c r="L375" s="19" t="s">
        <v>164</v>
      </c>
      <c r="M375" s="21" t="s">
        <v>490</v>
      </c>
      <c r="N375" s="47"/>
      <c r="O375" s="19" t="s">
        <v>108</v>
      </c>
      <c r="P375" s="19" t="s">
        <v>715</v>
      </c>
      <c r="Q375" s="23">
        <v>0</v>
      </c>
      <c r="R375" s="24">
        <v>-60000</v>
      </c>
      <c r="S375" s="24">
        <v>60000</v>
      </c>
      <c r="T375" s="24"/>
      <c r="U375" s="25" t="s">
        <v>111</v>
      </c>
      <c r="V375" s="26">
        <f t="shared" si="13"/>
        <v>0</v>
      </c>
      <c r="W375" s="26">
        <v>0</v>
      </c>
      <c r="X375" s="26">
        <v>0</v>
      </c>
      <c r="Y375" s="26">
        <v>0</v>
      </c>
      <c r="Z375" s="26">
        <v>0</v>
      </c>
      <c r="AA375" s="27" t="s">
        <v>99</v>
      </c>
      <c r="AB375" s="17" t="s">
        <v>100</v>
      </c>
      <c r="AC375" s="17" t="s">
        <v>101</v>
      </c>
      <c r="AD375" s="28"/>
      <c r="AE375" s="34"/>
      <c r="AF375" s="29"/>
      <c r="AG375" s="29"/>
      <c r="AH375" s="29"/>
      <c r="AI375" s="29" t="s">
        <v>102</v>
      </c>
      <c r="AJ375" s="29"/>
      <c r="AK375" s="29"/>
      <c r="AL375" s="29"/>
      <c r="AM375" s="29"/>
      <c r="AN375" s="29"/>
      <c r="AO375" s="29"/>
      <c r="AP375" s="29"/>
      <c r="AQ375" s="29"/>
      <c r="AR375" s="29"/>
      <c r="AS375" s="29"/>
      <c r="AT375" s="29"/>
      <c r="AU375" s="29"/>
      <c r="AV375" s="29"/>
      <c r="AW375" s="29"/>
      <c r="AX375" s="29"/>
      <c r="AY375" s="29" t="s">
        <v>102</v>
      </c>
      <c r="AZ375" s="29"/>
      <c r="BA375" s="29"/>
      <c r="BB375" s="29"/>
      <c r="BC375" s="29"/>
      <c r="BD375" s="30">
        <v>1</v>
      </c>
      <c r="BE375" s="31">
        <v>0</v>
      </c>
      <c r="BF375" s="31">
        <v>0</v>
      </c>
      <c r="BG375" s="31">
        <v>0</v>
      </c>
      <c r="BH375" s="31">
        <v>0</v>
      </c>
      <c r="BI375" s="31">
        <v>0</v>
      </c>
      <c r="BJ375" s="31">
        <v>0</v>
      </c>
      <c r="BK375" s="31">
        <v>0</v>
      </c>
      <c r="BL375" s="31">
        <v>0</v>
      </c>
      <c r="BM375" s="31">
        <v>0</v>
      </c>
      <c r="BN375" s="31">
        <v>0</v>
      </c>
      <c r="BO375" s="31">
        <v>0</v>
      </c>
      <c r="BP375" s="31">
        <v>0</v>
      </c>
      <c r="BQ375" s="31">
        <v>0</v>
      </c>
      <c r="BR375" s="31" t="b">
        <v>1</v>
      </c>
      <c r="BS375" s="31"/>
      <c r="BT375" s="33" t="s">
        <v>716</v>
      </c>
    </row>
    <row r="376" spans="1:72" ht="51" x14ac:dyDescent="0.2">
      <c r="A376" s="17">
        <v>375</v>
      </c>
      <c r="B376" s="18">
        <v>223</v>
      </c>
      <c r="C376" s="19" t="s">
        <v>312</v>
      </c>
      <c r="D376" s="19" t="s">
        <v>313</v>
      </c>
      <c r="E376" s="20" t="s">
        <v>87</v>
      </c>
      <c r="F376" s="20" t="s">
        <v>88</v>
      </c>
      <c r="G376" s="19" t="s">
        <v>261</v>
      </c>
      <c r="H376" s="19" t="s">
        <v>262</v>
      </c>
      <c r="I376" s="19" t="s">
        <v>263</v>
      </c>
      <c r="J376" s="19" t="s">
        <v>264</v>
      </c>
      <c r="K376" s="19" t="s">
        <v>265</v>
      </c>
      <c r="L376" s="19" t="s">
        <v>314</v>
      </c>
      <c r="M376" s="21" t="s">
        <v>397</v>
      </c>
      <c r="N376" s="22"/>
      <c r="O376" s="19" t="s">
        <v>316</v>
      </c>
      <c r="P376" s="19" t="s">
        <v>384</v>
      </c>
      <c r="Q376" s="23">
        <v>0</v>
      </c>
      <c r="R376" s="24">
        <v>0</v>
      </c>
      <c r="S376" s="24">
        <v>3825.83</v>
      </c>
      <c r="T376" s="24"/>
      <c r="U376" s="25" t="s">
        <v>133</v>
      </c>
      <c r="V376" s="26">
        <f t="shared" si="13"/>
        <v>3825.83</v>
      </c>
      <c r="W376" s="26">
        <v>3415.9196428571427</v>
      </c>
      <c r="X376" s="26">
        <v>0</v>
      </c>
      <c r="Y376" s="26">
        <v>409.91035714285726</v>
      </c>
      <c r="Z376" s="26">
        <v>3825.83</v>
      </c>
      <c r="AA376" s="27" t="s">
        <v>12</v>
      </c>
      <c r="AB376" s="17" t="s">
        <v>129</v>
      </c>
      <c r="AC376" s="17" t="s">
        <v>134</v>
      </c>
      <c r="AD376" s="28"/>
      <c r="AE376" s="29"/>
      <c r="AF376" s="29"/>
      <c r="AG376" s="29"/>
      <c r="AH376" s="29"/>
      <c r="AI376" s="29" t="s">
        <v>102</v>
      </c>
      <c r="AJ376" s="29"/>
      <c r="AK376" s="29"/>
      <c r="AL376" s="29"/>
      <c r="AM376" s="29"/>
      <c r="AN376" s="29"/>
      <c r="AO376" s="29"/>
      <c r="AP376" s="29"/>
      <c r="AQ376" s="29"/>
      <c r="AR376" s="29"/>
      <c r="AS376" s="29"/>
      <c r="AT376" s="29"/>
      <c r="AU376" s="29"/>
      <c r="AV376" s="29"/>
      <c r="AW376" s="29" t="s">
        <v>102</v>
      </c>
      <c r="AX376" s="29"/>
      <c r="AY376" s="29"/>
      <c r="AZ376" s="29"/>
      <c r="BA376" s="29"/>
      <c r="BB376" s="29"/>
      <c r="BC376" s="29"/>
      <c r="BD376" s="30">
        <v>1</v>
      </c>
      <c r="BE376" s="31">
        <v>0</v>
      </c>
      <c r="BF376" s="31">
        <v>0</v>
      </c>
      <c r="BG376" s="31">
        <v>0</v>
      </c>
      <c r="BH376" s="31">
        <v>0</v>
      </c>
      <c r="BI376" s="31">
        <v>0</v>
      </c>
      <c r="BJ376" s="31">
        <v>3825.83</v>
      </c>
      <c r="BK376" s="31">
        <v>0</v>
      </c>
      <c r="BL376" s="31">
        <v>0</v>
      </c>
      <c r="BM376" s="31">
        <v>0</v>
      </c>
      <c r="BN376" s="31">
        <v>0</v>
      </c>
      <c r="BO376" s="31">
        <v>0</v>
      </c>
      <c r="BP376" s="31">
        <v>0</v>
      </c>
      <c r="BQ376" s="31">
        <v>3825.83</v>
      </c>
      <c r="BR376" s="31" t="b">
        <v>1</v>
      </c>
      <c r="BS376" s="31"/>
      <c r="BT376" s="33" t="s">
        <v>717</v>
      </c>
    </row>
    <row r="377" spans="1:72" ht="51" x14ac:dyDescent="0.2">
      <c r="A377" s="17">
        <v>376</v>
      </c>
      <c r="B377" s="18">
        <v>224</v>
      </c>
      <c r="C377" s="19" t="s">
        <v>312</v>
      </c>
      <c r="D377" s="19" t="s">
        <v>313</v>
      </c>
      <c r="E377" s="20" t="s">
        <v>87</v>
      </c>
      <c r="F377" s="20" t="s">
        <v>88</v>
      </c>
      <c r="G377" s="19" t="s">
        <v>261</v>
      </c>
      <c r="H377" s="19" t="s">
        <v>262</v>
      </c>
      <c r="I377" s="19" t="s">
        <v>263</v>
      </c>
      <c r="J377" s="19" t="s">
        <v>264</v>
      </c>
      <c r="K377" s="19" t="s">
        <v>265</v>
      </c>
      <c r="L377" s="19" t="s">
        <v>314</v>
      </c>
      <c r="M377" s="21" t="s">
        <v>397</v>
      </c>
      <c r="N377" s="22"/>
      <c r="O377" s="19" t="s">
        <v>316</v>
      </c>
      <c r="P377" s="19" t="s">
        <v>718</v>
      </c>
      <c r="Q377" s="23">
        <v>0</v>
      </c>
      <c r="R377" s="24">
        <v>0</v>
      </c>
      <c r="S377" s="24">
        <v>336</v>
      </c>
      <c r="T377" s="24"/>
      <c r="U377" s="25" t="s">
        <v>133</v>
      </c>
      <c r="V377" s="26">
        <f t="shared" si="13"/>
        <v>336</v>
      </c>
      <c r="W377" s="26">
        <v>300</v>
      </c>
      <c r="X377" s="26">
        <v>0</v>
      </c>
      <c r="Y377" s="26">
        <v>36</v>
      </c>
      <c r="Z377" s="26">
        <v>336</v>
      </c>
      <c r="AA377" s="27" t="s">
        <v>12</v>
      </c>
      <c r="AB377" s="17" t="s">
        <v>129</v>
      </c>
      <c r="AC377" s="17" t="s">
        <v>134</v>
      </c>
      <c r="AD377" s="28"/>
      <c r="AE377" s="29"/>
      <c r="AF377" s="29"/>
      <c r="AG377" s="29"/>
      <c r="AH377" s="29"/>
      <c r="AI377" s="29" t="s">
        <v>102</v>
      </c>
      <c r="AJ377" s="29"/>
      <c r="AK377" s="29"/>
      <c r="AL377" s="29"/>
      <c r="AM377" s="29"/>
      <c r="AN377" s="29"/>
      <c r="AO377" s="29"/>
      <c r="AP377" s="29"/>
      <c r="AQ377" s="29"/>
      <c r="AR377" s="29"/>
      <c r="AS377" s="29"/>
      <c r="AT377" s="29"/>
      <c r="AU377" s="29"/>
      <c r="AV377" s="29"/>
      <c r="AW377" s="29" t="s">
        <v>102</v>
      </c>
      <c r="AX377" s="29"/>
      <c r="AY377" s="29"/>
      <c r="AZ377" s="29"/>
      <c r="BA377" s="29"/>
      <c r="BB377" s="29"/>
      <c r="BC377" s="29"/>
      <c r="BD377" s="30">
        <v>1</v>
      </c>
      <c r="BE377" s="31">
        <v>0</v>
      </c>
      <c r="BF377" s="31">
        <v>0</v>
      </c>
      <c r="BG377" s="31">
        <v>0</v>
      </c>
      <c r="BH377" s="31">
        <v>0</v>
      </c>
      <c r="BI377" s="31">
        <v>0</v>
      </c>
      <c r="BJ377" s="31">
        <v>336</v>
      </c>
      <c r="BK377" s="31">
        <v>0</v>
      </c>
      <c r="BL377" s="31">
        <v>0</v>
      </c>
      <c r="BM377" s="31">
        <v>0</v>
      </c>
      <c r="BN377" s="31">
        <v>0</v>
      </c>
      <c r="BO377" s="31">
        <v>0</v>
      </c>
      <c r="BP377" s="31">
        <v>0</v>
      </c>
      <c r="BQ377" s="31">
        <v>336</v>
      </c>
      <c r="BR377" s="31" t="b">
        <v>1</v>
      </c>
      <c r="BS377" s="31"/>
      <c r="BT377" s="33" t="s">
        <v>717</v>
      </c>
    </row>
    <row r="378" spans="1:72" ht="51" x14ac:dyDescent="0.2">
      <c r="A378" s="17">
        <v>377</v>
      </c>
      <c r="B378" s="18">
        <v>227</v>
      </c>
      <c r="C378" s="19" t="s">
        <v>312</v>
      </c>
      <c r="D378" s="19" t="s">
        <v>313</v>
      </c>
      <c r="E378" s="20" t="s">
        <v>87</v>
      </c>
      <c r="F378" s="20" t="s">
        <v>88</v>
      </c>
      <c r="G378" s="19" t="s">
        <v>261</v>
      </c>
      <c r="H378" s="19" t="s">
        <v>262</v>
      </c>
      <c r="I378" s="19" t="s">
        <v>263</v>
      </c>
      <c r="J378" s="19" t="s">
        <v>264</v>
      </c>
      <c r="K378" s="19" t="s">
        <v>265</v>
      </c>
      <c r="L378" s="19" t="s">
        <v>314</v>
      </c>
      <c r="M378" s="21" t="s">
        <v>336</v>
      </c>
      <c r="N378" s="47"/>
      <c r="O378" s="19" t="s">
        <v>316</v>
      </c>
      <c r="P378" s="19" t="s">
        <v>718</v>
      </c>
      <c r="Q378" s="23">
        <v>0</v>
      </c>
      <c r="R378" s="24"/>
      <c r="S378" s="24">
        <v>338.8</v>
      </c>
      <c r="T378" s="24"/>
      <c r="U378" s="25" t="s">
        <v>133</v>
      </c>
      <c r="V378" s="26">
        <f t="shared" si="13"/>
        <v>338.8</v>
      </c>
      <c r="W378" s="26">
        <v>302.5</v>
      </c>
      <c r="X378" s="26">
        <v>0</v>
      </c>
      <c r="Y378" s="26">
        <v>36.300000000000011</v>
      </c>
      <c r="Z378" s="26">
        <v>338.8</v>
      </c>
      <c r="AA378" s="27" t="s">
        <v>12</v>
      </c>
      <c r="AB378" s="17" t="s">
        <v>129</v>
      </c>
      <c r="AC378" s="17" t="s">
        <v>134</v>
      </c>
      <c r="AD378" s="28"/>
      <c r="AE378" s="29"/>
      <c r="AF378" s="29"/>
      <c r="AG378" s="29"/>
      <c r="AH378" s="29"/>
      <c r="AI378" s="29" t="s">
        <v>102</v>
      </c>
      <c r="AJ378" s="29"/>
      <c r="AK378" s="29"/>
      <c r="AL378" s="29"/>
      <c r="AM378" s="29"/>
      <c r="AN378" s="29"/>
      <c r="AO378" s="29"/>
      <c r="AP378" s="29"/>
      <c r="AQ378" s="29"/>
      <c r="AR378" s="29"/>
      <c r="AS378" s="29"/>
      <c r="AT378" s="29"/>
      <c r="AU378" s="29"/>
      <c r="AV378" s="29"/>
      <c r="AW378" s="29"/>
      <c r="AX378" s="29" t="s">
        <v>102</v>
      </c>
      <c r="AY378" s="29"/>
      <c r="AZ378" s="29"/>
      <c r="BA378" s="29"/>
      <c r="BB378" s="29"/>
      <c r="BC378" s="29"/>
      <c r="BD378" s="30">
        <v>1</v>
      </c>
      <c r="BE378" s="31">
        <v>0</v>
      </c>
      <c r="BF378" s="31">
        <v>0</v>
      </c>
      <c r="BG378" s="31">
        <v>0</v>
      </c>
      <c r="BH378" s="31">
        <v>0</v>
      </c>
      <c r="BI378" s="31">
        <v>0</v>
      </c>
      <c r="BJ378" s="31">
        <v>0</v>
      </c>
      <c r="BK378" s="31">
        <v>338.8</v>
      </c>
      <c r="BL378" s="31">
        <v>0</v>
      </c>
      <c r="BM378" s="31">
        <v>0</v>
      </c>
      <c r="BN378" s="31">
        <v>0</v>
      </c>
      <c r="BO378" s="31">
        <v>0</v>
      </c>
      <c r="BP378" s="31">
        <v>0</v>
      </c>
      <c r="BQ378" s="31">
        <v>338.8</v>
      </c>
      <c r="BR378" s="31" t="b">
        <v>1</v>
      </c>
      <c r="BS378" s="31"/>
      <c r="BT378" s="32" t="s">
        <v>337</v>
      </c>
    </row>
    <row r="379" spans="1:72" ht="51" x14ac:dyDescent="0.2">
      <c r="A379" s="17">
        <v>378</v>
      </c>
      <c r="B379" s="18">
        <v>228</v>
      </c>
      <c r="C379" s="19" t="s">
        <v>85</v>
      </c>
      <c r="D379" s="19" t="s">
        <v>168</v>
      </c>
      <c r="E379" s="20" t="s">
        <v>87</v>
      </c>
      <c r="F379" s="20" t="s">
        <v>88</v>
      </c>
      <c r="G379" s="19" t="s">
        <v>89</v>
      </c>
      <c r="H379" s="19" t="s">
        <v>90</v>
      </c>
      <c r="I379" s="19" t="s">
        <v>91</v>
      </c>
      <c r="J379" s="19" t="s">
        <v>92</v>
      </c>
      <c r="K379" s="19" t="s">
        <v>93</v>
      </c>
      <c r="L379" s="19" t="s">
        <v>164</v>
      </c>
      <c r="M379" s="21" t="s">
        <v>719</v>
      </c>
      <c r="N379" s="47"/>
      <c r="O379" s="19" t="s">
        <v>108</v>
      </c>
      <c r="P379" s="19" t="s">
        <v>158</v>
      </c>
      <c r="Q379" s="23">
        <v>0</v>
      </c>
      <c r="R379" s="24"/>
      <c r="S379" s="24">
        <v>6088.32</v>
      </c>
      <c r="T379" s="24"/>
      <c r="U379" s="25" t="s">
        <v>133</v>
      </c>
      <c r="V379" s="26">
        <f t="shared" si="13"/>
        <v>6088.32</v>
      </c>
      <c r="W379" s="26">
        <v>5983.6</v>
      </c>
      <c r="X379" s="26">
        <v>5983.6</v>
      </c>
      <c r="Y379" s="26">
        <v>104.71999999999935</v>
      </c>
      <c r="Z379" s="26">
        <v>104.71999999999935</v>
      </c>
      <c r="AA379" s="27" t="s">
        <v>99</v>
      </c>
      <c r="AB379" s="17" t="s">
        <v>129</v>
      </c>
      <c r="AC379" s="17" t="s">
        <v>130</v>
      </c>
      <c r="AD379" s="28"/>
      <c r="AE379" s="34"/>
      <c r="AF379" s="29"/>
      <c r="AG379" s="29"/>
      <c r="AH379" s="29"/>
      <c r="AI379" s="29" t="s">
        <v>102</v>
      </c>
      <c r="AJ379" s="29"/>
      <c r="AK379" s="29"/>
      <c r="AL379" s="29"/>
      <c r="AM379" s="29"/>
      <c r="AN379" s="29"/>
      <c r="AO379" s="29"/>
      <c r="AP379" s="29"/>
      <c r="AQ379" s="29"/>
      <c r="AR379" s="29"/>
      <c r="AS379" s="29"/>
      <c r="AT379" s="29"/>
      <c r="AU379" s="29"/>
      <c r="AV379" s="29" t="s">
        <v>102</v>
      </c>
      <c r="AW379" s="29"/>
      <c r="AX379" s="29"/>
      <c r="AY379" s="29"/>
      <c r="AZ379" s="29"/>
      <c r="BA379" s="29"/>
      <c r="BB379" s="29"/>
      <c r="BC379" s="29"/>
      <c r="BD379" s="30">
        <v>1</v>
      </c>
      <c r="BE379" s="31">
        <v>0</v>
      </c>
      <c r="BF379" s="31">
        <v>0</v>
      </c>
      <c r="BG379" s="31">
        <v>0</v>
      </c>
      <c r="BH379" s="31">
        <v>0</v>
      </c>
      <c r="BI379" s="31">
        <v>6088.32</v>
      </c>
      <c r="BJ379" s="31">
        <v>0</v>
      </c>
      <c r="BK379" s="31">
        <v>0</v>
      </c>
      <c r="BL379" s="31">
        <v>0</v>
      </c>
      <c r="BM379" s="31">
        <v>0</v>
      </c>
      <c r="BN379" s="31">
        <v>0</v>
      </c>
      <c r="BO379" s="31">
        <v>0</v>
      </c>
      <c r="BP379" s="31">
        <v>0</v>
      </c>
      <c r="BQ379" s="31">
        <v>6088.32</v>
      </c>
      <c r="BR379" s="31" t="b">
        <v>1</v>
      </c>
      <c r="BS379" s="31"/>
      <c r="BT379" s="32" t="s">
        <v>720</v>
      </c>
    </row>
    <row r="380" spans="1:72" ht="75" x14ac:dyDescent="0.2">
      <c r="A380" s="17">
        <v>379</v>
      </c>
      <c r="B380" s="18">
        <v>231</v>
      </c>
      <c r="C380" s="19" t="s">
        <v>470</v>
      </c>
      <c r="D380" s="19" t="s">
        <v>596</v>
      </c>
      <c r="E380" s="20" t="s">
        <v>87</v>
      </c>
      <c r="F380" s="20" t="s">
        <v>88</v>
      </c>
      <c r="G380" s="19" t="s">
        <v>261</v>
      </c>
      <c r="H380" s="19" t="s">
        <v>262</v>
      </c>
      <c r="I380" s="19" t="s">
        <v>263</v>
      </c>
      <c r="J380" s="19" t="s">
        <v>264</v>
      </c>
      <c r="K380" s="19" t="s">
        <v>155</v>
      </c>
      <c r="L380" s="19" t="s">
        <v>156</v>
      </c>
      <c r="M380" s="21" t="s">
        <v>651</v>
      </c>
      <c r="N380" s="22"/>
      <c r="O380" s="19" t="s">
        <v>316</v>
      </c>
      <c r="P380" s="19" t="s">
        <v>721</v>
      </c>
      <c r="Q380" s="23">
        <v>0</v>
      </c>
      <c r="R380" s="24">
        <v>0</v>
      </c>
      <c r="S380" s="24">
        <v>233.22</v>
      </c>
      <c r="T380" s="24"/>
      <c r="U380" s="25" t="s">
        <v>133</v>
      </c>
      <c r="V380" s="26">
        <f t="shared" si="13"/>
        <v>233.22</v>
      </c>
      <c r="W380" s="26">
        <v>0</v>
      </c>
      <c r="X380" s="26">
        <v>0</v>
      </c>
      <c r="Y380" s="44">
        <v>233.22</v>
      </c>
      <c r="Z380" s="26">
        <v>233.22</v>
      </c>
      <c r="AA380" s="27" t="s">
        <v>12</v>
      </c>
      <c r="AB380" s="17" t="s">
        <v>100</v>
      </c>
      <c r="AC380" s="17" t="s">
        <v>101</v>
      </c>
      <c r="AD380" s="28"/>
      <c r="AE380" s="29"/>
      <c r="AF380" s="29"/>
      <c r="AG380" s="29"/>
      <c r="AH380" s="29"/>
      <c r="AI380" s="29" t="s">
        <v>102</v>
      </c>
      <c r="AJ380" s="29"/>
      <c r="AK380" s="29"/>
      <c r="AL380" s="29"/>
      <c r="AM380" s="29"/>
      <c r="AN380" s="29"/>
      <c r="AO380" s="29"/>
      <c r="AP380" s="29"/>
      <c r="AQ380" s="29"/>
      <c r="AR380" s="29"/>
      <c r="AS380" s="29"/>
      <c r="AT380" s="29"/>
      <c r="AU380" s="29"/>
      <c r="AV380" s="29" t="s">
        <v>102</v>
      </c>
      <c r="AW380" s="29"/>
      <c r="AX380" s="29"/>
      <c r="AY380" s="29"/>
      <c r="AZ380" s="29"/>
      <c r="BA380" s="29"/>
      <c r="BB380" s="29"/>
      <c r="BC380" s="29"/>
      <c r="BD380" s="30">
        <v>1</v>
      </c>
      <c r="BE380" s="31">
        <v>0</v>
      </c>
      <c r="BF380" s="31">
        <v>0</v>
      </c>
      <c r="BG380" s="31">
        <v>0</v>
      </c>
      <c r="BH380" s="31">
        <v>0</v>
      </c>
      <c r="BI380" s="31">
        <v>233.22</v>
      </c>
      <c r="BJ380" s="31">
        <v>0</v>
      </c>
      <c r="BK380" s="31">
        <v>0</v>
      </c>
      <c r="BL380" s="31">
        <v>0</v>
      </c>
      <c r="BM380" s="31">
        <v>0</v>
      </c>
      <c r="BN380" s="31">
        <v>0</v>
      </c>
      <c r="BO380" s="31">
        <v>0</v>
      </c>
      <c r="BP380" s="31">
        <v>0</v>
      </c>
      <c r="BQ380" s="31">
        <v>233.22</v>
      </c>
      <c r="BR380" s="31" t="b">
        <v>1</v>
      </c>
      <c r="BS380" s="31"/>
      <c r="BT380" s="33" t="s">
        <v>722</v>
      </c>
    </row>
    <row r="381" spans="1:72" ht="75" x14ac:dyDescent="0.2">
      <c r="A381" s="17">
        <v>380</v>
      </c>
      <c r="B381" s="18">
        <v>232</v>
      </c>
      <c r="C381" s="19" t="s">
        <v>470</v>
      </c>
      <c r="D381" s="19" t="s">
        <v>596</v>
      </c>
      <c r="E381" s="20" t="s">
        <v>87</v>
      </c>
      <c r="F381" s="20" t="s">
        <v>88</v>
      </c>
      <c r="G381" s="19" t="s">
        <v>261</v>
      </c>
      <c r="H381" s="19" t="s">
        <v>262</v>
      </c>
      <c r="I381" s="19" t="s">
        <v>263</v>
      </c>
      <c r="J381" s="19" t="s">
        <v>264</v>
      </c>
      <c r="K381" s="19" t="s">
        <v>155</v>
      </c>
      <c r="L381" s="19" t="s">
        <v>156</v>
      </c>
      <c r="M381" s="21" t="s">
        <v>651</v>
      </c>
      <c r="N381" s="22"/>
      <c r="O381" s="19" t="s">
        <v>648</v>
      </c>
      <c r="P381" s="19" t="s">
        <v>649</v>
      </c>
      <c r="Q381" s="23">
        <v>0</v>
      </c>
      <c r="R381" s="24">
        <v>0</v>
      </c>
      <c r="S381" s="24">
        <v>198.56</v>
      </c>
      <c r="T381" s="24"/>
      <c r="U381" s="25" t="s">
        <v>133</v>
      </c>
      <c r="V381" s="26">
        <f t="shared" si="13"/>
        <v>198.56</v>
      </c>
      <c r="W381" s="26">
        <v>198.56</v>
      </c>
      <c r="X381" s="26">
        <v>198.56</v>
      </c>
      <c r="Y381" s="26">
        <v>0</v>
      </c>
      <c r="Z381" s="26">
        <v>0</v>
      </c>
      <c r="AA381" s="27" t="s">
        <v>12</v>
      </c>
      <c r="AB381" s="17" t="s">
        <v>100</v>
      </c>
      <c r="AC381" s="17" t="s">
        <v>101</v>
      </c>
      <c r="AD381" s="28"/>
      <c r="AE381" s="29"/>
      <c r="AF381" s="29"/>
      <c r="AG381" s="29"/>
      <c r="AH381" s="29"/>
      <c r="AI381" s="29" t="s">
        <v>102</v>
      </c>
      <c r="AJ381" s="29"/>
      <c r="AK381" s="29"/>
      <c r="AL381" s="29"/>
      <c r="AM381" s="29"/>
      <c r="AN381" s="29"/>
      <c r="AO381" s="29"/>
      <c r="AP381" s="29"/>
      <c r="AQ381" s="29"/>
      <c r="AR381" s="29"/>
      <c r="AS381" s="29"/>
      <c r="AT381" s="29"/>
      <c r="AU381" s="29"/>
      <c r="AV381" s="29" t="s">
        <v>102</v>
      </c>
      <c r="AW381" s="29"/>
      <c r="AX381" s="29"/>
      <c r="AY381" s="29"/>
      <c r="AZ381" s="29"/>
      <c r="BA381" s="29"/>
      <c r="BB381" s="29"/>
      <c r="BC381" s="29"/>
      <c r="BD381" s="30">
        <v>1</v>
      </c>
      <c r="BE381" s="31">
        <v>0</v>
      </c>
      <c r="BF381" s="31">
        <v>0</v>
      </c>
      <c r="BG381" s="31">
        <v>0</v>
      </c>
      <c r="BH381" s="31">
        <v>0</v>
      </c>
      <c r="BI381" s="31">
        <v>198.56</v>
      </c>
      <c r="BJ381" s="31">
        <v>0</v>
      </c>
      <c r="BK381" s="31">
        <v>0</v>
      </c>
      <c r="BL381" s="31">
        <v>0</v>
      </c>
      <c r="BM381" s="31">
        <v>0</v>
      </c>
      <c r="BN381" s="31">
        <v>0</v>
      </c>
      <c r="BO381" s="31">
        <v>0</v>
      </c>
      <c r="BP381" s="31">
        <v>0</v>
      </c>
      <c r="BQ381" s="31">
        <v>198.56</v>
      </c>
      <c r="BR381" s="31" t="b">
        <v>1</v>
      </c>
      <c r="BS381" s="31"/>
      <c r="BT381" s="33" t="s">
        <v>722</v>
      </c>
    </row>
    <row r="382" spans="1:72" ht="75" x14ac:dyDescent="0.2">
      <c r="A382" s="17">
        <v>381</v>
      </c>
      <c r="B382" s="18">
        <v>233</v>
      </c>
      <c r="C382" s="19" t="s">
        <v>470</v>
      </c>
      <c r="D382" s="19" t="s">
        <v>596</v>
      </c>
      <c r="E382" s="20" t="s">
        <v>87</v>
      </c>
      <c r="F382" s="20" t="s">
        <v>88</v>
      </c>
      <c r="G382" s="19" t="s">
        <v>261</v>
      </c>
      <c r="H382" s="19" t="s">
        <v>262</v>
      </c>
      <c r="I382" s="19" t="s">
        <v>263</v>
      </c>
      <c r="J382" s="19" t="s">
        <v>264</v>
      </c>
      <c r="K382" s="19" t="s">
        <v>155</v>
      </c>
      <c r="L382" s="19" t="s">
        <v>156</v>
      </c>
      <c r="M382" s="21" t="s">
        <v>651</v>
      </c>
      <c r="N382" s="22"/>
      <c r="O382" s="19" t="s">
        <v>648</v>
      </c>
      <c r="P382" s="19" t="s">
        <v>723</v>
      </c>
      <c r="Q382" s="23">
        <v>0</v>
      </c>
      <c r="R382" s="24">
        <v>0</v>
      </c>
      <c r="S382" s="24">
        <v>8020.61</v>
      </c>
      <c r="T382" s="24"/>
      <c r="U382" s="25" t="s">
        <v>133</v>
      </c>
      <c r="V382" s="26">
        <f t="shared" si="13"/>
        <v>8020.61</v>
      </c>
      <c r="W382" s="26">
        <v>7383.27</v>
      </c>
      <c r="X382" s="26">
        <v>7383.27</v>
      </c>
      <c r="Y382" s="44">
        <v>637.33999999999924</v>
      </c>
      <c r="Z382" s="26">
        <v>637.33999999999924</v>
      </c>
      <c r="AA382" s="27" t="s">
        <v>12</v>
      </c>
      <c r="AB382" s="17" t="s">
        <v>100</v>
      </c>
      <c r="AC382" s="17" t="s">
        <v>101</v>
      </c>
      <c r="AD382" s="28"/>
      <c r="AE382" s="29"/>
      <c r="AF382" s="29"/>
      <c r="AG382" s="29"/>
      <c r="AH382" s="29"/>
      <c r="AI382" s="29" t="s">
        <v>102</v>
      </c>
      <c r="AJ382" s="29"/>
      <c r="AK382" s="29"/>
      <c r="AL382" s="29"/>
      <c r="AM382" s="29"/>
      <c r="AN382" s="29"/>
      <c r="AO382" s="29"/>
      <c r="AP382" s="29"/>
      <c r="AQ382" s="29"/>
      <c r="AR382" s="29"/>
      <c r="AS382" s="29"/>
      <c r="AT382" s="29"/>
      <c r="AU382" s="29"/>
      <c r="AV382" s="29" t="s">
        <v>102</v>
      </c>
      <c r="AW382" s="29"/>
      <c r="AX382" s="29"/>
      <c r="AY382" s="29"/>
      <c r="AZ382" s="29"/>
      <c r="BA382" s="29"/>
      <c r="BB382" s="29"/>
      <c r="BC382" s="29"/>
      <c r="BD382" s="30">
        <v>1</v>
      </c>
      <c r="BE382" s="31">
        <v>0</v>
      </c>
      <c r="BF382" s="31">
        <v>0</v>
      </c>
      <c r="BG382" s="31">
        <v>0</v>
      </c>
      <c r="BH382" s="31">
        <v>0</v>
      </c>
      <c r="BI382" s="31">
        <v>8020.61</v>
      </c>
      <c r="BJ382" s="31">
        <v>0</v>
      </c>
      <c r="BK382" s="31">
        <v>0</v>
      </c>
      <c r="BL382" s="31">
        <v>0</v>
      </c>
      <c r="BM382" s="31">
        <v>0</v>
      </c>
      <c r="BN382" s="31">
        <v>0</v>
      </c>
      <c r="BO382" s="31">
        <v>0</v>
      </c>
      <c r="BP382" s="31">
        <v>0</v>
      </c>
      <c r="BQ382" s="31">
        <v>8020.61</v>
      </c>
      <c r="BR382" s="31" t="b">
        <v>1</v>
      </c>
      <c r="BS382" s="31"/>
      <c r="BT382" s="33" t="s">
        <v>722</v>
      </c>
    </row>
    <row r="383" spans="1:72" ht="60" x14ac:dyDescent="0.2">
      <c r="A383" s="46">
        <v>382</v>
      </c>
      <c r="B383" s="18">
        <v>234</v>
      </c>
      <c r="C383" s="19" t="s">
        <v>85</v>
      </c>
      <c r="D383" s="19" t="s">
        <v>168</v>
      </c>
      <c r="E383" s="20" t="s">
        <v>87</v>
      </c>
      <c r="F383" s="20" t="s">
        <v>88</v>
      </c>
      <c r="G383" s="19" t="s">
        <v>89</v>
      </c>
      <c r="H383" s="19" t="s">
        <v>90</v>
      </c>
      <c r="I383" s="19" t="s">
        <v>91</v>
      </c>
      <c r="J383" s="19" t="s">
        <v>92</v>
      </c>
      <c r="K383" s="19" t="s">
        <v>93</v>
      </c>
      <c r="L383" s="19" t="s">
        <v>164</v>
      </c>
      <c r="M383" s="21" t="s">
        <v>724</v>
      </c>
      <c r="N383" s="47"/>
      <c r="O383" s="19" t="s">
        <v>96</v>
      </c>
      <c r="P383" s="19" t="s">
        <v>177</v>
      </c>
      <c r="Q383" s="23">
        <v>0</v>
      </c>
      <c r="R383" s="24">
        <v>0</v>
      </c>
      <c r="S383" s="24">
        <v>165238.41</v>
      </c>
      <c r="T383" s="24"/>
      <c r="U383" s="25" t="s">
        <v>133</v>
      </c>
      <c r="V383" s="26">
        <f t="shared" si="13"/>
        <v>165238.41</v>
      </c>
      <c r="W383" s="26">
        <v>165238.41</v>
      </c>
      <c r="X383" s="26">
        <v>165238.41</v>
      </c>
      <c r="Y383" s="26">
        <v>0</v>
      </c>
      <c r="Z383" s="26">
        <v>0</v>
      </c>
      <c r="AA383" s="27" t="s">
        <v>99</v>
      </c>
      <c r="AB383" s="17" t="s">
        <v>129</v>
      </c>
      <c r="AC383" s="17" t="s">
        <v>130</v>
      </c>
      <c r="AD383" s="28"/>
      <c r="AE383" s="34"/>
      <c r="AF383" s="29"/>
      <c r="AG383" s="29"/>
      <c r="AH383" s="29"/>
      <c r="AI383" s="29" t="s">
        <v>102</v>
      </c>
      <c r="AJ383" s="29"/>
      <c r="AK383" s="29"/>
      <c r="AL383" s="29"/>
      <c r="AM383" s="29"/>
      <c r="AN383" s="29"/>
      <c r="AO383" s="29"/>
      <c r="AP383" s="29"/>
      <c r="AQ383" s="29"/>
      <c r="AR383" s="29"/>
      <c r="AS383" s="29"/>
      <c r="AT383" s="29"/>
      <c r="AU383" s="29"/>
      <c r="AV383" s="29" t="s">
        <v>102</v>
      </c>
      <c r="AW383" s="29"/>
      <c r="AX383" s="29"/>
      <c r="AY383" s="29"/>
      <c r="AZ383" s="29"/>
      <c r="BA383" s="29"/>
      <c r="BB383" s="29"/>
      <c r="BC383" s="29"/>
      <c r="BD383" s="30">
        <v>1</v>
      </c>
      <c r="BE383" s="31">
        <v>0</v>
      </c>
      <c r="BF383" s="31">
        <v>0</v>
      </c>
      <c r="BG383" s="31">
        <v>0</v>
      </c>
      <c r="BH383" s="31">
        <v>0</v>
      </c>
      <c r="BI383" s="31">
        <v>165238.41</v>
      </c>
      <c r="BJ383" s="31">
        <v>0</v>
      </c>
      <c r="BK383" s="31">
        <v>0</v>
      </c>
      <c r="BL383" s="31">
        <v>0</v>
      </c>
      <c r="BM383" s="31">
        <v>0</v>
      </c>
      <c r="BN383" s="31">
        <v>0</v>
      </c>
      <c r="BO383" s="31">
        <v>0</v>
      </c>
      <c r="BP383" s="31">
        <v>0</v>
      </c>
      <c r="BQ383" s="31">
        <v>165238.41</v>
      </c>
      <c r="BR383" s="31" t="b">
        <v>1</v>
      </c>
      <c r="BS383" s="31"/>
      <c r="BT383" s="33" t="s">
        <v>725</v>
      </c>
    </row>
    <row r="384" spans="1:72" ht="76.5" x14ac:dyDescent="0.2">
      <c r="A384" s="17">
        <v>383</v>
      </c>
      <c r="B384" s="18">
        <v>235</v>
      </c>
      <c r="C384" s="19" t="s">
        <v>85</v>
      </c>
      <c r="D384" s="19" t="s">
        <v>168</v>
      </c>
      <c r="E384" s="20" t="s">
        <v>87</v>
      </c>
      <c r="F384" s="20" t="s">
        <v>88</v>
      </c>
      <c r="G384" s="19" t="s">
        <v>89</v>
      </c>
      <c r="H384" s="19" t="s">
        <v>90</v>
      </c>
      <c r="I384" s="19" t="s">
        <v>91</v>
      </c>
      <c r="J384" s="19" t="s">
        <v>92</v>
      </c>
      <c r="K384" s="19" t="s">
        <v>93</v>
      </c>
      <c r="L384" s="19" t="s">
        <v>164</v>
      </c>
      <c r="M384" s="21" t="s">
        <v>726</v>
      </c>
      <c r="N384" s="47"/>
      <c r="O384" s="19" t="s">
        <v>108</v>
      </c>
      <c r="P384" s="19" t="s">
        <v>193</v>
      </c>
      <c r="Q384" s="23">
        <v>0</v>
      </c>
      <c r="R384" s="24">
        <v>0</v>
      </c>
      <c r="S384" s="24">
        <v>8350.4</v>
      </c>
      <c r="T384" s="24"/>
      <c r="U384" s="25" t="s">
        <v>133</v>
      </c>
      <c r="V384" s="26">
        <f t="shared" si="13"/>
        <v>8350.4</v>
      </c>
      <c r="W384" s="26">
        <v>8350.4</v>
      </c>
      <c r="X384" s="26">
        <v>8350.4</v>
      </c>
      <c r="Y384" s="26">
        <v>0</v>
      </c>
      <c r="Z384" s="26">
        <v>0</v>
      </c>
      <c r="AA384" s="27" t="s">
        <v>99</v>
      </c>
      <c r="AB384" s="17" t="s">
        <v>100</v>
      </c>
      <c r="AC384" s="17" t="s">
        <v>101</v>
      </c>
      <c r="AD384" s="28"/>
      <c r="AE384" s="34"/>
      <c r="AF384" s="29"/>
      <c r="AG384" s="29"/>
      <c r="AH384" s="29"/>
      <c r="AI384" s="29" t="s">
        <v>102</v>
      </c>
      <c r="AJ384" s="29"/>
      <c r="AK384" s="29"/>
      <c r="AL384" s="29"/>
      <c r="AM384" s="29"/>
      <c r="AN384" s="29"/>
      <c r="AO384" s="29"/>
      <c r="AP384" s="29"/>
      <c r="AQ384" s="29"/>
      <c r="AR384" s="29"/>
      <c r="AS384" s="29"/>
      <c r="AT384" s="29"/>
      <c r="AU384" s="29"/>
      <c r="AV384" s="29"/>
      <c r="AW384" s="29" t="s">
        <v>102</v>
      </c>
      <c r="AX384" s="29"/>
      <c r="AY384" s="29"/>
      <c r="AZ384" s="29"/>
      <c r="BA384" s="29"/>
      <c r="BB384" s="29"/>
      <c r="BC384" s="29"/>
      <c r="BD384" s="30">
        <v>1</v>
      </c>
      <c r="BE384" s="31">
        <v>0</v>
      </c>
      <c r="BF384" s="31">
        <v>0</v>
      </c>
      <c r="BG384" s="31">
        <v>0</v>
      </c>
      <c r="BH384" s="31">
        <v>0</v>
      </c>
      <c r="BI384" s="31">
        <v>0</v>
      </c>
      <c r="BJ384" s="31">
        <v>8350.4</v>
      </c>
      <c r="BK384" s="31">
        <v>0</v>
      </c>
      <c r="BL384" s="31">
        <v>0</v>
      </c>
      <c r="BM384" s="31">
        <v>0</v>
      </c>
      <c r="BN384" s="31">
        <v>0</v>
      </c>
      <c r="BO384" s="31">
        <v>0</v>
      </c>
      <c r="BP384" s="31">
        <v>0</v>
      </c>
      <c r="BQ384" s="31">
        <v>8350.4</v>
      </c>
      <c r="BR384" s="31" t="b">
        <v>1</v>
      </c>
      <c r="BS384" s="31"/>
      <c r="BT384" s="33" t="s">
        <v>727</v>
      </c>
    </row>
    <row r="385" spans="1:72" ht="51" x14ac:dyDescent="0.2">
      <c r="A385" s="46">
        <v>384</v>
      </c>
      <c r="B385" s="18">
        <v>240</v>
      </c>
      <c r="C385" s="19" t="s">
        <v>122</v>
      </c>
      <c r="D385" s="19" t="s">
        <v>123</v>
      </c>
      <c r="E385" s="20" t="s">
        <v>87</v>
      </c>
      <c r="F385" s="20" t="s">
        <v>88</v>
      </c>
      <c r="G385" s="19" t="s">
        <v>89</v>
      </c>
      <c r="H385" s="19" t="s">
        <v>90</v>
      </c>
      <c r="I385" s="19" t="s">
        <v>91</v>
      </c>
      <c r="J385" s="19" t="s">
        <v>92</v>
      </c>
      <c r="K385" s="19" t="s">
        <v>124</v>
      </c>
      <c r="L385" s="19" t="s">
        <v>125</v>
      </c>
      <c r="M385" s="21" t="s">
        <v>728</v>
      </c>
      <c r="N385" s="22"/>
      <c r="O385" s="19" t="s">
        <v>108</v>
      </c>
      <c r="P385" s="19" t="s">
        <v>151</v>
      </c>
      <c r="Q385" s="23">
        <v>0</v>
      </c>
      <c r="R385" s="24"/>
      <c r="S385" s="24">
        <v>1907.14</v>
      </c>
      <c r="T385" s="24"/>
      <c r="U385" s="25" t="s">
        <v>133</v>
      </c>
      <c r="V385" s="26">
        <f t="shared" si="13"/>
        <v>1907.14</v>
      </c>
      <c r="W385" s="26">
        <v>1907.1360000000002</v>
      </c>
      <c r="X385" s="26">
        <v>1907.1360000000002</v>
      </c>
      <c r="Y385" s="26">
        <v>3.9999999999054126E-3</v>
      </c>
      <c r="Z385" s="26">
        <v>3.9999999999054126E-3</v>
      </c>
      <c r="AA385" s="27" t="s">
        <v>99</v>
      </c>
      <c r="AB385" s="17" t="s">
        <v>129</v>
      </c>
      <c r="AC385" s="17" t="s">
        <v>130</v>
      </c>
      <c r="AD385" s="28"/>
      <c r="AE385" s="34"/>
      <c r="AF385" s="29"/>
      <c r="AG385" s="29"/>
      <c r="AH385" s="29"/>
      <c r="AI385" s="29"/>
      <c r="AJ385" s="29" t="s">
        <v>102</v>
      </c>
      <c r="AK385" s="29"/>
      <c r="AL385" s="29"/>
      <c r="AM385" s="29"/>
      <c r="AN385" s="29"/>
      <c r="AO385" s="29"/>
      <c r="AP385" s="29"/>
      <c r="AQ385" s="29"/>
      <c r="AR385" s="29"/>
      <c r="AS385" s="29"/>
      <c r="AT385" s="29"/>
      <c r="AU385" s="29"/>
      <c r="AV385" s="29" t="s">
        <v>102</v>
      </c>
      <c r="AW385" s="29"/>
      <c r="AX385" s="29"/>
      <c r="AY385" s="29"/>
      <c r="AZ385" s="29"/>
      <c r="BA385" s="29"/>
      <c r="BB385" s="29"/>
      <c r="BC385" s="29"/>
      <c r="BD385" s="30">
        <v>1</v>
      </c>
      <c r="BE385" s="31">
        <v>0</v>
      </c>
      <c r="BF385" s="31">
        <v>0</v>
      </c>
      <c r="BG385" s="31">
        <v>0</v>
      </c>
      <c r="BH385" s="31">
        <v>0</v>
      </c>
      <c r="BI385" s="31">
        <v>1907.14</v>
      </c>
      <c r="BJ385" s="31">
        <v>0</v>
      </c>
      <c r="BK385" s="31">
        <v>0</v>
      </c>
      <c r="BL385" s="31">
        <v>0</v>
      </c>
      <c r="BM385" s="31">
        <v>0</v>
      </c>
      <c r="BN385" s="31">
        <v>0</v>
      </c>
      <c r="BO385" s="31">
        <v>0</v>
      </c>
      <c r="BP385" s="31">
        <v>0</v>
      </c>
      <c r="BQ385" s="31">
        <v>1907.14</v>
      </c>
      <c r="BR385" s="31" t="b">
        <v>1</v>
      </c>
      <c r="BS385" s="31"/>
      <c r="BT385" s="33" t="s">
        <v>161</v>
      </c>
    </row>
    <row r="386" spans="1:72" ht="51" x14ac:dyDescent="0.2">
      <c r="A386" s="17">
        <v>385</v>
      </c>
      <c r="B386" s="18">
        <v>241</v>
      </c>
      <c r="C386" s="19" t="s">
        <v>122</v>
      </c>
      <c r="D386" s="19" t="s">
        <v>123</v>
      </c>
      <c r="E386" s="20" t="s">
        <v>87</v>
      </c>
      <c r="F386" s="20" t="s">
        <v>88</v>
      </c>
      <c r="G386" s="19" t="s">
        <v>89</v>
      </c>
      <c r="H386" s="19" t="s">
        <v>90</v>
      </c>
      <c r="I386" s="19" t="s">
        <v>91</v>
      </c>
      <c r="J386" s="19" t="s">
        <v>92</v>
      </c>
      <c r="K386" s="19" t="s">
        <v>124</v>
      </c>
      <c r="L386" s="19" t="s">
        <v>125</v>
      </c>
      <c r="M386" s="21" t="s">
        <v>729</v>
      </c>
      <c r="N386" s="22"/>
      <c r="O386" s="19" t="s">
        <v>108</v>
      </c>
      <c r="P386" s="19" t="s">
        <v>151</v>
      </c>
      <c r="Q386" s="23">
        <v>0</v>
      </c>
      <c r="R386" s="24"/>
      <c r="S386" s="24">
        <v>1062.21</v>
      </c>
      <c r="T386" s="24"/>
      <c r="U386" s="25" t="s">
        <v>133</v>
      </c>
      <c r="V386" s="26">
        <f t="shared" ref="V386:V449" si="14">(Q386+R386+S386+T386)</f>
        <v>1062.21</v>
      </c>
      <c r="W386" s="26">
        <v>948.40178571428578</v>
      </c>
      <c r="X386" s="26">
        <v>948.4</v>
      </c>
      <c r="Y386" s="26">
        <v>113.80821428571426</v>
      </c>
      <c r="Z386" s="26">
        <v>113.81000000000006</v>
      </c>
      <c r="AA386" s="27" t="s">
        <v>99</v>
      </c>
      <c r="AB386" s="17" t="s">
        <v>129</v>
      </c>
      <c r="AC386" s="17" t="s">
        <v>130</v>
      </c>
      <c r="AD386" s="28"/>
      <c r="AE386" s="34"/>
      <c r="AF386" s="29"/>
      <c r="AG386" s="29"/>
      <c r="AH386" s="29"/>
      <c r="AI386" s="29"/>
      <c r="AJ386" s="29" t="s">
        <v>102</v>
      </c>
      <c r="AK386" s="29"/>
      <c r="AL386" s="29"/>
      <c r="AM386" s="29"/>
      <c r="AN386" s="29"/>
      <c r="AO386" s="29"/>
      <c r="AP386" s="29"/>
      <c r="AQ386" s="29"/>
      <c r="AR386" s="29"/>
      <c r="AS386" s="29"/>
      <c r="AT386" s="29"/>
      <c r="AU386" s="29"/>
      <c r="AV386" s="29" t="s">
        <v>102</v>
      </c>
      <c r="AW386" s="29"/>
      <c r="AX386" s="29"/>
      <c r="AY386" s="29"/>
      <c r="AZ386" s="29"/>
      <c r="BA386" s="29"/>
      <c r="BB386" s="29"/>
      <c r="BC386" s="29"/>
      <c r="BD386" s="30">
        <v>1</v>
      </c>
      <c r="BE386" s="31">
        <v>0</v>
      </c>
      <c r="BF386" s="31">
        <v>0</v>
      </c>
      <c r="BG386" s="31">
        <v>0</v>
      </c>
      <c r="BH386" s="31">
        <v>0</v>
      </c>
      <c r="BI386" s="31">
        <v>1062.21</v>
      </c>
      <c r="BJ386" s="31">
        <v>0</v>
      </c>
      <c r="BK386" s="31">
        <v>0</v>
      </c>
      <c r="BL386" s="31">
        <v>0</v>
      </c>
      <c r="BM386" s="31">
        <v>0</v>
      </c>
      <c r="BN386" s="31">
        <v>0</v>
      </c>
      <c r="BO386" s="31">
        <v>0</v>
      </c>
      <c r="BP386" s="31">
        <v>0</v>
      </c>
      <c r="BQ386" s="31">
        <v>1062.21</v>
      </c>
      <c r="BR386" s="31" t="b">
        <v>1</v>
      </c>
      <c r="BS386" s="31"/>
      <c r="BT386" s="33" t="s">
        <v>161</v>
      </c>
    </row>
    <row r="387" spans="1:72" ht="51" x14ac:dyDescent="0.2">
      <c r="A387" s="17">
        <v>386</v>
      </c>
      <c r="B387" s="18">
        <v>244</v>
      </c>
      <c r="C387" s="19" t="s">
        <v>122</v>
      </c>
      <c r="D387" s="19" t="s">
        <v>123</v>
      </c>
      <c r="E387" s="20" t="s">
        <v>87</v>
      </c>
      <c r="F387" s="20" t="s">
        <v>88</v>
      </c>
      <c r="G387" s="19" t="s">
        <v>89</v>
      </c>
      <c r="H387" s="19" t="s">
        <v>90</v>
      </c>
      <c r="I387" s="19" t="s">
        <v>91</v>
      </c>
      <c r="J387" s="19" t="s">
        <v>92</v>
      </c>
      <c r="K387" s="19" t="s">
        <v>124</v>
      </c>
      <c r="L387" s="19" t="s">
        <v>125</v>
      </c>
      <c r="M387" s="21" t="s">
        <v>730</v>
      </c>
      <c r="N387" s="22"/>
      <c r="O387" s="19" t="s">
        <v>108</v>
      </c>
      <c r="P387" s="19" t="s">
        <v>143</v>
      </c>
      <c r="Q387" s="23">
        <v>0</v>
      </c>
      <c r="R387" s="24">
        <v>-3561.72</v>
      </c>
      <c r="S387" s="24">
        <v>7033.72</v>
      </c>
      <c r="T387" s="24"/>
      <c r="U387" s="25" t="s">
        <v>133</v>
      </c>
      <c r="V387" s="26">
        <f t="shared" si="14"/>
        <v>3472.0000000000005</v>
      </c>
      <c r="W387" s="26">
        <v>3472.0000000000005</v>
      </c>
      <c r="X387" s="26">
        <v>3472.0000000000005</v>
      </c>
      <c r="Y387" s="26">
        <v>0</v>
      </c>
      <c r="Z387" s="26">
        <v>0</v>
      </c>
      <c r="AA387" s="27" t="s">
        <v>99</v>
      </c>
      <c r="AB387" s="17" t="s">
        <v>129</v>
      </c>
      <c r="AC387" s="17" t="s">
        <v>130</v>
      </c>
      <c r="AD387" s="28"/>
      <c r="AE387" s="34"/>
      <c r="AF387" s="29"/>
      <c r="AG387" s="29"/>
      <c r="AH387" s="29"/>
      <c r="AI387" s="29"/>
      <c r="AJ387" s="29"/>
      <c r="AK387" s="29" t="s">
        <v>102</v>
      </c>
      <c r="AL387" s="29"/>
      <c r="AM387" s="29"/>
      <c r="AN387" s="29"/>
      <c r="AO387" s="29"/>
      <c r="AP387" s="29"/>
      <c r="AQ387" s="29"/>
      <c r="AR387" s="29"/>
      <c r="AS387" s="29"/>
      <c r="AT387" s="29"/>
      <c r="AU387" s="29"/>
      <c r="AV387" s="29"/>
      <c r="AW387" s="29" t="s">
        <v>102</v>
      </c>
      <c r="AX387" s="29"/>
      <c r="AY387" s="29"/>
      <c r="AZ387" s="29"/>
      <c r="BA387" s="29"/>
      <c r="BB387" s="29"/>
      <c r="BC387" s="29"/>
      <c r="BD387" s="30">
        <v>1</v>
      </c>
      <c r="BE387" s="31">
        <v>0</v>
      </c>
      <c r="BF387" s="31">
        <v>0</v>
      </c>
      <c r="BG387" s="31">
        <v>0</v>
      </c>
      <c r="BH387" s="31">
        <v>0</v>
      </c>
      <c r="BI387" s="31">
        <v>0</v>
      </c>
      <c r="BJ387" s="31">
        <v>3472.0000000000005</v>
      </c>
      <c r="BK387" s="31">
        <v>0</v>
      </c>
      <c r="BL387" s="31">
        <v>0</v>
      </c>
      <c r="BM387" s="31">
        <v>0</v>
      </c>
      <c r="BN387" s="31">
        <v>0</v>
      </c>
      <c r="BO387" s="31">
        <v>0</v>
      </c>
      <c r="BP387" s="31">
        <v>0</v>
      </c>
      <c r="BQ387" s="31">
        <v>3472.0000000000005</v>
      </c>
      <c r="BR387" s="31" t="b">
        <v>1</v>
      </c>
      <c r="BS387" s="31"/>
      <c r="BT387" s="33" t="s">
        <v>731</v>
      </c>
    </row>
    <row r="388" spans="1:72" ht="51" x14ac:dyDescent="0.2">
      <c r="A388" s="17">
        <v>387</v>
      </c>
      <c r="B388" s="18">
        <v>0</v>
      </c>
      <c r="C388" s="19" t="s">
        <v>685</v>
      </c>
      <c r="D388" s="19" t="s">
        <v>686</v>
      </c>
      <c r="E388" s="20" t="s">
        <v>87</v>
      </c>
      <c r="F388" s="20" t="s">
        <v>88</v>
      </c>
      <c r="G388" s="19" t="s">
        <v>89</v>
      </c>
      <c r="H388" s="19" t="s">
        <v>204</v>
      </c>
      <c r="I388" s="19" t="s">
        <v>205</v>
      </c>
      <c r="J388" s="19" t="s">
        <v>206</v>
      </c>
      <c r="K388" s="19" t="s">
        <v>227</v>
      </c>
      <c r="L388" s="19" t="s">
        <v>228</v>
      </c>
      <c r="M388" s="21" t="s">
        <v>687</v>
      </c>
      <c r="N388" s="22"/>
      <c r="O388" s="19" t="s">
        <v>108</v>
      </c>
      <c r="P388" s="19" t="s">
        <v>633</v>
      </c>
      <c r="Q388" s="23">
        <v>0</v>
      </c>
      <c r="R388" s="24">
        <v>0</v>
      </c>
      <c r="S388" s="24">
        <v>3600</v>
      </c>
      <c r="T388" s="24"/>
      <c r="U388" s="25" t="s">
        <v>128</v>
      </c>
      <c r="V388" s="26">
        <f t="shared" si="14"/>
        <v>3600</v>
      </c>
      <c r="W388" s="26">
        <v>0</v>
      </c>
      <c r="X388" s="26">
        <v>0</v>
      </c>
      <c r="Y388" s="26">
        <v>3600</v>
      </c>
      <c r="Z388" s="26">
        <v>3600</v>
      </c>
      <c r="AA388" s="27" t="s">
        <v>99</v>
      </c>
      <c r="AB388" s="17" t="s">
        <v>100</v>
      </c>
      <c r="AC388" s="17" t="s">
        <v>101</v>
      </c>
      <c r="AD388" s="28"/>
      <c r="AE388" s="34"/>
      <c r="AF388" s="29"/>
      <c r="AG388" s="29"/>
      <c r="AH388" s="29"/>
      <c r="AI388" s="29"/>
      <c r="AJ388" s="29"/>
      <c r="AK388" s="29"/>
      <c r="AL388" s="29"/>
      <c r="AM388" s="29"/>
      <c r="AN388" s="29"/>
      <c r="AO388" s="29"/>
      <c r="AP388" s="29"/>
      <c r="AQ388" s="29" t="s">
        <v>102</v>
      </c>
      <c r="AR388" s="29"/>
      <c r="AS388" s="29"/>
      <c r="AT388" s="29"/>
      <c r="AU388" s="29"/>
      <c r="AV388" s="29"/>
      <c r="AW388" s="29"/>
      <c r="AX388" s="29"/>
      <c r="AY388" s="29"/>
      <c r="AZ388" s="29"/>
      <c r="BA388" s="29"/>
      <c r="BB388" s="29"/>
      <c r="BC388" s="29" t="s">
        <v>159</v>
      </c>
      <c r="BD388" s="30">
        <v>1</v>
      </c>
      <c r="BE388" s="31">
        <v>0</v>
      </c>
      <c r="BF388" s="31">
        <v>0</v>
      </c>
      <c r="BG388" s="31">
        <v>0</v>
      </c>
      <c r="BH388" s="31">
        <v>0</v>
      </c>
      <c r="BI388" s="31">
        <v>0</v>
      </c>
      <c r="BJ388" s="31">
        <v>0</v>
      </c>
      <c r="BK388" s="31">
        <v>0</v>
      </c>
      <c r="BL388" s="31">
        <v>0</v>
      </c>
      <c r="BM388" s="31">
        <v>0</v>
      </c>
      <c r="BN388" s="31">
        <v>0</v>
      </c>
      <c r="BO388" s="31">
        <v>0</v>
      </c>
      <c r="BP388" s="31">
        <v>3600</v>
      </c>
      <c r="BQ388" s="31">
        <v>3600</v>
      </c>
      <c r="BR388" s="31" t="b">
        <v>1</v>
      </c>
      <c r="BS388" s="31"/>
      <c r="BT388" s="33" t="s">
        <v>354</v>
      </c>
    </row>
    <row r="389" spans="1:72" ht="51" x14ac:dyDescent="0.2">
      <c r="A389" s="17">
        <v>388</v>
      </c>
      <c r="B389" s="18">
        <v>0</v>
      </c>
      <c r="C389" s="19" t="s">
        <v>685</v>
      </c>
      <c r="D389" s="19" t="s">
        <v>686</v>
      </c>
      <c r="E389" s="20" t="s">
        <v>87</v>
      </c>
      <c r="F389" s="20" t="s">
        <v>88</v>
      </c>
      <c r="G389" s="19" t="s">
        <v>261</v>
      </c>
      <c r="H389" s="19" t="s">
        <v>262</v>
      </c>
      <c r="I389" s="19" t="s">
        <v>263</v>
      </c>
      <c r="J389" s="19" t="s">
        <v>264</v>
      </c>
      <c r="K389" s="19" t="s">
        <v>265</v>
      </c>
      <c r="L389" s="19" t="s">
        <v>472</v>
      </c>
      <c r="M389" s="21" t="s">
        <v>687</v>
      </c>
      <c r="N389" s="22"/>
      <c r="O389" s="19" t="s">
        <v>316</v>
      </c>
      <c r="P389" s="19" t="s">
        <v>474</v>
      </c>
      <c r="Q389" s="23">
        <v>0</v>
      </c>
      <c r="R389" s="24">
        <v>-71563.58</v>
      </c>
      <c r="S389" s="24">
        <v>71563.58</v>
      </c>
      <c r="T389" s="24"/>
      <c r="U389" s="25" t="s">
        <v>111</v>
      </c>
      <c r="V389" s="26">
        <f t="shared" si="14"/>
        <v>0</v>
      </c>
      <c r="W389" s="26">
        <v>0</v>
      </c>
      <c r="X389" s="26">
        <v>0</v>
      </c>
      <c r="Y389" s="26">
        <v>0</v>
      </c>
      <c r="Z389" s="26">
        <v>0</v>
      </c>
      <c r="AA389" s="27" t="s">
        <v>12</v>
      </c>
      <c r="AB389" s="17" t="s">
        <v>100</v>
      </c>
      <c r="AC389" s="17" t="s">
        <v>101</v>
      </c>
      <c r="AD389" s="28"/>
      <c r="AE389" s="29"/>
      <c r="AF389" s="29"/>
      <c r="AG389" s="29"/>
      <c r="AH389" s="29"/>
      <c r="AI389" s="29"/>
      <c r="AJ389" s="29"/>
      <c r="AK389" s="29"/>
      <c r="AL389" s="29"/>
      <c r="AM389" s="29"/>
      <c r="AN389" s="29"/>
      <c r="AO389" s="29"/>
      <c r="AP389" s="29"/>
      <c r="AQ389" s="29"/>
      <c r="AR389" s="29"/>
      <c r="AS389" s="29"/>
      <c r="AT389" s="29"/>
      <c r="AU389" s="29"/>
      <c r="AV389" s="29"/>
      <c r="AW389" s="29"/>
      <c r="AX389" s="29"/>
      <c r="AY389" s="29"/>
      <c r="AZ389" s="29"/>
      <c r="BA389" s="29"/>
      <c r="BB389" s="29"/>
      <c r="BC389" s="29"/>
      <c r="BD389" s="30">
        <v>0</v>
      </c>
      <c r="BE389" s="31">
        <v>0</v>
      </c>
      <c r="BF389" s="31">
        <v>0</v>
      </c>
      <c r="BG389" s="31">
        <v>0</v>
      </c>
      <c r="BH389" s="31">
        <v>0</v>
      </c>
      <c r="BI389" s="31">
        <v>0</v>
      </c>
      <c r="BJ389" s="31">
        <v>0</v>
      </c>
      <c r="BK389" s="31">
        <v>0</v>
      </c>
      <c r="BL389" s="31">
        <v>0</v>
      </c>
      <c r="BM389" s="31">
        <v>0</v>
      </c>
      <c r="BN389" s="31">
        <v>0</v>
      </c>
      <c r="BO389" s="31">
        <v>0</v>
      </c>
      <c r="BP389" s="31">
        <v>0</v>
      </c>
      <c r="BQ389" s="31">
        <v>0</v>
      </c>
      <c r="BR389" s="31" t="b">
        <v>1</v>
      </c>
      <c r="BS389" s="31"/>
      <c r="BT389" s="33" t="s">
        <v>732</v>
      </c>
    </row>
    <row r="390" spans="1:72" ht="51" x14ac:dyDescent="0.2">
      <c r="A390" s="17">
        <v>389</v>
      </c>
      <c r="B390" s="18">
        <v>245</v>
      </c>
      <c r="C390" s="19" t="s">
        <v>312</v>
      </c>
      <c r="D390" s="19" t="s">
        <v>414</v>
      </c>
      <c r="E390" s="20" t="s">
        <v>87</v>
      </c>
      <c r="F390" s="20" t="s">
        <v>88</v>
      </c>
      <c r="G390" s="19" t="s">
        <v>261</v>
      </c>
      <c r="H390" s="19" t="s">
        <v>262</v>
      </c>
      <c r="I390" s="19" t="s">
        <v>263</v>
      </c>
      <c r="J390" s="19" t="s">
        <v>264</v>
      </c>
      <c r="K390" s="19" t="s">
        <v>265</v>
      </c>
      <c r="L390" s="19" t="s">
        <v>314</v>
      </c>
      <c r="M390" s="21" t="s">
        <v>733</v>
      </c>
      <c r="N390" s="22"/>
      <c r="O390" s="19" t="s">
        <v>316</v>
      </c>
      <c r="P390" s="19" t="s">
        <v>317</v>
      </c>
      <c r="Q390" s="23">
        <v>0</v>
      </c>
      <c r="R390" s="24">
        <v>0</v>
      </c>
      <c r="S390" s="24">
        <v>5936</v>
      </c>
      <c r="T390" s="24"/>
      <c r="U390" s="25" t="s">
        <v>133</v>
      </c>
      <c r="V390" s="26">
        <f t="shared" si="14"/>
        <v>5936</v>
      </c>
      <c r="W390" s="26">
        <v>5936.0000000000009</v>
      </c>
      <c r="X390" s="26">
        <v>5936.0000000000009</v>
      </c>
      <c r="Y390" s="26">
        <v>0</v>
      </c>
      <c r="Z390" s="26">
        <v>0</v>
      </c>
      <c r="AA390" s="27" t="s">
        <v>12</v>
      </c>
      <c r="AB390" s="17" t="s">
        <v>129</v>
      </c>
      <c r="AC390" s="17" t="s">
        <v>130</v>
      </c>
      <c r="AD390" s="28"/>
      <c r="AE390" s="29"/>
      <c r="AF390" s="29"/>
      <c r="AG390" s="29"/>
      <c r="AH390" s="29"/>
      <c r="AI390" s="29"/>
      <c r="AJ390" s="29"/>
      <c r="AK390" s="29" t="s">
        <v>102</v>
      </c>
      <c r="AL390" s="29"/>
      <c r="AM390" s="29"/>
      <c r="AN390" s="29"/>
      <c r="AO390" s="29"/>
      <c r="AP390" s="29"/>
      <c r="AQ390" s="29"/>
      <c r="AR390" s="29"/>
      <c r="AS390" s="29"/>
      <c r="AT390" s="29"/>
      <c r="AU390" s="29"/>
      <c r="AV390" s="29"/>
      <c r="AW390" s="29"/>
      <c r="AX390" s="29"/>
      <c r="AY390" s="29" t="s">
        <v>102</v>
      </c>
      <c r="AZ390" s="29"/>
      <c r="BA390" s="29"/>
      <c r="BB390" s="29"/>
      <c r="BC390" s="29"/>
      <c r="BD390" s="30">
        <v>1</v>
      </c>
      <c r="BE390" s="31">
        <v>0</v>
      </c>
      <c r="BF390" s="31">
        <v>0</v>
      </c>
      <c r="BG390" s="31">
        <v>0</v>
      </c>
      <c r="BH390" s="31">
        <v>0</v>
      </c>
      <c r="BI390" s="31">
        <v>0</v>
      </c>
      <c r="BJ390" s="31">
        <v>0</v>
      </c>
      <c r="BK390" s="31">
        <v>0</v>
      </c>
      <c r="BL390" s="31">
        <v>5936</v>
      </c>
      <c r="BM390" s="31">
        <v>0</v>
      </c>
      <c r="BN390" s="31">
        <v>0</v>
      </c>
      <c r="BO390" s="31">
        <v>0</v>
      </c>
      <c r="BP390" s="31">
        <v>0</v>
      </c>
      <c r="BQ390" s="31">
        <v>5936</v>
      </c>
      <c r="BR390" s="31" t="b">
        <v>1</v>
      </c>
      <c r="BS390" s="31"/>
      <c r="BT390" s="33" t="s">
        <v>734</v>
      </c>
    </row>
    <row r="391" spans="1:72" ht="51" x14ac:dyDescent="0.2">
      <c r="A391" s="17">
        <v>390</v>
      </c>
      <c r="B391" s="18">
        <v>0</v>
      </c>
      <c r="C391" s="19" t="s">
        <v>85</v>
      </c>
      <c r="D391" s="19" t="s">
        <v>168</v>
      </c>
      <c r="E391" s="20" t="s">
        <v>87</v>
      </c>
      <c r="F391" s="20" t="s">
        <v>88</v>
      </c>
      <c r="G391" s="19" t="s">
        <v>89</v>
      </c>
      <c r="H391" s="19" t="s">
        <v>90</v>
      </c>
      <c r="I391" s="19" t="s">
        <v>91</v>
      </c>
      <c r="J391" s="19" t="s">
        <v>92</v>
      </c>
      <c r="K391" s="19" t="s">
        <v>93</v>
      </c>
      <c r="L391" s="19" t="s">
        <v>164</v>
      </c>
      <c r="M391" s="21" t="s">
        <v>735</v>
      </c>
      <c r="N391" s="47"/>
      <c r="O391" s="19" t="s">
        <v>108</v>
      </c>
      <c r="P391" s="19" t="s">
        <v>791</v>
      </c>
      <c r="Q391" s="23">
        <v>0</v>
      </c>
      <c r="R391" s="24"/>
      <c r="S391" s="24">
        <v>800</v>
      </c>
      <c r="T391" s="24"/>
      <c r="U391" s="25" t="s">
        <v>736</v>
      </c>
      <c r="V391" s="26">
        <f t="shared" si="14"/>
        <v>800</v>
      </c>
      <c r="W391" s="26">
        <v>0</v>
      </c>
      <c r="X391" s="26">
        <v>0</v>
      </c>
      <c r="Y391" s="26">
        <v>800</v>
      </c>
      <c r="Z391" s="26">
        <v>800</v>
      </c>
      <c r="AA391" s="27" t="s">
        <v>99</v>
      </c>
      <c r="AB391" s="17" t="s">
        <v>195</v>
      </c>
      <c r="AC391" s="17" t="s">
        <v>101</v>
      </c>
      <c r="AD391" s="28"/>
      <c r="AE391" s="34"/>
      <c r="AF391" s="29"/>
      <c r="AG391" s="29"/>
      <c r="AH391" s="29"/>
      <c r="AI391" s="29"/>
      <c r="AJ391" s="29"/>
      <c r="AK391" s="29" t="s">
        <v>102</v>
      </c>
      <c r="AL391" s="29"/>
      <c r="AM391" s="29"/>
      <c r="AN391" s="29"/>
      <c r="AO391" s="29"/>
      <c r="AP391" s="29"/>
      <c r="AQ391" s="29"/>
      <c r="AR391" s="29"/>
      <c r="AS391" s="29"/>
      <c r="AT391" s="29"/>
      <c r="AU391" s="29"/>
      <c r="AV391" s="29"/>
      <c r="AW391" s="29" t="s">
        <v>102</v>
      </c>
      <c r="AX391" s="29"/>
      <c r="AY391" s="29"/>
      <c r="AZ391" s="29"/>
      <c r="BA391" s="29"/>
      <c r="BB391" s="29"/>
      <c r="BC391" s="29"/>
      <c r="BD391" s="30">
        <v>1</v>
      </c>
      <c r="BE391" s="31">
        <v>0</v>
      </c>
      <c r="BF391" s="31">
        <v>0</v>
      </c>
      <c r="BG391" s="31">
        <v>0</v>
      </c>
      <c r="BH391" s="31">
        <v>0</v>
      </c>
      <c r="BI391" s="31">
        <v>0</v>
      </c>
      <c r="BJ391" s="31">
        <v>800</v>
      </c>
      <c r="BK391" s="31">
        <v>0</v>
      </c>
      <c r="BL391" s="31">
        <v>0</v>
      </c>
      <c r="BM391" s="31">
        <v>0</v>
      </c>
      <c r="BN391" s="31">
        <v>0</v>
      </c>
      <c r="BO391" s="31">
        <v>0</v>
      </c>
      <c r="BP391" s="31">
        <v>0</v>
      </c>
      <c r="BQ391" s="31">
        <v>800</v>
      </c>
      <c r="BR391" s="31" t="b">
        <v>1</v>
      </c>
      <c r="BS391" s="31"/>
      <c r="BT391" s="33" t="s">
        <v>562</v>
      </c>
    </row>
    <row r="392" spans="1:72" ht="76.5" x14ac:dyDescent="0.2">
      <c r="A392" s="17">
        <v>391</v>
      </c>
      <c r="B392" s="18">
        <v>0</v>
      </c>
      <c r="C392" s="19" t="s">
        <v>85</v>
      </c>
      <c r="D392" s="19" t="s">
        <v>168</v>
      </c>
      <c r="E392" s="20" t="s">
        <v>87</v>
      </c>
      <c r="F392" s="20" t="s">
        <v>88</v>
      </c>
      <c r="G392" s="19" t="s">
        <v>89</v>
      </c>
      <c r="H392" s="19" t="s">
        <v>90</v>
      </c>
      <c r="I392" s="19" t="s">
        <v>91</v>
      </c>
      <c r="J392" s="19" t="s">
        <v>92</v>
      </c>
      <c r="K392" s="19" t="s">
        <v>93</v>
      </c>
      <c r="L392" s="19" t="s">
        <v>164</v>
      </c>
      <c r="M392" s="21" t="s">
        <v>737</v>
      </c>
      <c r="N392" s="47"/>
      <c r="O392" s="19" t="s">
        <v>108</v>
      </c>
      <c r="P392" s="19" t="s">
        <v>193</v>
      </c>
      <c r="Q392" s="23">
        <v>0</v>
      </c>
      <c r="R392" s="24">
        <v>-7331.7400000000007</v>
      </c>
      <c r="S392" s="24">
        <v>36691.199999999997</v>
      </c>
      <c r="T392" s="24"/>
      <c r="U392" s="25" t="s">
        <v>736</v>
      </c>
      <c r="V392" s="26">
        <f t="shared" si="14"/>
        <v>29359.459999999995</v>
      </c>
      <c r="W392" s="26">
        <v>0</v>
      </c>
      <c r="X392" s="26">
        <v>0</v>
      </c>
      <c r="Y392" s="26">
        <v>29359.459999999995</v>
      </c>
      <c r="Z392" s="26">
        <v>29359.459999999995</v>
      </c>
      <c r="AA392" s="27" t="s">
        <v>99</v>
      </c>
      <c r="AB392" s="17" t="s">
        <v>195</v>
      </c>
      <c r="AC392" s="17" t="s">
        <v>101</v>
      </c>
      <c r="AD392" s="28"/>
      <c r="AE392" s="34"/>
      <c r="AF392" s="29"/>
      <c r="AG392" s="29"/>
      <c r="AH392" s="29"/>
      <c r="AI392" s="29"/>
      <c r="AJ392" s="29"/>
      <c r="AK392" s="29" t="s">
        <v>102</v>
      </c>
      <c r="AL392" s="29"/>
      <c r="AM392" s="29"/>
      <c r="AN392" s="29"/>
      <c r="AO392" s="29"/>
      <c r="AP392" s="29"/>
      <c r="AQ392" s="29"/>
      <c r="AR392" s="29"/>
      <c r="AS392" s="29"/>
      <c r="AT392" s="29"/>
      <c r="AU392" s="29"/>
      <c r="AV392" s="29"/>
      <c r="AW392" s="29"/>
      <c r="AX392" s="29" t="s">
        <v>102</v>
      </c>
      <c r="AY392" s="29" t="s">
        <v>102</v>
      </c>
      <c r="AZ392" s="29" t="s">
        <v>102</v>
      </c>
      <c r="BA392" s="29" t="s">
        <v>102</v>
      </c>
      <c r="BB392" s="29" t="s">
        <v>102</v>
      </c>
      <c r="BC392" s="29" t="s">
        <v>102</v>
      </c>
      <c r="BD392" s="30">
        <v>6</v>
      </c>
      <c r="BE392" s="31">
        <v>0</v>
      </c>
      <c r="BF392" s="31">
        <v>0</v>
      </c>
      <c r="BG392" s="31">
        <v>0</v>
      </c>
      <c r="BH392" s="31">
        <v>0</v>
      </c>
      <c r="BI392" s="31">
        <v>0</v>
      </c>
      <c r="BJ392" s="31">
        <v>0</v>
      </c>
      <c r="BK392" s="31">
        <v>4893.2433333333329</v>
      </c>
      <c r="BL392" s="31">
        <v>4893.2433333333329</v>
      </c>
      <c r="BM392" s="31">
        <v>4893.2433333333329</v>
      </c>
      <c r="BN392" s="31">
        <v>4893.2433333333329</v>
      </c>
      <c r="BO392" s="31">
        <v>4893.2433333333329</v>
      </c>
      <c r="BP392" s="31">
        <v>4893.2433333333329</v>
      </c>
      <c r="BQ392" s="31">
        <v>29359.459999999995</v>
      </c>
      <c r="BR392" s="31" t="b">
        <v>1</v>
      </c>
      <c r="BS392" s="31"/>
      <c r="BT392" s="33" t="s">
        <v>738</v>
      </c>
    </row>
    <row r="393" spans="1:72" ht="51" x14ac:dyDescent="0.2">
      <c r="A393" s="17">
        <v>392</v>
      </c>
      <c r="B393" s="18">
        <v>268</v>
      </c>
      <c r="C393" s="19" t="s">
        <v>85</v>
      </c>
      <c r="D393" s="19" t="s">
        <v>168</v>
      </c>
      <c r="E393" s="20" t="s">
        <v>87</v>
      </c>
      <c r="F393" s="20" t="s">
        <v>88</v>
      </c>
      <c r="G393" s="19" t="s">
        <v>89</v>
      </c>
      <c r="H393" s="19" t="s">
        <v>90</v>
      </c>
      <c r="I393" s="19" t="s">
        <v>91</v>
      </c>
      <c r="J393" s="19" t="s">
        <v>92</v>
      </c>
      <c r="K393" s="19" t="s">
        <v>93</v>
      </c>
      <c r="L393" s="19" t="s">
        <v>164</v>
      </c>
      <c r="M393" s="21" t="s">
        <v>739</v>
      </c>
      <c r="N393" s="47"/>
      <c r="O393" s="19" t="s">
        <v>108</v>
      </c>
      <c r="P393" s="19" t="s">
        <v>649</v>
      </c>
      <c r="Q393" s="23">
        <v>0</v>
      </c>
      <c r="R393" s="24"/>
      <c r="S393" s="24">
        <v>4000</v>
      </c>
      <c r="T393" s="24"/>
      <c r="U393" s="25" t="s">
        <v>736</v>
      </c>
      <c r="V393" s="26">
        <f t="shared" si="14"/>
        <v>4000</v>
      </c>
      <c r="W393" s="26">
        <v>0</v>
      </c>
      <c r="X393" s="26">
        <v>0</v>
      </c>
      <c r="Y393" s="26">
        <v>4000</v>
      </c>
      <c r="Z393" s="26">
        <v>4000</v>
      </c>
      <c r="AA393" s="27" t="s">
        <v>99</v>
      </c>
      <c r="AB393" s="17" t="s">
        <v>195</v>
      </c>
      <c r="AC393" s="17" t="s">
        <v>101</v>
      </c>
      <c r="AD393" s="28"/>
      <c r="AE393" s="34"/>
      <c r="AF393" s="29"/>
      <c r="AG393" s="29"/>
      <c r="AH393" s="29"/>
      <c r="AI393" s="29"/>
      <c r="AJ393" s="29"/>
      <c r="AK393" s="29" t="s">
        <v>102</v>
      </c>
      <c r="AL393" s="29"/>
      <c r="AM393" s="29"/>
      <c r="AN393" s="29"/>
      <c r="AO393" s="29"/>
      <c r="AP393" s="29"/>
      <c r="AQ393" s="29"/>
      <c r="AR393" s="29"/>
      <c r="AS393" s="29"/>
      <c r="AT393" s="29"/>
      <c r="AU393" s="29"/>
      <c r="AV393" s="29"/>
      <c r="AW393" s="29" t="s">
        <v>102</v>
      </c>
      <c r="AX393" s="29"/>
      <c r="AY393" s="29"/>
      <c r="AZ393" s="29"/>
      <c r="BA393" s="29"/>
      <c r="BB393" s="29"/>
      <c r="BC393" s="29"/>
      <c r="BD393" s="30">
        <v>1</v>
      </c>
      <c r="BE393" s="31">
        <v>0</v>
      </c>
      <c r="BF393" s="31">
        <v>0</v>
      </c>
      <c r="BG393" s="31">
        <v>0</v>
      </c>
      <c r="BH393" s="31">
        <v>0</v>
      </c>
      <c r="BI393" s="31">
        <v>0</v>
      </c>
      <c r="BJ393" s="31">
        <v>4000</v>
      </c>
      <c r="BK393" s="31">
        <v>0</v>
      </c>
      <c r="BL393" s="31">
        <v>0</v>
      </c>
      <c r="BM393" s="31">
        <v>0</v>
      </c>
      <c r="BN393" s="31">
        <v>0</v>
      </c>
      <c r="BO393" s="31">
        <v>0</v>
      </c>
      <c r="BP393" s="31">
        <v>0</v>
      </c>
      <c r="BQ393" s="31">
        <v>4000</v>
      </c>
      <c r="BR393" s="31" t="b">
        <v>1</v>
      </c>
      <c r="BS393" s="31"/>
      <c r="BT393" s="33" t="s">
        <v>562</v>
      </c>
    </row>
    <row r="394" spans="1:72" ht="51" x14ac:dyDescent="0.2">
      <c r="A394" s="17">
        <v>393</v>
      </c>
      <c r="B394" s="18">
        <v>0</v>
      </c>
      <c r="C394" s="19" t="s">
        <v>85</v>
      </c>
      <c r="D394" s="19" t="s">
        <v>168</v>
      </c>
      <c r="E394" s="20" t="s">
        <v>87</v>
      </c>
      <c r="F394" s="20" t="s">
        <v>88</v>
      </c>
      <c r="G394" s="19" t="s">
        <v>89</v>
      </c>
      <c r="H394" s="19" t="s">
        <v>90</v>
      </c>
      <c r="I394" s="19" t="s">
        <v>91</v>
      </c>
      <c r="J394" s="19" t="s">
        <v>92</v>
      </c>
      <c r="K394" s="19" t="s">
        <v>155</v>
      </c>
      <c r="L394" s="19" t="s">
        <v>156</v>
      </c>
      <c r="M394" s="21" t="s">
        <v>740</v>
      </c>
      <c r="N394" s="47"/>
      <c r="O394" s="19" t="s">
        <v>108</v>
      </c>
      <c r="P394" s="19" t="s">
        <v>171</v>
      </c>
      <c r="Q394" s="23">
        <v>0</v>
      </c>
      <c r="R394" s="24"/>
      <c r="S394" s="24">
        <v>11345.3</v>
      </c>
      <c r="T394" s="24"/>
      <c r="U394" s="25" t="s">
        <v>133</v>
      </c>
      <c r="V394" s="26">
        <f t="shared" si="14"/>
        <v>11345.3</v>
      </c>
      <c r="W394" s="26">
        <v>11345.3</v>
      </c>
      <c r="X394" s="26">
        <v>0</v>
      </c>
      <c r="Y394" s="26">
        <v>0</v>
      </c>
      <c r="Z394" s="26">
        <v>11345.3</v>
      </c>
      <c r="AA394" s="27" t="s">
        <v>99</v>
      </c>
      <c r="AB394" s="17" t="s">
        <v>100</v>
      </c>
      <c r="AC394" s="17" t="s">
        <v>130</v>
      </c>
      <c r="AD394" s="28"/>
      <c r="AE394" s="34"/>
      <c r="AF394" s="29"/>
      <c r="AG394" s="29"/>
      <c r="AH394" s="29"/>
      <c r="AI394" s="29"/>
      <c r="AJ394" s="29"/>
      <c r="AK394" s="29" t="s">
        <v>102</v>
      </c>
      <c r="AL394" s="29"/>
      <c r="AM394" s="29"/>
      <c r="AN394" s="29"/>
      <c r="AO394" s="29"/>
      <c r="AP394" s="29"/>
      <c r="AQ394" s="29"/>
      <c r="AR394" s="29"/>
      <c r="AS394" s="29"/>
      <c r="AT394" s="29"/>
      <c r="AU394" s="29"/>
      <c r="AV394" s="29"/>
      <c r="AW394" s="29" t="s">
        <v>102</v>
      </c>
      <c r="AX394" s="29"/>
      <c r="AY394" s="29"/>
      <c r="AZ394" s="29"/>
      <c r="BA394" s="29"/>
      <c r="BB394" s="29"/>
      <c r="BC394" s="29"/>
      <c r="BD394" s="30">
        <v>1</v>
      </c>
      <c r="BE394" s="31">
        <v>0</v>
      </c>
      <c r="BF394" s="31">
        <v>0</v>
      </c>
      <c r="BG394" s="31">
        <v>0</v>
      </c>
      <c r="BH394" s="31">
        <v>0</v>
      </c>
      <c r="BI394" s="31">
        <v>0</v>
      </c>
      <c r="BJ394" s="31">
        <v>11345.3</v>
      </c>
      <c r="BK394" s="31">
        <v>0</v>
      </c>
      <c r="BL394" s="31">
        <v>0</v>
      </c>
      <c r="BM394" s="31">
        <v>0</v>
      </c>
      <c r="BN394" s="31">
        <v>0</v>
      </c>
      <c r="BO394" s="31">
        <v>0</v>
      </c>
      <c r="BP394" s="31">
        <v>0</v>
      </c>
      <c r="BQ394" s="31">
        <v>11345.3</v>
      </c>
      <c r="BR394" s="31" t="b">
        <v>1</v>
      </c>
      <c r="BS394" s="31"/>
      <c r="BT394" s="33" t="s">
        <v>741</v>
      </c>
    </row>
    <row r="395" spans="1:72" ht="51" x14ac:dyDescent="0.2">
      <c r="A395" s="17">
        <v>394</v>
      </c>
      <c r="B395" s="18">
        <v>0</v>
      </c>
      <c r="C395" s="19" t="s">
        <v>85</v>
      </c>
      <c r="D395" s="19" t="s">
        <v>168</v>
      </c>
      <c r="E395" s="20" t="s">
        <v>87</v>
      </c>
      <c r="F395" s="20" t="s">
        <v>88</v>
      </c>
      <c r="G395" s="19" t="s">
        <v>89</v>
      </c>
      <c r="H395" s="19" t="s">
        <v>90</v>
      </c>
      <c r="I395" s="19" t="s">
        <v>91</v>
      </c>
      <c r="J395" s="19" t="s">
        <v>92</v>
      </c>
      <c r="K395" s="19" t="s">
        <v>155</v>
      </c>
      <c r="L395" s="19" t="s">
        <v>156</v>
      </c>
      <c r="M395" s="21" t="s">
        <v>742</v>
      </c>
      <c r="N395" s="47"/>
      <c r="O395" s="19" t="s">
        <v>108</v>
      </c>
      <c r="P395" s="19" t="s">
        <v>171</v>
      </c>
      <c r="Q395" s="23">
        <v>0</v>
      </c>
      <c r="R395" s="24"/>
      <c r="S395" s="24">
        <v>9364.9699999999993</v>
      </c>
      <c r="T395" s="24"/>
      <c r="U395" s="25" t="s">
        <v>133</v>
      </c>
      <c r="V395" s="26">
        <f t="shared" si="14"/>
        <v>9364.9699999999993</v>
      </c>
      <c r="W395" s="26">
        <v>9364.9699999999993</v>
      </c>
      <c r="X395" s="26">
        <v>0</v>
      </c>
      <c r="Y395" s="26">
        <v>0</v>
      </c>
      <c r="Z395" s="26">
        <v>9364.9699999999993</v>
      </c>
      <c r="AA395" s="27" t="s">
        <v>99</v>
      </c>
      <c r="AB395" s="17" t="s">
        <v>100</v>
      </c>
      <c r="AC395" s="17" t="s">
        <v>130</v>
      </c>
      <c r="AD395" s="28"/>
      <c r="AE395" s="34"/>
      <c r="AF395" s="29"/>
      <c r="AG395" s="29"/>
      <c r="AH395" s="29"/>
      <c r="AI395" s="29"/>
      <c r="AJ395" s="29"/>
      <c r="AK395" s="29" t="s">
        <v>102</v>
      </c>
      <c r="AL395" s="29"/>
      <c r="AM395" s="29"/>
      <c r="AN395" s="29"/>
      <c r="AO395" s="29"/>
      <c r="AP395" s="29"/>
      <c r="AQ395" s="29"/>
      <c r="AR395" s="29"/>
      <c r="AS395" s="29"/>
      <c r="AT395" s="29"/>
      <c r="AU395" s="29"/>
      <c r="AV395" s="29"/>
      <c r="AW395" s="29" t="s">
        <v>102</v>
      </c>
      <c r="AX395" s="29"/>
      <c r="AY395" s="29"/>
      <c r="AZ395" s="29"/>
      <c r="BA395" s="29"/>
      <c r="BB395" s="29"/>
      <c r="BC395" s="29"/>
      <c r="BD395" s="30">
        <v>1</v>
      </c>
      <c r="BE395" s="31">
        <v>0</v>
      </c>
      <c r="BF395" s="31">
        <v>0</v>
      </c>
      <c r="BG395" s="31">
        <v>0</v>
      </c>
      <c r="BH395" s="31">
        <v>0</v>
      </c>
      <c r="BI395" s="31">
        <v>0</v>
      </c>
      <c r="BJ395" s="31">
        <v>9364.9699999999993</v>
      </c>
      <c r="BK395" s="31">
        <v>0</v>
      </c>
      <c r="BL395" s="31">
        <v>0</v>
      </c>
      <c r="BM395" s="31">
        <v>0</v>
      </c>
      <c r="BN395" s="31">
        <v>0</v>
      </c>
      <c r="BO395" s="31">
        <v>0</v>
      </c>
      <c r="BP395" s="31">
        <v>0</v>
      </c>
      <c r="BQ395" s="31">
        <v>9364.9699999999993</v>
      </c>
      <c r="BR395" s="31" t="b">
        <v>1</v>
      </c>
      <c r="BS395" s="31"/>
      <c r="BT395" s="33" t="s">
        <v>741</v>
      </c>
    </row>
    <row r="396" spans="1:72" ht="63.75" x14ac:dyDescent="0.2">
      <c r="A396" s="17">
        <v>395</v>
      </c>
      <c r="B396" s="18">
        <v>249</v>
      </c>
      <c r="C396" s="19" t="s">
        <v>122</v>
      </c>
      <c r="D396" s="19" t="s">
        <v>123</v>
      </c>
      <c r="E396" s="20" t="s">
        <v>87</v>
      </c>
      <c r="F396" s="20" t="s">
        <v>88</v>
      </c>
      <c r="G396" s="19" t="s">
        <v>89</v>
      </c>
      <c r="H396" s="19" t="s">
        <v>90</v>
      </c>
      <c r="I396" s="19" t="s">
        <v>91</v>
      </c>
      <c r="J396" s="19" t="s">
        <v>92</v>
      </c>
      <c r="K396" s="19" t="s">
        <v>124</v>
      </c>
      <c r="L396" s="19" t="s">
        <v>125</v>
      </c>
      <c r="M396" s="21" t="s">
        <v>730</v>
      </c>
      <c r="N396" s="47"/>
      <c r="O396" s="19" t="s">
        <v>108</v>
      </c>
      <c r="P396" s="19" t="s">
        <v>115</v>
      </c>
      <c r="Q396" s="23">
        <v>0</v>
      </c>
      <c r="R396" s="24">
        <v>0</v>
      </c>
      <c r="S396" s="24">
        <v>3426.47</v>
      </c>
      <c r="T396" s="24"/>
      <c r="U396" s="25" t="s">
        <v>133</v>
      </c>
      <c r="V396" s="26">
        <f t="shared" si="14"/>
        <v>3426.47</v>
      </c>
      <c r="W396" s="26">
        <v>3426.47</v>
      </c>
      <c r="X396" s="26">
        <v>3426.47</v>
      </c>
      <c r="Y396" s="26">
        <v>0</v>
      </c>
      <c r="Z396" s="26">
        <v>0</v>
      </c>
      <c r="AA396" s="27" t="s">
        <v>99</v>
      </c>
      <c r="AB396" s="17" t="s">
        <v>129</v>
      </c>
      <c r="AC396" s="17" t="s">
        <v>130</v>
      </c>
      <c r="AD396" s="28"/>
      <c r="AE396" s="34"/>
      <c r="AF396" s="29"/>
      <c r="AG396" s="29"/>
      <c r="AH396" s="29"/>
      <c r="AI396" s="29"/>
      <c r="AJ396" s="29"/>
      <c r="AK396" s="29" t="s">
        <v>102</v>
      </c>
      <c r="AL396" s="29"/>
      <c r="AM396" s="29"/>
      <c r="AN396" s="29"/>
      <c r="AO396" s="29"/>
      <c r="AP396" s="29"/>
      <c r="AQ396" s="29"/>
      <c r="AR396" s="29"/>
      <c r="AS396" s="29"/>
      <c r="AT396" s="29"/>
      <c r="AU396" s="29"/>
      <c r="AV396" s="29"/>
      <c r="AW396" s="29" t="s">
        <v>102</v>
      </c>
      <c r="AX396" s="29"/>
      <c r="AY396" s="29"/>
      <c r="AZ396" s="29"/>
      <c r="BA396" s="29"/>
      <c r="BB396" s="29"/>
      <c r="BC396" s="29"/>
      <c r="BD396" s="30">
        <v>1</v>
      </c>
      <c r="BE396" s="31">
        <v>0</v>
      </c>
      <c r="BF396" s="31">
        <v>0</v>
      </c>
      <c r="BG396" s="31">
        <v>0</v>
      </c>
      <c r="BH396" s="31">
        <v>0</v>
      </c>
      <c r="BI396" s="31">
        <v>0</v>
      </c>
      <c r="BJ396" s="31">
        <v>3426.47</v>
      </c>
      <c r="BK396" s="31">
        <v>0</v>
      </c>
      <c r="BL396" s="31">
        <v>0</v>
      </c>
      <c r="BM396" s="31">
        <v>0</v>
      </c>
      <c r="BN396" s="31">
        <v>0</v>
      </c>
      <c r="BO396" s="31">
        <v>0</v>
      </c>
      <c r="BP396" s="31">
        <v>0</v>
      </c>
      <c r="BQ396" s="31">
        <v>3426.47</v>
      </c>
      <c r="BR396" s="31" t="b">
        <v>1</v>
      </c>
      <c r="BS396" s="31"/>
      <c r="BT396" s="33" t="s">
        <v>743</v>
      </c>
    </row>
    <row r="397" spans="1:72" ht="51" x14ac:dyDescent="0.2">
      <c r="A397" s="17">
        <v>396</v>
      </c>
      <c r="B397" s="18">
        <v>0</v>
      </c>
      <c r="C397" s="19" t="s">
        <v>85</v>
      </c>
      <c r="D397" s="19" t="s">
        <v>168</v>
      </c>
      <c r="E397" s="20" t="s">
        <v>87</v>
      </c>
      <c r="F397" s="20" t="s">
        <v>88</v>
      </c>
      <c r="G397" s="19" t="s">
        <v>89</v>
      </c>
      <c r="H397" s="19" t="s">
        <v>90</v>
      </c>
      <c r="I397" s="19" t="s">
        <v>91</v>
      </c>
      <c r="J397" s="19" t="s">
        <v>92</v>
      </c>
      <c r="K397" s="19" t="s">
        <v>93</v>
      </c>
      <c r="L397" s="19" t="s">
        <v>164</v>
      </c>
      <c r="M397" s="21" t="s">
        <v>744</v>
      </c>
      <c r="N397" s="47"/>
      <c r="O397" s="19" t="s">
        <v>96</v>
      </c>
      <c r="P397" s="19" t="s">
        <v>171</v>
      </c>
      <c r="Q397" s="23">
        <v>0</v>
      </c>
      <c r="R397" s="24">
        <v>0</v>
      </c>
      <c r="S397" s="24">
        <v>13290.5</v>
      </c>
      <c r="T397" s="24"/>
      <c r="U397" s="25" t="s">
        <v>133</v>
      </c>
      <c r="V397" s="26">
        <f t="shared" si="14"/>
        <v>13290.5</v>
      </c>
      <c r="W397" s="26">
        <v>13290.5</v>
      </c>
      <c r="X397" s="26">
        <v>0</v>
      </c>
      <c r="Y397" s="26">
        <v>0</v>
      </c>
      <c r="Z397" s="26">
        <v>13290.5</v>
      </c>
      <c r="AA397" s="27" t="s">
        <v>99</v>
      </c>
      <c r="AB397" s="17" t="s">
        <v>129</v>
      </c>
      <c r="AC397" s="17" t="s">
        <v>130</v>
      </c>
      <c r="AD397" s="28"/>
      <c r="AE397" s="34"/>
      <c r="AF397" s="29"/>
      <c r="AG397" s="29"/>
      <c r="AH397" s="29"/>
      <c r="AI397" s="29"/>
      <c r="AJ397" s="29"/>
      <c r="AK397" s="29"/>
      <c r="AL397" s="29" t="s">
        <v>102</v>
      </c>
      <c r="AM397" s="29"/>
      <c r="AN397" s="29"/>
      <c r="AO397" s="29"/>
      <c r="AP397" s="29"/>
      <c r="AQ397" s="29"/>
      <c r="AR397" s="29"/>
      <c r="AS397" s="29"/>
      <c r="AT397" s="29"/>
      <c r="AU397" s="29"/>
      <c r="AV397" s="29"/>
      <c r="AW397" s="29" t="s">
        <v>102</v>
      </c>
      <c r="AX397" s="29"/>
      <c r="AY397" s="29"/>
      <c r="AZ397" s="29"/>
      <c r="BA397" s="29"/>
      <c r="BB397" s="29"/>
      <c r="BC397" s="29"/>
      <c r="BD397" s="30">
        <v>1</v>
      </c>
      <c r="BE397" s="31">
        <v>0</v>
      </c>
      <c r="BF397" s="31">
        <v>0</v>
      </c>
      <c r="BG397" s="31">
        <v>0</v>
      </c>
      <c r="BH397" s="31">
        <v>0</v>
      </c>
      <c r="BI397" s="31">
        <v>0</v>
      </c>
      <c r="BJ397" s="31">
        <v>13290.5</v>
      </c>
      <c r="BK397" s="31">
        <v>0</v>
      </c>
      <c r="BL397" s="31">
        <v>0</v>
      </c>
      <c r="BM397" s="31">
        <v>0</v>
      </c>
      <c r="BN397" s="31">
        <v>0</v>
      </c>
      <c r="BO397" s="31">
        <v>0</v>
      </c>
      <c r="BP397" s="31">
        <v>0</v>
      </c>
      <c r="BQ397" s="31">
        <v>13290.5</v>
      </c>
      <c r="BR397" s="31" t="b">
        <v>1</v>
      </c>
      <c r="BS397" s="31"/>
      <c r="BT397" s="33" t="s">
        <v>745</v>
      </c>
    </row>
    <row r="398" spans="1:72" ht="51" x14ac:dyDescent="0.2">
      <c r="A398" s="17">
        <v>397</v>
      </c>
      <c r="B398" s="18">
        <v>250</v>
      </c>
      <c r="C398" s="19" t="s">
        <v>85</v>
      </c>
      <c r="D398" s="19" t="s">
        <v>168</v>
      </c>
      <c r="E398" s="20" t="s">
        <v>87</v>
      </c>
      <c r="F398" s="20" t="s">
        <v>88</v>
      </c>
      <c r="G398" s="19" t="s">
        <v>261</v>
      </c>
      <c r="H398" s="19" t="s">
        <v>262</v>
      </c>
      <c r="I398" s="19" t="s">
        <v>263</v>
      </c>
      <c r="J398" s="19" t="s">
        <v>264</v>
      </c>
      <c r="K398" s="19" t="s">
        <v>265</v>
      </c>
      <c r="L398" s="19" t="s">
        <v>472</v>
      </c>
      <c r="M398" s="21" t="s">
        <v>746</v>
      </c>
      <c r="N398" s="47"/>
      <c r="O398" s="19" t="s">
        <v>316</v>
      </c>
      <c r="P398" s="19" t="s">
        <v>384</v>
      </c>
      <c r="Q398" s="23">
        <v>0</v>
      </c>
      <c r="R398" s="24">
        <v>0</v>
      </c>
      <c r="S398" s="24">
        <v>1215909.51</v>
      </c>
      <c r="T398" s="24"/>
      <c r="U398" s="25" t="s">
        <v>146</v>
      </c>
      <c r="V398" s="26">
        <f t="shared" si="14"/>
        <v>1215909.51</v>
      </c>
      <c r="W398" s="26">
        <v>1215909.51</v>
      </c>
      <c r="X398" s="26">
        <v>470946.92000000004</v>
      </c>
      <c r="Y398" s="26">
        <v>0</v>
      </c>
      <c r="Z398" s="26">
        <v>744962.59</v>
      </c>
      <c r="AA398" s="27" t="s">
        <v>12</v>
      </c>
      <c r="AB398" s="17" t="s">
        <v>129</v>
      </c>
      <c r="AC398" s="17" t="s">
        <v>130</v>
      </c>
      <c r="AD398" s="28"/>
      <c r="AE398" s="34"/>
      <c r="AF398" s="29"/>
      <c r="AG398" s="29"/>
      <c r="AH398" s="29"/>
      <c r="AI398" s="29"/>
      <c r="AJ398" s="29"/>
      <c r="AK398" s="29" t="s">
        <v>102</v>
      </c>
      <c r="AL398" s="29"/>
      <c r="AM398" s="29"/>
      <c r="AN398" s="29"/>
      <c r="AO398" s="29"/>
      <c r="AP398" s="29"/>
      <c r="AQ398" s="29"/>
      <c r="AR398" s="29"/>
      <c r="AS398" s="29"/>
      <c r="AT398" s="29"/>
      <c r="AU398" s="29"/>
      <c r="AV398" s="29"/>
      <c r="AW398" s="29"/>
      <c r="AX398" s="29"/>
      <c r="AY398" s="29" t="s">
        <v>102</v>
      </c>
      <c r="AZ398" s="29" t="s">
        <v>102</v>
      </c>
      <c r="BA398" s="29" t="s">
        <v>102</v>
      </c>
      <c r="BB398" s="29" t="s">
        <v>102</v>
      </c>
      <c r="BC398" s="29" t="s">
        <v>102</v>
      </c>
      <c r="BD398" s="30">
        <v>5</v>
      </c>
      <c r="BE398" s="31">
        <v>0</v>
      </c>
      <c r="BF398" s="31">
        <v>0</v>
      </c>
      <c r="BG398" s="31">
        <v>0</v>
      </c>
      <c r="BH398" s="31">
        <v>0</v>
      </c>
      <c r="BI398" s="31">
        <v>0</v>
      </c>
      <c r="BJ398" s="31">
        <v>0</v>
      </c>
      <c r="BK398" s="31">
        <v>0</v>
      </c>
      <c r="BL398" s="31">
        <v>243181.902</v>
      </c>
      <c r="BM398" s="31">
        <v>243181.902</v>
      </c>
      <c r="BN398" s="31">
        <v>243181.902</v>
      </c>
      <c r="BO398" s="31">
        <v>243181.902</v>
      </c>
      <c r="BP398" s="31">
        <v>243181.902</v>
      </c>
      <c r="BQ398" s="31">
        <v>1215909.51</v>
      </c>
      <c r="BR398" s="31" t="b">
        <v>1</v>
      </c>
      <c r="BS398" s="31"/>
      <c r="BT398" s="33" t="s">
        <v>322</v>
      </c>
    </row>
    <row r="399" spans="1:72" ht="51" x14ac:dyDescent="0.2">
      <c r="A399" s="17">
        <v>398</v>
      </c>
      <c r="B399" s="18">
        <v>255</v>
      </c>
      <c r="C399" s="19" t="s">
        <v>85</v>
      </c>
      <c r="D399" s="19" t="s">
        <v>168</v>
      </c>
      <c r="E399" s="20" t="s">
        <v>87</v>
      </c>
      <c r="F399" s="20" t="s">
        <v>88</v>
      </c>
      <c r="G399" s="19" t="s">
        <v>261</v>
      </c>
      <c r="H399" s="19" t="s">
        <v>262</v>
      </c>
      <c r="I399" s="19" t="s">
        <v>263</v>
      </c>
      <c r="J399" s="19" t="s">
        <v>264</v>
      </c>
      <c r="K399" s="19" t="s">
        <v>265</v>
      </c>
      <c r="L399" s="19" t="s">
        <v>472</v>
      </c>
      <c r="M399" s="21" t="s">
        <v>747</v>
      </c>
      <c r="N399" s="47"/>
      <c r="O399" s="19" t="s">
        <v>316</v>
      </c>
      <c r="P399" s="19" t="s">
        <v>488</v>
      </c>
      <c r="Q399" s="23">
        <v>0</v>
      </c>
      <c r="R399" s="24">
        <v>0</v>
      </c>
      <c r="S399" s="24">
        <v>14000</v>
      </c>
      <c r="T399" s="24"/>
      <c r="U399" s="25" t="s">
        <v>128</v>
      </c>
      <c r="V399" s="26">
        <f t="shared" si="14"/>
        <v>14000</v>
      </c>
      <c r="W399" s="26">
        <v>11954.5</v>
      </c>
      <c r="X399" s="26">
        <v>0</v>
      </c>
      <c r="Y399" s="26">
        <v>2045.5</v>
      </c>
      <c r="Z399" s="26">
        <v>14000</v>
      </c>
      <c r="AA399" s="27" t="s">
        <v>12</v>
      </c>
      <c r="AB399" s="17" t="s">
        <v>129</v>
      </c>
      <c r="AC399" s="17" t="s">
        <v>130</v>
      </c>
      <c r="AD399" s="28"/>
      <c r="AE399" s="34"/>
      <c r="AF399" s="29"/>
      <c r="AG399" s="29"/>
      <c r="AH399" s="29"/>
      <c r="AI399" s="29"/>
      <c r="AJ399" s="29"/>
      <c r="AK399" s="29" t="s">
        <v>102</v>
      </c>
      <c r="AL399" s="29"/>
      <c r="AM399" s="29"/>
      <c r="AN399" s="29"/>
      <c r="AO399" s="29"/>
      <c r="AP399" s="29"/>
      <c r="AQ399" s="29"/>
      <c r="AR399" s="29"/>
      <c r="AS399" s="29"/>
      <c r="AT399" s="29"/>
      <c r="AU399" s="29"/>
      <c r="AV399" s="29"/>
      <c r="AW399" s="29"/>
      <c r="AX399" s="29"/>
      <c r="AY399" s="29"/>
      <c r="AZ399" s="29" t="s">
        <v>102</v>
      </c>
      <c r="BA399" s="29" t="s">
        <v>102</v>
      </c>
      <c r="BB399" s="29" t="s">
        <v>102</v>
      </c>
      <c r="BC399" s="29" t="s">
        <v>102</v>
      </c>
      <c r="BD399" s="30">
        <v>4</v>
      </c>
      <c r="BE399" s="31">
        <v>0</v>
      </c>
      <c r="BF399" s="31">
        <v>0</v>
      </c>
      <c r="BG399" s="31">
        <v>0</v>
      </c>
      <c r="BH399" s="31">
        <v>0</v>
      </c>
      <c r="BI399" s="31">
        <v>0</v>
      </c>
      <c r="BJ399" s="31">
        <v>0</v>
      </c>
      <c r="BK399" s="31">
        <v>0</v>
      </c>
      <c r="BL399" s="31">
        <v>0</v>
      </c>
      <c r="BM399" s="31">
        <v>3500</v>
      </c>
      <c r="BN399" s="31">
        <v>3500</v>
      </c>
      <c r="BO399" s="31">
        <v>3500</v>
      </c>
      <c r="BP399" s="31">
        <v>3500</v>
      </c>
      <c r="BQ399" s="31">
        <v>14000</v>
      </c>
      <c r="BR399" s="31" t="b">
        <v>1</v>
      </c>
      <c r="BS399" s="31"/>
      <c r="BT399" s="33" t="s">
        <v>748</v>
      </c>
    </row>
    <row r="400" spans="1:72" ht="51" x14ac:dyDescent="0.2">
      <c r="A400" s="17">
        <v>399</v>
      </c>
      <c r="B400" s="18">
        <v>0</v>
      </c>
      <c r="C400" s="19" t="s">
        <v>85</v>
      </c>
      <c r="D400" s="19" t="s">
        <v>226</v>
      </c>
      <c r="E400" s="20" t="s">
        <v>87</v>
      </c>
      <c r="F400" s="20" t="s">
        <v>88</v>
      </c>
      <c r="G400" s="19" t="s">
        <v>89</v>
      </c>
      <c r="H400" s="19" t="s">
        <v>204</v>
      </c>
      <c r="I400" s="19" t="s">
        <v>205</v>
      </c>
      <c r="J400" s="19" t="s">
        <v>206</v>
      </c>
      <c r="K400" s="19" t="s">
        <v>227</v>
      </c>
      <c r="L400" s="19" t="s">
        <v>244</v>
      </c>
      <c r="M400" s="21" t="s">
        <v>278</v>
      </c>
      <c r="N400" s="47"/>
      <c r="O400" s="19" t="s">
        <v>240</v>
      </c>
      <c r="P400" s="19" t="s">
        <v>749</v>
      </c>
      <c r="Q400" s="23">
        <v>0</v>
      </c>
      <c r="R400" s="24"/>
      <c r="S400" s="24">
        <v>432</v>
      </c>
      <c r="T400" s="24"/>
      <c r="U400" s="25" t="s">
        <v>146</v>
      </c>
      <c r="V400" s="26">
        <f t="shared" si="14"/>
        <v>432</v>
      </c>
      <c r="W400" s="26">
        <v>432</v>
      </c>
      <c r="X400" s="26">
        <v>0</v>
      </c>
      <c r="Y400" s="26">
        <v>0</v>
      </c>
      <c r="Z400" s="26">
        <v>432</v>
      </c>
      <c r="AA400" s="27" t="s">
        <v>99</v>
      </c>
      <c r="AB400" s="17" t="s">
        <v>100</v>
      </c>
      <c r="AC400" s="17" t="s">
        <v>101</v>
      </c>
      <c r="AD400" s="28"/>
      <c r="AE400" s="34"/>
      <c r="AF400" s="29"/>
      <c r="AG400" s="29"/>
      <c r="AH400" s="29"/>
      <c r="AI400" s="29"/>
      <c r="AJ400" s="29"/>
      <c r="AK400" s="29"/>
      <c r="AL400" s="29" t="s">
        <v>102</v>
      </c>
      <c r="AM400" s="29" t="s">
        <v>102</v>
      </c>
      <c r="AN400" s="29" t="s">
        <v>102</v>
      </c>
      <c r="AO400" s="29" t="s">
        <v>102</v>
      </c>
      <c r="AP400" s="29" t="s">
        <v>102</v>
      </c>
      <c r="AQ400" s="29" t="s">
        <v>102</v>
      </c>
      <c r="AR400" s="29"/>
      <c r="AS400" s="29"/>
      <c r="AT400" s="29"/>
      <c r="AU400" s="29"/>
      <c r="AV400" s="29"/>
      <c r="AW400" s="29"/>
      <c r="AX400" s="29" t="s">
        <v>102</v>
      </c>
      <c r="AY400" s="29" t="s">
        <v>102</v>
      </c>
      <c r="AZ400" s="29" t="s">
        <v>102</v>
      </c>
      <c r="BA400" s="29" t="s">
        <v>102</v>
      </c>
      <c r="BB400" s="29" t="s">
        <v>102</v>
      </c>
      <c r="BC400" s="29" t="s">
        <v>102</v>
      </c>
      <c r="BD400" s="30">
        <v>6</v>
      </c>
      <c r="BE400" s="31">
        <v>0</v>
      </c>
      <c r="BF400" s="31">
        <v>0</v>
      </c>
      <c r="BG400" s="31">
        <v>0</v>
      </c>
      <c r="BH400" s="31">
        <v>0</v>
      </c>
      <c r="BI400" s="31">
        <v>0</v>
      </c>
      <c r="BJ400" s="31">
        <v>0</v>
      </c>
      <c r="BK400" s="31">
        <v>72</v>
      </c>
      <c r="BL400" s="31">
        <v>72</v>
      </c>
      <c r="BM400" s="31">
        <v>72</v>
      </c>
      <c r="BN400" s="31">
        <v>72</v>
      </c>
      <c r="BO400" s="31">
        <v>72</v>
      </c>
      <c r="BP400" s="31">
        <v>72</v>
      </c>
      <c r="BQ400" s="31">
        <v>432</v>
      </c>
      <c r="BR400" s="31" t="b">
        <v>1</v>
      </c>
      <c r="BS400" s="31"/>
      <c r="BT400" s="33" t="s">
        <v>189</v>
      </c>
    </row>
    <row r="401" spans="1:72" ht="51" x14ac:dyDescent="0.2">
      <c r="A401" s="17">
        <v>400</v>
      </c>
      <c r="B401" s="18">
        <v>0</v>
      </c>
      <c r="C401" s="19" t="s">
        <v>85</v>
      </c>
      <c r="D401" s="19" t="s">
        <v>226</v>
      </c>
      <c r="E401" s="20" t="s">
        <v>87</v>
      </c>
      <c r="F401" s="20" t="s">
        <v>88</v>
      </c>
      <c r="G401" s="19" t="s">
        <v>89</v>
      </c>
      <c r="H401" s="19" t="s">
        <v>204</v>
      </c>
      <c r="I401" s="19" t="s">
        <v>205</v>
      </c>
      <c r="J401" s="19" t="s">
        <v>206</v>
      </c>
      <c r="K401" s="19" t="s">
        <v>227</v>
      </c>
      <c r="L401" s="19" t="s">
        <v>244</v>
      </c>
      <c r="M401" s="21" t="s">
        <v>280</v>
      </c>
      <c r="N401" s="47"/>
      <c r="O401" s="19" t="s">
        <v>240</v>
      </c>
      <c r="P401" s="19" t="s">
        <v>750</v>
      </c>
      <c r="Q401" s="23">
        <v>0</v>
      </c>
      <c r="R401" s="24"/>
      <c r="S401" s="24">
        <v>1216.21</v>
      </c>
      <c r="T401" s="24"/>
      <c r="U401" s="25" t="s">
        <v>146</v>
      </c>
      <c r="V401" s="26">
        <f t="shared" si="14"/>
        <v>1216.21</v>
      </c>
      <c r="W401" s="26">
        <v>1216.21</v>
      </c>
      <c r="X401" s="26">
        <v>424.88</v>
      </c>
      <c r="Y401" s="26">
        <v>0</v>
      </c>
      <c r="Z401" s="26">
        <v>791.33</v>
      </c>
      <c r="AA401" s="27" t="s">
        <v>99</v>
      </c>
      <c r="AB401" s="17" t="s">
        <v>100</v>
      </c>
      <c r="AC401" s="17" t="s">
        <v>101</v>
      </c>
      <c r="AD401" s="28"/>
      <c r="AE401" s="34"/>
      <c r="AF401" s="29"/>
      <c r="AG401" s="29"/>
      <c r="AH401" s="29"/>
      <c r="AI401" s="29"/>
      <c r="AJ401" s="29"/>
      <c r="AK401" s="29"/>
      <c r="AL401" s="29" t="s">
        <v>102</v>
      </c>
      <c r="AM401" s="29" t="s">
        <v>102</v>
      </c>
      <c r="AN401" s="29" t="s">
        <v>102</v>
      </c>
      <c r="AO401" s="29" t="s">
        <v>102</v>
      </c>
      <c r="AP401" s="29" t="s">
        <v>102</v>
      </c>
      <c r="AQ401" s="29" t="s">
        <v>102</v>
      </c>
      <c r="AR401" s="29"/>
      <c r="AS401" s="29"/>
      <c r="AT401" s="29"/>
      <c r="AU401" s="29"/>
      <c r="AV401" s="29"/>
      <c r="AW401" s="29"/>
      <c r="AX401" s="29" t="s">
        <v>102</v>
      </c>
      <c r="AY401" s="29" t="s">
        <v>102</v>
      </c>
      <c r="AZ401" s="29" t="s">
        <v>102</v>
      </c>
      <c r="BA401" s="29" t="s">
        <v>102</v>
      </c>
      <c r="BB401" s="29" t="s">
        <v>102</v>
      </c>
      <c r="BC401" s="29" t="s">
        <v>102</v>
      </c>
      <c r="BD401" s="30">
        <v>6</v>
      </c>
      <c r="BE401" s="31">
        <v>0</v>
      </c>
      <c r="BF401" s="31">
        <v>0</v>
      </c>
      <c r="BG401" s="31">
        <v>0</v>
      </c>
      <c r="BH401" s="31">
        <v>0</v>
      </c>
      <c r="BI401" s="31">
        <v>0</v>
      </c>
      <c r="BJ401" s="31">
        <v>0</v>
      </c>
      <c r="BK401" s="31">
        <v>202.70166666666668</v>
      </c>
      <c r="BL401" s="31">
        <v>202.70166666666668</v>
      </c>
      <c r="BM401" s="31">
        <v>202.70166666666668</v>
      </c>
      <c r="BN401" s="31">
        <v>202.70166666666668</v>
      </c>
      <c r="BO401" s="31">
        <v>202.70166666666668</v>
      </c>
      <c r="BP401" s="31">
        <v>202.70166666666668</v>
      </c>
      <c r="BQ401" s="31">
        <v>1216.21</v>
      </c>
      <c r="BR401" s="31" t="b">
        <v>1</v>
      </c>
      <c r="BS401" s="31"/>
      <c r="BT401" s="33" t="s">
        <v>189</v>
      </c>
    </row>
    <row r="402" spans="1:72" ht="51" x14ac:dyDescent="0.2">
      <c r="A402" s="17">
        <v>401</v>
      </c>
      <c r="B402" s="18">
        <v>0</v>
      </c>
      <c r="C402" s="19" t="s">
        <v>85</v>
      </c>
      <c r="D402" s="19" t="s">
        <v>226</v>
      </c>
      <c r="E402" s="20" t="s">
        <v>87</v>
      </c>
      <c r="F402" s="20" t="s">
        <v>88</v>
      </c>
      <c r="G402" s="19" t="s">
        <v>89</v>
      </c>
      <c r="H402" s="19" t="s">
        <v>204</v>
      </c>
      <c r="I402" s="19" t="s">
        <v>205</v>
      </c>
      <c r="J402" s="19" t="s">
        <v>206</v>
      </c>
      <c r="K402" s="19" t="s">
        <v>227</v>
      </c>
      <c r="L402" s="19" t="s">
        <v>244</v>
      </c>
      <c r="M402" s="21" t="s">
        <v>751</v>
      </c>
      <c r="N402" s="47"/>
      <c r="O402" s="19" t="s">
        <v>240</v>
      </c>
      <c r="P402" s="19" t="s">
        <v>752</v>
      </c>
      <c r="Q402" s="23">
        <v>0</v>
      </c>
      <c r="R402" s="24"/>
      <c r="S402" s="24">
        <v>12000</v>
      </c>
      <c r="T402" s="24"/>
      <c r="U402" s="25" t="s">
        <v>146</v>
      </c>
      <c r="V402" s="26">
        <f t="shared" si="14"/>
        <v>12000</v>
      </c>
      <c r="W402" s="26">
        <v>12000</v>
      </c>
      <c r="X402" s="26">
        <v>1592</v>
      </c>
      <c r="Y402" s="26">
        <v>0</v>
      </c>
      <c r="Z402" s="26">
        <v>10408</v>
      </c>
      <c r="AA402" s="27" t="s">
        <v>99</v>
      </c>
      <c r="AB402" s="17" t="s">
        <v>100</v>
      </c>
      <c r="AC402" s="17" t="s">
        <v>101</v>
      </c>
      <c r="AD402" s="28"/>
      <c r="AE402" s="34"/>
      <c r="AF402" s="29"/>
      <c r="AG402" s="29"/>
      <c r="AH402" s="29"/>
      <c r="AI402" s="29"/>
      <c r="AJ402" s="29"/>
      <c r="AK402" s="29"/>
      <c r="AL402" s="29" t="s">
        <v>102</v>
      </c>
      <c r="AM402" s="29" t="s">
        <v>102</v>
      </c>
      <c r="AN402" s="29" t="s">
        <v>102</v>
      </c>
      <c r="AO402" s="29" t="s">
        <v>102</v>
      </c>
      <c r="AP402" s="29" t="s">
        <v>102</v>
      </c>
      <c r="AQ402" s="29" t="s">
        <v>102</v>
      </c>
      <c r="AR402" s="29"/>
      <c r="AS402" s="29"/>
      <c r="AT402" s="29"/>
      <c r="AU402" s="29"/>
      <c r="AV402" s="29"/>
      <c r="AW402" s="29"/>
      <c r="AX402" s="29" t="s">
        <v>102</v>
      </c>
      <c r="AY402" s="29" t="s">
        <v>102</v>
      </c>
      <c r="AZ402" s="29" t="s">
        <v>102</v>
      </c>
      <c r="BA402" s="29" t="s">
        <v>102</v>
      </c>
      <c r="BB402" s="29" t="s">
        <v>102</v>
      </c>
      <c r="BC402" s="29" t="s">
        <v>102</v>
      </c>
      <c r="BD402" s="30">
        <v>6</v>
      </c>
      <c r="BE402" s="31">
        <v>0</v>
      </c>
      <c r="BF402" s="31">
        <v>0</v>
      </c>
      <c r="BG402" s="31">
        <v>0</v>
      </c>
      <c r="BH402" s="31">
        <v>0</v>
      </c>
      <c r="BI402" s="31">
        <v>0</v>
      </c>
      <c r="BJ402" s="31">
        <v>0</v>
      </c>
      <c r="BK402" s="31">
        <v>2000</v>
      </c>
      <c r="BL402" s="31">
        <v>2000</v>
      </c>
      <c r="BM402" s="31">
        <v>2000</v>
      </c>
      <c r="BN402" s="31">
        <v>2000</v>
      </c>
      <c r="BO402" s="31">
        <v>2000</v>
      </c>
      <c r="BP402" s="31">
        <v>2000</v>
      </c>
      <c r="BQ402" s="31">
        <v>12000</v>
      </c>
      <c r="BR402" s="31" t="b">
        <v>1</v>
      </c>
      <c r="BS402" s="31"/>
      <c r="BT402" s="33" t="s">
        <v>189</v>
      </c>
    </row>
    <row r="403" spans="1:72" ht="51" x14ac:dyDescent="0.2">
      <c r="A403" s="17">
        <v>402</v>
      </c>
      <c r="B403" s="18">
        <v>0</v>
      </c>
      <c r="C403" s="19" t="s">
        <v>85</v>
      </c>
      <c r="D403" s="19" t="s">
        <v>226</v>
      </c>
      <c r="E403" s="20" t="s">
        <v>87</v>
      </c>
      <c r="F403" s="20" t="s">
        <v>88</v>
      </c>
      <c r="G403" s="19" t="s">
        <v>261</v>
      </c>
      <c r="H403" s="19" t="s">
        <v>262</v>
      </c>
      <c r="I403" s="19" t="s">
        <v>263</v>
      </c>
      <c r="J403" s="19" t="s">
        <v>264</v>
      </c>
      <c r="K403" s="19" t="s">
        <v>265</v>
      </c>
      <c r="L403" s="19" t="s">
        <v>266</v>
      </c>
      <c r="M403" s="21" t="s">
        <v>278</v>
      </c>
      <c r="N403" s="47"/>
      <c r="O403" s="19" t="s">
        <v>268</v>
      </c>
      <c r="P403" s="19" t="s">
        <v>279</v>
      </c>
      <c r="Q403" s="23">
        <v>0</v>
      </c>
      <c r="R403" s="24"/>
      <c r="S403" s="24">
        <v>1359.7599999999984</v>
      </c>
      <c r="T403" s="24"/>
      <c r="U403" s="25" t="s">
        <v>146</v>
      </c>
      <c r="V403" s="26">
        <f t="shared" si="14"/>
        <v>1359.7599999999984</v>
      </c>
      <c r="W403" s="26">
        <v>1359.7599999999998</v>
      </c>
      <c r="X403" s="26">
        <v>79.760000000000005</v>
      </c>
      <c r="Y403" s="26">
        <v>0</v>
      </c>
      <c r="Z403" s="26">
        <v>1279.9999999999984</v>
      </c>
      <c r="AA403" s="27" t="s">
        <v>99</v>
      </c>
      <c r="AB403" s="17" t="s">
        <v>100</v>
      </c>
      <c r="AC403" s="17"/>
      <c r="AD403" s="28"/>
      <c r="AE403" s="34"/>
      <c r="AF403" s="29"/>
      <c r="AG403" s="29"/>
      <c r="AH403" s="29"/>
      <c r="AI403" s="29"/>
      <c r="AJ403" s="29"/>
      <c r="AK403" s="29" t="s">
        <v>102</v>
      </c>
      <c r="AL403" s="29" t="s">
        <v>102</v>
      </c>
      <c r="AM403" s="29" t="s">
        <v>102</v>
      </c>
      <c r="AN403" s="29" t="s">
        <v>102</v>
      </c>
      <c r="AO403" s="29" t="s">
        <v>102</v>
      </c>
      <c r="AP403" s="29" t="s">
        <v>102</v>
      </c>
      <c r="AQ403" s="29" t="s">
        <v>102</v>
      </c>
      <c r="AR403" s="29"/>
      <c r="AS403" s="29"/>
      <c r="AT403" s="29"/>
      <c r="AU403" s="29"/>
      <c r="AV403" s="29"/>
      <c r="AW403" s="29"/>
      <c r="AX403" s="29" t="s">
        <v>102</v>
      </c>
      <c r="AY403" s="29" t="s">
        <v>102</v>
      </c>
      <c r="AZ403" s="29" t="s">
        <v>102</v>
      </c>
      <c r="BA403" s="29" t="s">
        <v>102</v>
      </c>
      <c r="BB403" s="29" t="s">
        <v>102</v>
      </c>
      <c r="BC403" s="29" t="s">
        <v>102</v>
      </c>
      <c r="BD403" s="30">
        <v>6</v>
      </c>
      <c r="BE403" s="31">
        <v>0</v>
      </c>
      <c r="BF403" s="31">
        <v>0</v>
      </c>
      <c r="BG403" s="31">
        <v>0</v>
      </c>
      <c r="BH403" s="31">
        <v>0</v>
      </c>
      <c r="BI403" s="31">
        <v>0</v>
      </c>
      <c r="BJ403" s="31">
        <v>0</v>
      </c>
      <c r="BK403" s="31">
        <v>226.62666666666641</v>
      </c>
      <c r="BL403" s="31">
        <v>226.62666666666641</v>
      </c>
      <c r="BM403" s="31">
        <v>226.62666666666641</v>
      </c>
      <c r="BN403" s="31">
        <v>226.62666666666641</v>
      </c>
      <c r="BO403" s="31">
        <v>226.62666666666641</v>
      </c>
      <c r="BP403" s="31">
        <v>226.62666666666641</v>
      </c>
      <c r="BQ403" s="31">
        <v>1359.7599999999984</v>
      </c>
      <c r="BR403" s="31" t="b">
        <v>1</v>
      </c>
      <c r="BS403" s="31"/>
      <c r="BT403" s="33" t="s">
        <v>189</v>
      </c>
    </row>
    <row r="404" spans="1:72" ht="51" x14ac:dyDescent="0.2">
      <c r="A404" s="17">
        <v>403</v>
      </c>
      <c r="B404" s="18">
        <v>0</v>
      </c>
      <c r="C404" s="19" t="s">
        <v>85</v>
      </c>
      <c r="D404" s="19" t="s">
        <v>226</v>
      </c>
      <c r="E404" s="20" t="s">
        <v>87</v>
      </c>
      <c r="F404" s="20" t="s">
        <v>88</v>
      </c>
      <c r="G404" s="19" t="s">
        <v>261</v>
      </c>
      <c r="H404" s="19" t="s">
        <v>262</v>
      </c>
      <c r="I404" s="19" t="s">
        <v>263</v>
      </c>
      <c r="J404" s="19" t="s">
        <v>264</v>
      </c>
      <c r="K404" s="19" t="s">
        <v>265</v>
      </c>
      <c r="L404" s="19" t="s">
        <v>266</v>
      </c>
      <c r="M404" s="21" t="s">
        <v>682</v>
      </c>
      <c r="N404" s="47"/>
      <c r="O404" s="19" t="s">
        <v>268</v>
      </c>
      <c r="P404" s="19" t="s">
        <v>683</v>
      </c>
      <c r="Q404" s="23">
        <v>0</v>
      </c>
      <c r="R404" s="24"/>
      <c r="S404" s="24">
        <v>6023.1399999999994</v>
      </c>
      <c r="T404" s="24"/>
      <c r="U404" s="25" t="s">
        <v>146</v>
      </c>
      <c r="V404" s="26">
        <f t="shared" si="14"/>
        <v>6023.1399999999994</v>
      </c>
      <c r="W404" s="26">
        <v>6023.1399999999994</v>
      </c>
      <c r="X404" s="26">
        <v>5536.4</v>
      </c>
      <c r="Y404" s="26">
        <v>0</v>
      </c>
      <c r="Z404" s="26">
        <v>486.73999999999978</v>
      </c>
      <c r="AA404" s="27" t="s">
        <v>99</v>
      </c>
      <c r="AB404" s="17" t="s">
        <v>100</v>
      </c>
      <c r="AC404" s="17"/>
      <c r="AD404" s="28"/>
      <c r="AE404" s="34"/>
      <c r="AF404" s="29"/>
      <c r="AG404" s="29"/>
      <c r="AH404" s="29"/>
      <c r="AI404" s="29"/>
      <c r="AJ404" s="29"/>
      <c r="AK404" s="29" t="s">
        <v>102</v>
      </c>
      <c r="AL404" s="29" t="s">
        <v>102</v>
      </c>
      <c r="AM404" s="29" t="s">
        <v>102</v>
      </c>
      <c r="AN404" s="29" t="s">
        <v>102</v>
      </c>
      <c r="AO404" s="29" t="s">
        <v>102</v>
      </c>
      <c r="AP404" s="29" t="s">
        <v>102</v>
      </c>
      <c r="AQ404" s="29" t="s">
        <v>102</v>
      </c>
      <c r="AR404" s="29"/>
      <c r="AS404" s="29"/>
      <c r="AT404" s="29"/>
      <c r="AU404" s="29"/>
      <c r="AV404" s="29"/>
      <c r="AW404" s="29"/>
      <c r="AX404" s="29" t="s">
        <v>102</v>
      </c>
      <c r="AY404" s="29" t="s">
        <v>102</v>
      </c>
      <c r="AZ404" s="29" t="s">
        <v>102</v>
      </c>
      <c r="BA404" s="29" t="s">
        <v>102</v>
      </c>
      <c r="BB404" s="29" t="s">
        <v>102</v>
      </c>
      <c r="BC404" s="29" t="s">
        <v>102</v>
      </c>
      <c r="BD404" s="30">
        <v>6</v>
      </c>
      <c r="BE404" s="31">
        <v>0</v>
      </c>
      <c r="BF404" s="31">
        <v>0</v>
      </c>
      <c r="BG404" s="31">
        <v>0</v>
      </c>
      <c r="BH404" s="31">
        <v>0</v>
      </c>
      <c r="BI404" s="31">
        <v>0</v>
      </c>
      <c r="BJ404" s="31">
        <v>0</v>
      </c>
      <c r="BK404" s="31">
        <v>1003.8566666666666</v>
      </c>
      <c r="BL404" s="31">
        <v>1003.8566666666666</v>
      </c>
      <c r="BM404" s="31">
        <v>1003.8566666666666</v>
      </c>
      <c r="BN404" s="31">
        <v>1003.8566666666666</v>
      </c>
      <c r="BO404" s="31">
        <v>1003.8566666666666</v>
      </c>
      <c r="BP404" s="31">
        <v>1003.8566666666666</v>
      </c>
      <c r="BQ404" s="31">
        <v>6023.1399999999994</v>
      </c>
      <c r="BR404" s="31" t="b">
        <v>1</v>
      </c>
      <c r="BS404" s="31"/>
      <c r="BT404" s="33" t="s">
        <v>189</v>
      </c>
    </row>
    <row r="405" spans="1:72" ht="51" x14ac:dyDescent="0.2">
      <c r="A405" s="17">
        <v>404</v>
      </c>
      <c r="B405" s="18">
        <v>0</v>
      </c>
      <c r="C405" s="19" t="s">
        <v>85</v>
      </c>
      <c r="D405" s="19" t="s">
        <v>226</v>
      </c>
      <c r="E405" s="20" t="s">
        <v>87</v>
      </c>
      <c r="F405" s="20" t="s">
        <v>88</v>
      </c>
      <c r="G405" s="19" t="s">
        <v>261</v>
      </c>
      <c r="H405" s="19" t="s">
        <v>262</v>
      </c>
      <c r="I405" s="19" t="s">
        <v>263</v>
      </c>
      <c r="J405" s="19" t="s">
        <v>264</v>
      </c>
      <c r="K405" s="19" t="s">
        <v>265</v>
      </c>
      <c r="L405" s="19" t="s">
        <v>266</v>
      </c>
      <c r="M405" s="21" t="s">
        <v>677</v>
      </c>
      <c r="N405" s="47"/>
      <c r="O405" s="19" t="s">
        <v>268</v>
      </c>
      <c r="P405" s="19" t="s">
        <v>678</v>
      </c>
      <c r="Q405" s="23">
        <v>0</v>
      </c>
      <c r="R405" s="24"/>
      <c r="S405" s="24">
        <v>30804.430000000008</v>
      </c>
      <c r="T405" s="24"/>
      <c r="U405" s="25" t="s">
        <v>146</v>
      </c>
      <c r="V405" s="26">
        <f t="shared" si="14"/>
        <v>30804.430000000008</v>
      </c>
      <c r="W405" s="26">
        <v>30804.43</v>
      </c>
      <c r="X405" s="26">
        <v>30804.43</v>
      </c>
      <c r="Y405" s="26">
        <v>0</v>
      </c>
      <c r="Z405" s="26">
        <v>0</v>
      </c>
      <c r="AA405" s="27" t="s">
        <v>99</v>
      </c>
      <c r="AB405" s="17" t="s">
        <v>100</v>
      </c>
      <c r="AC405" s="17"/>
      <c r="AD405" s="28"/>
      <c r="AE405" s="34"/>
      <c r="AF405" s="29"/>
      <c r="AG405" s="29"/>
      <c r="AH405" s="29"/>
      <c r="AI405" s="29"/>
      <c r="AJ405" s="29"/>
      <c r="AK405" s="29" t="s">
        <v>102</v>
      </c>
      <c r="AL405" s="29" t="s">
        <v>102</v>
      </c>
      <c r="AM405" s="29" t="s">
        <v>102</v>
      </c>
      <c r="AN405" s="29" t="s">
        <v>102</v>
      </c>
      <c r="AO405" s="29" t="s">
        <v>102</v>
      </c>
      <c r="AP405" s="29" t="s">
        <v>102</v>
      </c>
      <c r="AQ405" s="29" t="s">
        <v>102</v>
      </c>
      <c r="AR405" s="29"/>
      <c r="AS405" s="29"/>
      <c r="AT405" s="29"/>
      <c r="AU405" s="29"/>
      <c r="AV405" s="29"/>
      <c r="AW405" s="29"/>
      <c r="AX405" s="29" t="s">
        <v>102</v>
      </c>
      <c r="AY405" s="29" t="s">
        <v>102</v>
      </c>
      <c r="AZ405" s="29" t="s">
        <v>102</v>
      </c>
      <c r="BA405" s="29" t="s">
        <v>102</v>
      </c>
      <c r="BB405" s="29" t="s">
        <v>102</v>
      </c>
      <c r="BC405" s="29" t="s">
        <v>102</v>
      </c>
      <c r="BD405" s="30">
        <v>6</v>
      </c>
      <c r="BE405" s="31">
        <v>0</v>
      </c>
      <c r="BF405" s="31">
        <v>0</v>
      </c>
      <c r="BG405" s="31">
        <v>0</v>
      </c>
      <c r="BH405" s="31">
        <v>0</v>
      </c>
      <c r="BI405" s="31">
        <v>0</v>
      </c>
      <c r="BJ405" s="31">
        <v>0</v>
      </c>
      <c r="BK405" s="31">
        <v>5134.0716666666676</v>
      </c>
      <c r="BL405" s="31">
        <v>5134.0716666666676</v>
      </c>
      <c r="BM405" s="31">
        <v>5134.0716666666676</v>
      </c>
      <c r="BN405" s="31">
        <v>5134.0716666666676</v>
      </c>
      <c r="BO405" s="31">
        <v>5134.0716666666676</v>
      </c>
      <c r="BP405" s="31">
        <v>5134.0716666666676</v>
      </c>
      <c r="BQ405" s="31">
        <v>30804.430000000004</v>
      </c>
      <c r="BR405" s="31" t="b">
        <v>1</v>
      </c>
      <c r="BS405" s="31"/>
      <c r="BT405" s="33" t="s">
        <v>189</v>
      </c>
    </row>
    <row r="406" spans="1:72" ht="51" x14ac:dyDescent="0.2">
      <c r="A406" s="17">
        <v>405</v>
      </c>
      <c r="B406" s="18">
        <v>0</v>
      </c>
      <c r="C406" s="19" t="s">
        <v>85</v>
      </c>
      <c r="D406" s="19" t="s">
        <v>226</v>
      </c>
      <c r="E406" s="20" t="s">
        <v>87</v>
      </c>
      <c r="F406" s="20" t="s">
        <v>88</v>
      </c>
      <c r="G406" s="19" t="s">
        <v>261</v>
      </c>
      <c r="H406" s="19" t="s">
        <v>262</v>
      </c>
      <c r="I406" s="19" t="s">
        <v>263</v>
      </c>
      <c r="J406" s="19" t="s">
        <v>264</v>
      </c>
      <c r="K406" s="19" t="s">
        <v>265</v>
      </c>
      <c r="L406" s="19" t="s">
        <v>266</v>
      </c>
      <c r="M406" s="21" t="s">
        <v>273</v>
      </c>
      <c r="N406" s="47"/>
      <c r="O406" s="19" t="s">
        <v>268</v>
      </c>
      <c r="P406" s="19" t="s">
        <v>274</v>
      </c>
      <c r="Q406" s="23">
        <v>0</v>
      </c>
      <c r="R406" s="24"/>
      <c r="S406" s="24">
        <v>32236.759999999951</v>
      </c>
      <c r="T406" s="24"/>
      <c r="U406" s="25" t="s">
        <v>146</v>
      </c>
      <c r="V406" s="26">
        <f t="shared" si="14"/>
        <v>32236.759999999951</v>
      </c>
      <c r="W406" s="26">
        <v>32236.760000000002</v>
      </c>
      <c r="X406" s="26">
        <v>10</v>
      </c>
      <c r="Y406" s="26">
        <v>-5.0931703299283981E-11</v>
      </c>
      <c r="Z406" s="26">
        <v>32226.759999999951</v>
      </c>
      <c r="AA406" s="27" t="s">
        <v>99</v>
      </c>
      <c r="AB406" s="17" t="s">
        <v>100</v>
      </c>
      <c r="AC406" s="17"/>
      <c r="AD406" s="28"/>
      <c r="AE406" s="34"/>
      <c r="AF406" s="29"/>
      <c r="AG406" s="29"/>
      <c r="AH406" s="29"/>
      <c r="AI406" s="29"/>
      <c r="AJ406" s="29"/>
      <c r="AK406" s="29" t="s">
        <v>102</v>
      </c>
      <c r="AL406" s="29" t="s">
        <v>102</v>
      </c>
      <c r="AM406" s="29" t="s">
        <v>102</v>
      </c>
      <c r="AN406" s="29" t="s">
        <v>102</v>
      </c>
      <c r="AO406" s="29" t="s">
        <v>102</v>
      </c>
      <c r="AP406" s="29" t="s">
        <v>102</v>
      </c>
      <c r="AQ406" s="29" t="s">
        <v>102</v>
      </c>
      <c r="AR406" s="29"/>
      <c r="AS406" s="29"/>
      <c r="AT406" s="29"/>
      <c r="AU406" s="29"/>
      <c r="AV406" s="29"/>
      <c r="AW406" s="29"/>
      <c r="AX406" s="29" t="s">
        <v>102</v>
      </c>
      <c r="AY406" s="29" t="s">
        <v>102</v>
      </c>
      <c r="AZ406" s="29" t="s">
        <v>102</v>
      </c>
      <c r="BA406" s="29" t="s">
        <v>102</v>
      </c>
      <c r="BB406" s="29" t="s">
        <v>102</v>
      </c>
      <c r="BC406" s="29" t="s">
        <v>102</v>
      </c>
      <c r="BD406" s="30">
        <v>6</v>
      </c>
      <c r="BE406" s="31">
        <v>0</v>
      </c>
      <c r="BF406" s="31">
        <v>0</v>
      </c>
      <c r="BG406" s="31">
        <v>0</v>
      </c>
      <c r="BH406" s="31">
        <v>0</v>
      </c>
      <c r="BI406" s="31">
        <v>0</v>
      </c>
      <c r="BJ406" s="31">
        <v>0</v>
      </c>
      <c r="BK406" s="31">
        <v>5372.7933333333249</v>
      </c>
      <c r="BL406" s="31">
        <v>5372.7933333333249</v>
      </c>
      <c r="BM406" s="31">
        <v>5372.7933333333249</v>
      </c>
      <c r="BN406" s="31">
        <v>5372.7933333333249</v>
      </c>
      <c r="BO406" s="31">
        <v>5372.7933333333249</v>
      </c>
      <c r="BP406" s="31">
        <v>5372.7933333333249</v>
      </c>
      <c r="BQ406" s="31">
        <v>32236.759999999951</v>
      </c>
      <c r="BR406" s="31" t="b">
        <v>1</v>
      </c>
      <c r="BS406" s="31"/>
      <c r="BT406" s="33" t="s">
        <v>189</v>
      </c>
    </row>
    <row r="407" spans="1:72" ht="51" x14ac:dyDescent="0.2">
      <c r="A407" s="17">
        <v>406</v>
      </c>
      <c r="B407" s="18">
        <v>0</v>
      </c>
      <c r="C407" s="19" t="s">
        <v>85</v>
      </c>
      <c r="D407" s="19" t="s">
        <v>226</v>
      </c>
      <c r="E407" s="20" t="s">
        <v>87</v>
      </c>
      <c r="F407" s="20" t="s">
        <v>88</v>
      </c>
      <c r="G407" s="19" t="s">
        <v>261</v>
      </c>
      <c r="H407" s="19" t="s">
        <v>262</v>
      </c>
      <c r="I407" s="19" t="s">
        <v>263</v>
      </c>
      <c r="J407" s="19" t="s">
        <v>264</v>
      </c>
      <c r="K407" s="19" t="s">
        <v>265</v>
      </c>
      <c r="L407" s="19" t="s">
        <v>266</v>
      </c>
      <c r="M407" s="21" t="s">
        <v>280</v>
      </c>
      <c r="N407" s="47"/>
      <c r="O407" s="19" t="s">
        <v>268</v>
      </c>
      <c r="P407" s="19" t="s">
        <v>281</v>
      </c>
      <c r="Q407" s="23">
        <v>0</v>
      </c>
      <c r="R407" s="24"/>
      <c r="S407" s="24">
        <v>129131.37</v>
      </c>
      <c r="T407" s="24"/>
      <c r="U407" s="25" t="s">
        <v>146</v>
      </c>
      <c r="V407" s="26">
        <f t="shared" si="14"/>
        <v>129131.37</v>
      </c>
      <c r="W407" s="26">
        <v>129131.37</v>
      </c>
      <c r="X407" s="26">
        <v>67864.290000000343</v>
      </c>
      <c r="Y407" s="26">
        <v>0</v>
      </c>
      <c r="Z407" s="26">
        <v>61267.079999999653</v>
      </c>
      <c r="AA407" s="27" t="s">
        <v>99</v>
      </c>
      <c r="AB407" s="17" t="s">
        <v>100</v>
      </c>
      <c r="AC407" s="17"/>
      <c r="AD407" s="28"/>
      <c r="AE407" s="34"/>
      <c r="AF407" s="29"/>
      <c r="AG407" s="29"/>
      <c r="AH407" s="29"/>
      <c r="AI407" s="29"/>
      <c r="AJ407" s="29"/>
      <c r="AK407" s="29" t="s">
        <v>102</v>
      </c>
      <c r="AL407" s="29" t="s">
        <v>102</v>
      </c>
      <c r="AM407" s="29" t="s">
        <v>102</v>
      </c>
      <c r="AN407" s="29" t="s">
        <v>102</v>
      </c>
      <c r="AO407" s="29" t="s">
        <v>102</v>
      </c>
      <c r="AP407" s="29" t="s">
        <v>102</v>
      </c>
      <c r="AQ407" s="29" t="s">
        <v>102</v>
      </c>
      <c r="AR407" s="29"/>
      <c r="AS407" s="29"/>
      <c r="AT407" s="29"/>
      <c r="AU407" s="29"/>
      <c r="AV407" s="29"/>
      <c r="AW407" s="29"/>
      <c r="AX407" s="29" t="s">
        <v>102</v>
      </c>
      <c r="AY407" s="29" t="s">
        <v>102</v>
      </c>
      <c r="AZ407" s="29" t="s">
        <v>102</v>
      </c>
      <c r="BA407" s="29" t="s">
        <v>102</v>
      </c>
      <c r="BB407" s="29" t="s">
        <v>102</v>
      </c>
      <c r="BC407" s="29" t="s">
        <v>102</v>
      </c>
      <c r="BD407" s="30">
        <v>6</v>
      </c>
      <c r="BE407" s="31">
        <v>0</v>
      </c>
      <c r="BF407" s="31">
        <v>0</v>
      </c>
      <c r="BG407" s="31">
        <v>0</v>
      </c>
      <c r="BH407" s="31">
        <v>0</v>
      </c>
      <c r="BI407" s="31">
        <v>0</v>
      </c>
      <c r="BJ407" s="31">
        <v>0</v>
      </c>
      <c r="BK407" s="31">
        <v>21521.895</v>
      </c>
      <c r="BL407" s="31">
        <v>21521.895</v>
      </c>
      <c r="BM407" s="31">
        <v>21521.895</v>
      </c>
      <c r="BN407" s="31">
        <v>21521.895</v>
      </c>
      <c r="BO407" s="31">
        <v>21521.895</v>
      </c>
      <c r="BP407" s="31">
        <v>21521.895</v>
      </c>
      <c r="BQ407" s="31">
        <v>129131.37000000001</v>
      </c>
      <c r="BR407" s="31" t="b">
        <v>1</v>
      </c>
      <c r="BS407" s="31"/>
      <c r="BT407" s="33" t="s">
        <v>189</v>
      </c>
    </row>
    <row r="408" spans="1:72" ht="51" x14ac:dyDescent="0.2">
      <c r="A408" s="17">
        <v>407</v>
      </c>
      <c r="B408" s="18">
        <v>0</v>
      </c>
      <c r="C408" s="19" t="s">
        <v>85</v>
      </c>
      <c r="D408" s="19" t="s">
        <v>226</v>
      </c>
      <c r="E408" s="20" t="s">
        <v>87</v>
      </c>
      <c r="F408" s="20" t="s">
        <v>88</v>
      </c>
      <c r="G408" s="19" t="s">
        <v>261</v>
      </c>
      <c r="H408" s="19" t="s">
        <v>262</v>
      </c>
      <c r="I408" s="19" t="s">
        <v>263</v>
      </c>
      <c r="J408" s="19" t="s">
        <v>264</v>
      </c>
      <c r="K408" s="19" t="s">
        <v>265</v>
      </c>
      <c r="L408" s="19" t="s">
        <v>266</v>
      </c>
      <c r="M408" s="21" t="s">
        <v>276</v>
      </c>
      <c r="N408" s="47"/>
      <c r="O408" s="19" t="s">
        <v>268</v>
      </c>
      <c r="P408" s="19" t="s">
        <v>277</v>
      </c>
      <c r="Q408" s="23">
        <v>0</v>
      </c>
      <c r="R408" s="24"/>
      <c r="S408" s="24">
        <v>534854</v>
      </c>
      <c r="T408" s="24"/>
      <c r="U408" s="25" t="s">
        <v>146</v>
      </c>
      <c r="V408" s="26">
        <f t="shared" si="14"/>
        <v>534854</v>
      </c>
      <c r="W408" s="26">
        <v>534854</v>
      </c>
      <c r="X408" s="26">
        <v>298448</v>
      </c>
      <c r="Y408" s="26">
        <v>0</v>
      </c>
      <c r="Z408" s="26">
        <v>236406</v>
      </c>
      <c r="AA408" s="27" t="s">
        <v>99</v>
      </c>
      <c r="AB408" s="17" t="s">
        <v>100</v>
      </c>
      <c r="AC408" s="17"/>
      <c r="AD408" s="28"/>
      <c r="AE408" s="34"/>
      <c r="AF408" s="29"/>
      <c r="AG408" s="29"/>
      <c r="AH408" s="29"/>
      <c r="AI408" s="29"/>
      <c r="AJ408" s="29"/>
      <c r="AK408" s="29" t="s">
        <v>102</v>
      </c>
      <c r="AL408" s="29" t="s">
        <v>102</v>
      </c>
      <c r="AM408" s="29" t="s">
        <v>102</v>
      </c>
      <c r="AN408" s="29" t="s">
        <v>102</v>
      </c>
      <c r="AO408" s="29" t="s">
        <v>102</v>
      </c>
      <c r="AP408" s="29" t="s">
        <v>102</v>
      </c>
      <c r="AQ408" s="29" t="s">
        <v>102</v>
      </c>
      <c r="AR408" s="29"/>
      <c r="AS408" s="29"/>
      <c r="AT408" s="29"/>
      <c r="AU408" s="29"/>
      <c r="AV408" s="29"/>
      <c r="AW408" s="29"/>
      <c r="AX408" s="29" t="s">
        <v>102</v>
      </c>
      <c r="AY408" s="29" t="s">
        <v>102</v>
      </c>
      <c r="AZ408" s="29" t="s">
        <v>102</v>
      </c>
      <c r="BA408" s="29" t="s">
        <v>102</v>
      </c>
      <c r="BB408" s="29" t="s">
        <v>102</v>
      </c>
      <c r="BC408" s="29" t="s">
        <v>102</v>
      </c>
      <c r="BD408" s="30">
        <v>6</v>
      </c>
      <c r="BE408" s="31">
        <v>0</v>
      </c>
      <c r="BF408" s="31">
        <v>0</v>
      </c>
      <c r="BG408" s="31">
        <v>0</v>
      </c>
      <c r="BH408" s="31">
        <v>0</v>
      </c>
      <c r="BI408" s="31">
        <v>0</v>
      </c>
      <c r="BJ408" s="31">
        <v>0</v>
      </c>
      <c r="BK408" s="31">
        <v>89142.333333333328</v>
      </c>
      <c r="BL408" s="31">
        <v>89142.333333333328</v>
      </c>
      <c r="BM408" s="31">
        <v>89142.333333333328</v>
      </c>
      <c r="BN408" s="31">
        <v>89142.333333333328</v>
      </c>
      <c r="BO408" s="31">
        <v>89142.333333333328</v>
      </c>
      <c r="BP408" s="31">
        <v>89142.333333333328</v>
      </c>
      <c r="BQ408" s="31">
        <v>534854</v>
      </c>
      <c r="BR408" s="31" t="b">
        <v>1</v>
      </c>
      <c r="BS408" s="31"/>
      <c r="BT408" s="33" t="s">
        <v>189</v>
      </c>
    </row>
    <row r="409" spans="1:72" ht="51" x14ac:dyDescent="0.2">
      <c r="A409" s="17">
        <v>408</v>
      </c>
      <c r="B409" s="18">
        <v>0</v>
      </c>
      <c r="C409" s="19" t="s">
        <v>85</v>
      </c>
      <c r="D409" s="19" t="s">
        <v>226</v>
      </c>
      <c r="E409" s="20" t="s">
        <v>87</v>
      </c>
      <c r="F409" s="20" t="s">
        <v>88</v>
      </c>
      <c r="G409" s="19" t="s">
        <v>261</v>
      </c>
      <c r="H409" s="19" t="s">
        <v>262</v>
      </c>
      <c r="I409" s="19" t="s">
        <v>263</v>
      </c>
      <c r="J409" s="19" t="s">
        <v>264</v>
      </c>
      <c r="K409" s="19" t="s">
        <v>265</v>
      </c>
      <c r="L409" s="19" t="s">
        <v>266</v>
      </c>
      <c r="M409" s="21" t="s">
        <v>267</v>
      </c>
      <c r="N409" s="47"/>
      <c r="O409" s="19" t="s">
        <v>268</v>
      </c>
      <c r="P409" s="19" t="s">
        <v>269</v>
      </c>
      <c r="Q409" s="23">
        <v>0</v>
      </c>
      <c r="R409" s="24"/>
      <c r="S409" s="24">
        <v>547398.94000000018</v>
      </c>
      <c r="T409" s="24"/>
      <c r="U409" s="25" t="s">
        <v>146</v>
      </c>
      <c r="V409" s="26">
        <f t="shared" si="14"/>
        <v>547398.94000000018</v>
      </c>
      <c r="W409" s="26">
        <v>547398.93999999994</v>
      </c>
      <c r="X409" s="26">
        <v>302282.08999999979</v>
      </c>
      <c r="Y409" s="26">
        <v>0</v>
      </c>
      <c r="Z409" s="26">
        <v>245116.85000000038</v>
      </c>
      <c r="AA409" s="27" t="s">
        <v>99</v>
      </c>
      <c r="AB409" s="17" t="s">
        <v>100</v>
      </c>
      <c r="AC409" s="17"/>
      <c r="AD409" s="28"/>
      <c r="AE409" s="34"/>
      <c r="AF409" s="29"/>
      <c r="AG409" s="29"/>
      <c r="AH409" s="29"/>
      <c r="AI409" s="29"/>
      <c r="AJ409" s="29"/>
      <c r="AK409" s="29" t="s">
        <v>102</v>
      </c>
      <c r="AL409" s="29" t="s">
        <v>102</v>
      </c>
      <c r="AM409" s="29" t="s">
        <v>102</v>
      </c>
      <c r="AN409" s="29" t="s">
        <v>102</v>
      </c>
      <c r="AO409" s="29" t="s">
        <v>102</v>
      </c>
      <c r="AP409" s="29" t="s">
        <v>102</v>
      </c>
      <c r="AQ409" s="29" t="s">
        <v>102</v>
      </c>
      <c r="AR409" s="29"/>
      <c r="AS409" s="29"/>
      <c r="AT409" s="29"/>
      <c r="AU409" s="29"/>
      <c r="AV409" s="29"/>
      <c r="AW409" s="29"/>
      <c r="AX409" s="29" t="s">
        <v>102</v>
      </c>
      <c r="AY409" s="29" t="s">
        <v>102</v>
      </c>
      <c r="AZ409" s="29" t="s">
        <v>102</v>
      </c>
      <c r="BA409" s="29" t="s">
        <v>102</v>
      </c>
      <c r="BB409" s="29" t="s">
        <v>102</v>
      </c>
      <c r="BC409" s="29" t="s">
        <v>102</v>
      </c>
      <c r="BD409" s="30">
        <v>6</v>
      </c>
      <c r="BE409" s="31">
        <v>0</v>
      </c>
      <c r="BF409" s="31">
        <v>0</v>
      </c>
      <c r="BG409" s="31">
        <v>0</v>
      </c>
      <c r="BH409" s="31">
        <v>0</v>
      </c>
      <c r="BI409" s="31">
        <v>0</v>
      </c>
      <c r="BJ409" s="31">
        <v>0</v>
      </c>
      <c r="BK409" s="31">
        <v>91233.156666666691</v>
      </c>
      <c r="BL409" s="31">
        <v>91233.156666666691</v>
      </c>
      <c r="BM409" s="31">
        <v>91233.156666666691</v>
      </c>
      <c r="BN409" s="31">
        <v>91233.156666666691</v>
      </c>
      <c r="BO409" s="31">
        <v>91233.156666666691</v>
      </c>
      <c r="BP409" s="31">
        <v>91233.156666666691</v>
      </c>
      <c r="BQ409" s="31">
        <v>547398.94000000018</v>
      </c>
      <c r="BR409" s="31" t="b">
        <v>1</v>
      </c>
      <c r="BS409" s="31"/>
      <c r="BT409" s="33" t="s">
        <v>189</v>
      </c>
    </row>
    <row r="410" spans="1:72" ht="75" x14ac:dyDescent="0.2">
      <c r="A410" s="17">
        <v>409</v>
      </c>
      <c r="B410" s="18">
        <v>0</v>
      </c>
      <c r="C410" s="19" t="s">
        <v>85</v>
      </c>
      <c r="D410" s="19" t="s">
        <v>226</v>
      </c>
      <c r="E410" s="20" t="s">
        <v>87</v>
      </c>
      <c r="F410" s="20" t="s">
        <v>88</v>
      </c>
      <c r="G410" s="19" t="s">
        <v>261</v>
      </c>
      <c r="H410" s="19" t="s">
        <v>262</v>
      </c>
      <c r="I410" s="19" t="s">
        <v>263</v>
      </c>
      <c r="J410" s="19" t="s">
        <v>264</v>
      </c>
      <c r="K410" s="19" t="s">
        <v>265</v>
      </c>
      <c r="L410" s="19" t="s">
        <v>472</v>
      </c>
      <c r="M410" s="21" t="s">
        <v>298</v>
      </c>
      <c r="N410" s="47"/>
      <c r="O410" s="19" t="s">
        <v>316</v>
      </c>
      <c r="P410" s="19" t="s">
        <v>753</v>
      </c>
      <c r="Q410" s="23">
        <v>0</v>
      </c>
      <c r="R410" s="24">
        <v>-150000</v>
      </c>
      <c r="S410" s="24">
        <v>150000</v>
      </c>
      <c r="T410" s="24"/>
      <c r="U410" s="25" t="s">
        <v>111</v>
      </c>
      <c r="V410" s="26">
        <f t="shared" si="14"/>
        <v>0</v>
      </c>
      <c r="W410" s="26">
        <v>0</v>
      </c>
      <c r="X410" s="26">
        <v>0</v>
      </c>
      <c r="Y410" s="26">
        <v>0</v>
      </c>
      <c r="Z410" s="26">
        <v>0</v>
      </c>
      <c r="AA410" s="27" t="s">
        <v>99</v>
      </c>
      <c r="AB410" s="17" t="s">
        <v>100</v>
      </c>
      <c r="AC410" s="17"/>
      <c r="AD410" s="28"/>
      <c r="AE410" s="34"/>
      <c r="AF410" s="29"/>
      <c r="AG410" s="29"/>
      <c r="AH410" s="29"/>
      <c r="AI410" s="29"/>
      <c r="AJ410" s="29"/>
      <c r="AK410" s="29"/>
      <c r="AL410" s="29"/>
      <c r="AM410" s="29"/>
      <c r="AN410" s="29"/>
      <c r="AO410" s="29"/>
      <c r="AP410" s="29"/>
      <c r="AQ410" s="29"/>
      <c r="AR410" s="29"/>
      <c r="AS410" s="29"/>
      <c r="AT410" s="29"/>
      <c r="AU410" s="29"/>
      <c r="AV410" s="29"/>
      <c r="AW410" s="29"/>
      <c r="AX410" s="29"/>
      <c r="AY410" s="29"/>
      <c r="AZ410" s="29"/>
      <c r="BA410" s="29"/>
      <c r="BB410" s="29"/>
      <c r="BC410" s="29"/>
      <c r="BD410" s="30">
        <v>0</v>
      </c>
      <c r="BE410" s="31">
        <v>0</v>
      </c>
      <c r="BF410" s="31">
        <v>0</v>
      </c>
      <c r="BG410" s="31">
        <v>0</v>
      </c>
      <c r="BH410" s="31">
        <v>0</v>
      </c>
      <c r="BI410" s="31">
        <v>0</v>
      </c>
      <c r="BJ410" s="31">
        <v>0</v>
      </c>
      <c r="BK410" s="31">
        <v>0</v>
      </c>
      <c r="BL410" s="31">
        <v>0</v>
      </c>
      <c r="BM410" s="31">
        <v>0</v>
      </c>
      <c r="BN410" s="31">
        <v>0</v>
      </c>
      <c r="BO410" s="31">
        <v>0</v>
      </c>
      <c r="BP410" s="31">
        <v>0</v>
      </c>
      <c r="BQ410" s="31">
        <v>0</v>
      </c>
      <c r="BR410" s="31" t="b">
        <v>1</v>
      </c>
      <c r="BS410" s="31"/>
      <c r="BT410" s="33" t="s">
        <v>754</v>
      </c>
    </row>
    <row r="411" spans="1:72" ht="51" x14ac:dyDescent="0.2">
      <c r="A411" s="46">
        <v>410</v>
      </c>
      <c r="B411" s="18">
        <v>253</v>
      </c>
      <c r="C411" s="19" t="s">
        <v>85</v>
      </c>
      <c r="D411" s="19" t="s">
        <v>226</v>
      </c>
      <c r="E411" s="20" t="s">
        <v>87</v>
      </c>
      <c r="F411" s="20" t="s">
        <v>88</v>
      </c>
      <c r="G411" s="19" t="s">
        <v>89</v>
      </c>
      <c r="H411" s="19" t="s">
        <v>204</v>
      </c>
      <c r="I411" s="19" t="s">
        <v>205</v>
      </c>
      <c r="J411" s="19" t="s">
        <v>206</v>
      </c>
      <c r="K411" s="19" t="s">
        <v>227</v>
      </c>
      <c r="L411" s="19" t="s">
        <v>301</v>
      </c>
      <c r="M411" s="21" t="s">
        <v>755</v>
      </c>
      <c r="N411" s="22"/>
      <c r="O411" s="19" t="s">
        <v>108</v>
      </c>
      <c r="P411" s="19" t="s">
        <v>232</v>
      </c>
      <c r="Q411" s="23">
        <v>0</v>
      </c>
      <c r="R411" s="24">
        <v>0</v>
      </c>
      <c r="S411" s="24">
        <v>15747.44</v>
      </c>
      <c r="T411" s="24"/>
      <c r="U411" s="25" t="s">
        <v>128</v>
      </c>
      <c r="V411" s="26">
        <f t="shared" si="14"/>
        <v>15747.44</v>
      </c>
      <c r="W411" s="26">
        <v>14060.21</v>
      </c>
      <c r="X411" s="26">
        <v>0</v>
      </c>
      <c r="Y411" s="26">
        <v>1687.2300000000014</v>
      </c>
      <c r="Z411" s="26">
        <v>15747.44</v>
      </c>
      <c r="AA411" s="27" t="s">
        <v>99</v>
      </c>
      <c r="AB411" s="17" t="s">
        <v>129</v>
      </c>
      <c r="AC411" s="17" t="s">
        <v>134</v>
      </c>
      <c r="AD411" s="28"/>
      <c r="AE411" s="34"/>
      <c r="AF411" s="29"/>
      <c r="AG411" s="29"/>
      <c r="AH411" s="29"/>
      <c r="AI411" s="29"/>
      <c r="AJ411" s="29"/>
      <c r="AK411" s="29"/>
      <c r="AL411" s="29" t="s">
        <v>102</v>
      </c>
      <c r="AM411" s="29"/>
      <c r="AN411" s="29"/>
      <c r="AO411" s="29"/>
      <c r="AP411" s="29"/>
      <c r="AQ411" s="29"/>
      <c r="AR411" s="29"/>
      <c r="AS411" s="29"/>
      <c r="AT411" s="29"/>
      <c r="AU411" s="29"/>
      <c r="AV411" s="29"/>
      <c r="AW411" s="29"/>
      <c r="AX411" s="29"/>
      <c r="AY411" s="29"/>
      <c r="AZ411" s="29"/>
      <c r="BA411" s="29" t="s">
        <v>102</v>
      </c>
      <c r="BB411" s="29"/>
      <c r="BC411" s="29"/>
      <c r="BD411" s="30">
        <v>1</v>
      </c>
      <c r="BE411" s="31">
        <v>0</v>
      </c>
      <c r="BF411" s="31">
        <v>0</v>
      </c>
      <c r="BG411" s="31">
        <v>0</v>
      </c>
      <c r="BH411" s="31">
        <v>0</v>
      </c>
      <c r="BI411" s="31">
        <v>0</v>
      </c>
      <c r="BJ411" s="31">
        <v>0</v>
      </c>
      <c r="BK411" s="31">
        <v>0</v>
      </c>
      <c r="BL411" s="31">
        <v>0</v>
      </c>
      <c r="BM411" s="31">
        <v>0</v>
      </c>
      <c r="BN411" s="31">
        <v>15747.44</v>
      </c>
      <c r="BO411" s="31">
        <v>0</v>
      </c>
      <c r="BP411" s="31">
        <v>0</v>
      </c>
      <c r="BQ411" s="31">
        <v>15747.44</v>
      </c>
      <c r="BR411" s="31" t="b">
        <v>1</v>
      </c>
      <c r="BS411" s="31"/>
      <c r="BT411" s="33" t="s">
        <v>756</v>
      </c>
    </row>
    <row r="412" spans="1:72" ht="51" x14ac:dyDescent="0.2">
      <c r="A412" s="17">
        <v>411</v>
      </c>
      <c r="B412" s="18">
        <v>0</v>
      </c>
      <c r="C412" s="19" t="s">
        <v>85</v>
      </c>
      <c r="D412" s="19" t="s">
        <v>226</v>
      </c>
      <c r="E412" s="20" t="s">
        <v>87</v>
      </c>
      <c r="F412" s="20" t="s">
        <v>88</v>
      </c>
      <c r="G412" s="19" t="s">
        <v>89</v>
      </c>
      <c r="H412" s="19" t="s">
        <v>204</v>
      </c>
      <c r="I412" s="19" t="s">
        <v>205</v>
      </c>
      <c r="J412" s="19" t="s">
        <v>206</v>
      </c>
      <c r="K412" s="19" t="s">
        <v>227</v>
      </c>
      <c r="L412" s="19" t="s">
        <v>238</v>
      </c>
      <c r="M412" s="21" t="s">
        <v>757</v>
      </c>
      <c r="N412" s="22"/>
      <c r="O412" s="19" t="s">
        <v>240</v>
      </c>
      <c r="P412" s="19" t="s">
        <v>758</v>
      </c>
      <c r="Q412" s="23">
        <v>0</v>
      </c>
      <c r="R412" s="24">
        <v>0</v>
      </c>
      <c r="S412" s="24">
        <v>84294</v>
      </c>
      <c r="T412" s="24"/>
      <c r="U412" s="25" t="s">
        <v>133</v>
      </c>
      <c r="V412" s="26">
        <f t="shared" si="14"/>
        <v>84294</v>
      </c>
      <c r="W412" s="26">
        <v>84294</v>
      </c>
      <c r="X412" s="26">
        <v>81420</v>
      </c>
      <c r="Y412" s="26">
        <v>0</v>
      </c>
      <c r="Z412" s="26">
        <v>2874</v>
      </c>
      <c r="AA412" s="27" t="s">
        <v>99</v>
      </c>
      <c r="AB412" s="17" t="s">
        <v>129</v>
      </c>
      <c r="AC412" s="17" t="s">
        <v>134</v>
      </c>
      <c r="AD412" s="28"/>
      <c r="AE412" s="34"/>
      <c r="AF412" s="29"/>
      <c r="AG412" s="29"/>
      <c r="AH412" s="29"/>
      <c r="AI412" s="29"/>
      <c r="AJ412" s="29"/>
      <c r="AK412" s="29"/>
      <c r="AL412" s="29" t="s">
        <v>159</v>
      </c>
      <c r="AM412" s="29"/>
      <c r="AN412" s="29"/>
      <c r="AO412" s="29"/>
      <c r="AP412" s="29"/>
      <c r="AQ412" s="29"/>
      <c r="AR412" s="29"/>
      <c r="AS412" s="29"/>
      <c r="AT412" s="29"/>
      <c r="AU412" s="29"/>
      <c r="AV412" s="29"/>
      <c r="AW412" s="29"/>
      <c r="AX412" s="29" t="s">
        <v>102</v>
      </c>
      <c r="AY412" s="29"/>
      <c r="AZ412" s="29"/>
      <c r="BA412" s="29"/>
      <c r="BB412" s="29"/>
      <c r="BC412" s="29"/>
      <c r="BD412" s="30">
        <v>1</v>
      </c>
      <c r="BE412" s="31">
        <v>0</v>
      </c>
      <c r="BF412" s="31">
        <v>0</v>
      </c>
      <c r="BG412" s="31">
        <v>0</v>
      </c>
      <c r="BH412" s="31">
        <v>0</v>
      </c>
      <c r="BI412" s="31">
        <v>0</v>
      </c>
      <c r="BJ412" s="31">
        <v>0</v>
      </c>
      <c r="BK412" s="31">
        <v>84294</v>
      </c>
      <c r="BL412" s="31">
        <v>0</v>
      </c>
      <c r="BM412" s="31">
        <v>0</v>
      </c>
      <c r="BN412" s="31">
        <v>0</v>
      </c>
      <c r="BO412" s="31">
        <v>0</v>
      </c>
      <c r="BP412" s="31">
        <v>0</v>
      </c>
      <c r="BQ412" s="31">
        <v>84294</v>
      </c>
      <c r="BR412" s="31" t="b">
        <v>1</v>
      </c>
      <c r="BS412" s="31"/>
      <c r="BT412" s="33" t="s">
        <v>759</v>
      </c>
    </row>
    <row r="413" spans="1:72" ht="51" x14ac:dyDescent="0.2">
      <c r="A413" s="17">
        <v>412</v>
      </c>
      <c r="B413" s="18">
        <v>257</v>
      </c>
      <c r="C413" s="19" t="s">
        <v>312</v>
      </c>
      <c r="D413" s="19" t="s">
        <v>313</v>
      </c>
      <c r="E413" s="20" t="s">
        <v>87</v>
      </c>
      <c r="F413" s="20" t="s">
        <v>88</v>
      </c>
      <c r="G413" s="19" t="s">
        <v>261</v>
      </c>
      <c r="H413" s="19" t="s">
        <v>262</v>
      </c>
      <c r="I413" s="19" t="s">
        <v>263</v>
      </c>
      <c r="J413" s="19" t="s">
        <v>264</v>
      </c>
      <c r="K413" s="19" t="s">
        <v>265</v>
      </c>
      <c r="L413" s="19" t="s">
        <v>314</v>
      </c>
      <c r="M413" s="21" t="s">
        <v>760</v>
      </c>
      <c r="N413" s="22"/>
      <c r="O413" s="19" t="s">
        <v>316</v>
      </c>
      <c r="P413" s="19" t="s">
        <v>317</v>
      </c>
      <c r="Q413" s="23">
        <v>0</v>
      </c>
      <c r="R413" s="24">
        <v>0</v>
      </c>
      <c r="S413" s="24">
        <v>50148</v>
      </c>
      <c r="T413" s="24"/>
      <c r="U413" s="25" t="s">
        <v>128</v>
      </c>
      <c r="V413" s="26">
        <f t="shared" si="14"/>
        <v>50148</v>
      </c>
      <c r="W413" s="26">
        <v>44775</v>
      </c>
      <c r="X413" s="26">
        <v>0</v>
      </c>
      <c r="Y413" s="26">
        <v>5373</v>
      </c>
      <c r="Z413" s="26">
        <v>50148</v>
      </c>
      <c r="AA413" s="27" t="s">
        <v>12</v>
      </c>
      <c r="AB413" s="17" t="s">
        <v>129</v>
      </c>
      <c r="AC413" s="17" t="s">
        <v>134</v>
      </c>
      <c r="AD413" s="28"/>
      <c r="AE413" s="29"/>
      <c r="AF413" s="29"/>
      <c r="AG413" s="29"/>
      <c r="AH413" s="29"/>
      <c r="AI413" s="29"/>
      <c r="AJ413" s="29"/>
      <c r="AK413" s="29"/>
      <c r="AL413" s="29" t="s">
        <v>102</v>
      </c>
      <c r="AM413" s="29"/>
      <c r="AN413" s="29"/>
      <c r="AO413" s="29"/>
      <c r="AP413" s="29"/>
      <c r="AQ413" s="29"/>
      <c r="AR413" s="29"/>
      <c r="AS413" s="29"/>
      <c r="AT413" s="29"/>
      <c r="AU413" s="29"/>
      <c r="AV413" s="29"/>
      <c r="AW413" s="29"/>
      <c r="AX413" s="29"/>
      <c r="AY413" s="29"/>
      <c r="AZ413" s="29" t="s">
        <v>102</v>
      </c>
      <c r="BA413" s="29"/>
      <c r="BB413" s="29"/>
      <c r="BC413" s="29"/>
      <c r="BD413" s="30">
        <v>1</v>
      </c>
      <c r="BE413" s="31">
        <v>0</v>
      </c>
      <c r="BF413" s="31">
        <v>0</v>
      </c>
      <c r="BG413" s="31">
        <v>0</v>
      </c>
      <c r="BH413" s="31">
        <v>0</v>
      </c>
      <c r="BI413" s="31">
        <v>0</v>
      </c>
      <c r="BJ413" s="31">
        <v>0</v>
      </c>
      <c r="BK413" s="31">
        <v>0</v>
      </c>
      <c r="BL413" s="31">
        <v>0</v>
      </c>
      <c r="BM413" s="31">
        <v>50148</v>
      </c>
      <c r="BN413" s="31">
        <v>0</v>
      </c>
      <c r="BO413" s="31">
        <v>0</v>
      </c>
      <c r="BP413" s="31">
        <v>0</v>
      </c>
      <c r="BQ413" s="31">
        <v>50148</v>
      </c>
      <c r="BR413" s="31" t="b">
        <v>1</v>
      </c>
      <c r="BS413" s="31"/>
      <c r="BT413" s="33" t="s">
        <v>761</v>
      </c>
    </row>
    <row r="414" spans="1:72" ht="51" x14ac:dyDescent="0.2">
      <c r="A414" s="17">
        <v>413</v>
      </c>
      <c r="B414" s="18">
        <v>259</v>
      </c>
      <c r="C414" s="19" t="s">
        <v>122</v>
      </c>
      <c r="D414" s="19" t="s">
        <v>496</v>
      </c>
      <c r="E414" s="20" t="s">
        <v>87</v>
      </c>
      <c r="F414" s="20" t="s">
        <v>88</v>
      </c>
      <c r="G414" s="19" t="s">
        <v>261</v>
      </c>
      <c r="H414" s="19" t="s">
        <v>262</v>
      </c>
      <c r="I414" s="19" t="s">
        <v>263</v>
      </c>
      <c r="J414" s="19" t="s">
        <v>264</v>
      </c>
      <c r="K414" s="19" t="s">
        <v>265</v>
      </c>
      <c r="L414" s="19" t="s">
        <v>472</v>
      </c>
      <c r="M414" s="21" t="s">
        <v>762</v>
      </c>
      <c r="N414" s="47"/>
      <c r="O414" s="19" t="s">
        <v>648</v>
      </c>
      <c r="P414" s="19" t="s">
        <v>658</v>
      </c>
      <c r="Q414" s="23">
        <v>0</v>
      </c>
      <c r="R414" s="24">
        <v>0</v>
      </c>
      <c r="S414" s="24">
        <v>39906.5</v>
      </c>
      <c r="T414" s="42"/>
      <c r="U414" s="25" t="s">
        <v>128</v>
      </c>
      <c r="V414" s="26">
        <f t="shared" si="14"/>
        <v>39906.5</v>
      </c>
      <c r="W414" s="26">
        <v>35630.803571428572</v>
      </c>
      <c r="X414" s="26">
        <v>0</v>
      </c>
      <c r="Y414" s="26">
        <v>4275.6964285714275</v>
      </c>
      <c r="Z414" s="26">
        <v>39906.5</v>
      </c>
      <c r="AA414" s="27" t="s">
        <v>12</v>
      </c>
      <c r="AB414" s="17" t="s">
        <v>129</v>
      </c>
      <c r="AC414" s="17" t="s">
        <v>130</v>
      </c>
      <c r="AD414" s="28"/>
      <c r="AE414" s="34"/>
      <c r="AF414" s="29"/>
      <c r="AG414" s="29"/>
      <c r="AH414" s="29"/>
      <c r="AI414" s="29"/>
      <c r="AJ414" s="29"/>
      <c r="AK414" s="29"/>
      <c r="AL414" s="29" t="s">
        <v>102</v>
      </c>
      <c r="AM414" s="29"/>
      <c r="AN414" s="29"/>
      <c r="AO414" s="29"/>
      <c r="AP414" s="29"/>
      <c r="AQ414" s="29"/>
      <c r="AR414" s="29"/>
      <c r="AS414" s="29"/>
      <c r="AT414" s="29"/>
      <c r="AU414" s="29"/>
      <c r="AV414" s="29"/>
      <c r="AW414" s="29"/>
      <c r="AX414" s="29"/>
      <c r="AY414" s="29"/>
      <c r="AZ414" s="29"/>
      <c r="BA414" s="29" t="s">
        <v>102</v>
      </c>
      <c r="BB414" s="29"/>
      <c r="BC414" s="29"/>
      <c r="BD414" s="30">
        <f>COUNTIF(AR414:BC414,"X")</f>
        <v>1</v>
      </c>
      <c r="BE414" s="31">
        <f t="shared" ref="BE414:BP414" si="15">IF(AR414="X",$V414/$BD414,0)</f>
        <v>0</v>
      </c>
      <c r="BF414" s="31">
        <f t="shared" si="15"/>
        <v>0</v>
      </c>
      <c r="BG414" s="31">
        <f t="shared" si="15"/>
        <v>0</v>
      </c>
      <c r="BH414" s="31">
        <f t="shared" si="15"/>
        <v>0</v>
      </c>
      <c r="BI414" s="31">
        <f t="shared" si="15"/>
        <v>0</v>
      </c>
      <c r="BJ414" s="31">
        <f t="shared" si="15"/>
        <v>0</v>
      </c>
      <c r="BK414" s="31">
        <f t="shared" si="15"/>
        <v>0</v>
      </c>
      <c r="BL414" s="31">
        <f t="shared" si="15"/>
        <v>0</v>
      </c>
      <c r="BM414" s="31">
        <f t="shared" si="15"/>
        <v>0</v>
      </c>
      <c r="BN414" s="31">
        <f t="shared" si="15"/>
        <v>39906.5</v>
      </c>
      <c r="BO414" s="31">
        <f t="shared" si="15"/>
        <v>0</v>
      </c>
      <c r="BP414" s="31">
        <f t="shared" si="15"/>
        <v>0</v>
      </c>
      <c r="BQ414" s="31">
        <f>SUBTOTAL(9,BE414:BP414)</f>
        <v>39906.5</v>
      </c>
      <c r="BR414" s="31" t="b">
        <f>BQ414=V414</f>
        <v>1</v>
      </c>
      <c r="BS414" s="31"/>
      <c r="BT414" s="33" t="s">
        <v>763</v>
      </c>
    </row>
    <row r="415" spans="1:72" ht="51" x14ac:dyDescent="0.2">
      <c r="A415" s="17">
        <v>414</v>
      </c>
      <c r="B415" s="18">
        <v>260</v>
      </c>
      <c r="C415" s="19" t="s">
        <v>122</v>
      </c>
      <c r="D415" s="19" t="s">
        <v>496</v>
      </c>
      <c r="E415" s="20" t="s">
        <v>87</v>
      </c>
      <c r="F415" s="20" t="s">
        <v>88</v>
      </c>
      <c r="G415" s="19" t="s">
        <v>261</v>
      </c>
      <c r="H415" s="19" t="s">
        <v>262</v>
      </c>
      <c r="I415" s="19" t="s">
        <v>263</v>
      </c>
      <c r="J415" s="19" t="s">
        <v>264</v>
      </c>
      <c r="K415" s="19" t="s">
        <v>265</v>
      </c>
      <c r="L415" s="19" t="s">
        <v>472</v>
      </c>
      <c r="M415" s="21" t="s">
        <v>762</v>
      </c>
      <c r="N415" s="47"/>
      <c r="O415" s="19" t="s">
        <v>648</v>
      </c>
      <c r="P415" s="19" t="s">
        <v>723</v>
      </c>
      <c r="Q415" s="23">
        <v>0</v>
      </c>
      <c r="R415" s="24">
        <v>0</v>
      </c>
      <c r="S415" s="24">
        <v>8198.4</v>
      </c>
      <c r="T415" s="24"/>
      <c r="U415" s="25" t="s">
        <v>128</v>
      </c>
      <c r="V415" s="26">
        <f t="shared" si="14"/>
        <v>8198.4</v>
      </c>
      <c r="W415" s="26">
        <v>7320</v>
      </c>
      <c r="X415" s="26">
        <v>0</v>
      </c>
      <c r="Y415" s="26">
        <v>878.39999999999964</v>
      </c>
      <c r="Z415" s="26">
        <v>8198.4</v>
      </c>
      <c r="AA415" s="27" t="s">
        <v>12</v>
      </c>
      <c r="AB415" s="17" t="s">
        <v>129</v>
      </c>
      <c r="AC415" s="17" t="s">
        <v>130</v>
      </c>
      <c r="AD415" s="28"/>
      <c r="AE415" s="34"/>
      <c r="AF415" s="29"/>
      <c r="AG415" s="29"/>
      <c r="AH415" s="29"/>
      <c r="AI415" s="29"/>
      <c r="AJ415" s="29"/>
      <c r="AK415" s="29"/>
      <c r="AL415" s="29" t="s">
        <v>102</v>
      </c>
      <c r="AM415" s="29"/>
      <c r="AN415" s="29"/>
      <c r="AO415" s="29"/>
      <c r="AP415" s="29"/>
      <c r="AQ415" s="29"/>
      <c r="AR415" s="29"/>
      <c r="AS415" s="29"/>
      <c r="AT415" s="29"/>
      <c r="AU415" s="29"/>
      <c r="AV415" s="29"/>
      <c r="AW415" s="29"/>
      <c r="AX415" s="29"/>
      <c r="AY415" s="29"/>
      <c r="AZ415" s="29"/>
      <c r="BA415" s="29" t="s">
        <v>102</v>
      </c>
      <c r="BB415" s="29"/>
      <c r="BC415" s="29"/>
      <c r="BD415" s="30">
        <v>1</v>
      </c>
      <c r="BE415" s="31">
        <v>0</v>
      </c>
      <c r="BF415" s="31">
        <v>0</v>
      </c>
      <c r="BG415" s="31">
        <v>0</v>
      </c>
      <c r="BH415" s="31">
        <v>0</v>
      </c>
      <c r="BI415" s="31">
        <v>0</v>
      </c>
      <c r="BJ415" s="31">
        <v>0</v>
      </c>
      <c r="BK415" s="31">
        <v>0</v>
      </c>
      <c r="BL415" s="31">
        <v>0</v>
      </c>
      <c r="BM415" s="31">
        <v>0</v>
      </c>
      <c r="BN415" s="31">
        <v>8198.4</v>
      </c>
      <c r="BO415" s="31">
        <v>0</v>
      </c>
      <c r="BP415" s="31">
        <v>0</v>
      </c>
      <c r="BQ415" s="31">
        <v>8198.4</v>
      </c>
      <c r="BR415" s="31" t="b">
        <v>1</v>
      </c>
      <c r="BS415" s="31"/>
      <c r="BT415" s="33" t="s">
        <v>763</v>
      </c>
    </row>
    <row r="416" spans="1:72" ht="51" x14ac:dyDescent="0.2">
      <c r="A416" s="17">
        <v>415</v>
      </c>
      <c r="B416" s="18">
        <v>261</v>
      </c>
      <c r="C416" s="19" t="s">
        <v>122</v>
      </c>
      <c r="D416" s="19" t="s">
        <v>123</v>
      </c>
      <c r="E416" s="20" t="s">
        <v>87</v>
      </c>
      <c r="F416" s="20" t="s">
        <v>88</v>
      </c>
      <c r="G416" s="19" t="s">
        <v>89</v>
      </c>
      <c r="H416" s="19" t="s">
        <v>90</v>
      </c>
      <c r="I416" s="19" t="s">
        <v>91</v>
      </c>
      <c r="J416" s="19" t="s">
        <v>92</v>
      </c>
      <c r="K416" s="19" t="s">
        <v>124</v>
      </c>
      <c r="L416" s="19" t="s">
        <v>125</v>
      </c>
      <c r="M416" s="21" t="s">
        <v>762</v>
      </c>
      <c r="N416" s="47"/>
      <c r="O416" s="19" t="s">
        <v>648</v>
      </c>
      <c r="P416" s="19" t="s">
        <v>658</v>
      </c>
      <c r="Q416" s="23">
        <v>0</v>
      </c>
      <c r="R416" s="24">
        <v>0</v>
      </c>
      <c r="S416" s="24">
        <v>41250.83</v>
      </c>
      <c r="T416" s="24"/>
      <c r="U416" s="25" t="s">
        <v>128</v>
      </c>
      <c r="V416" s="26">
        <f t="shared" si="14"/>
        <v>41250.83</v>
      </c>
      <c r="W416" s="26">
        <v>36831.098214285717</v>
      </c>
      <c r="X416" s="26">
        <v>0</v>
      </c>
      <c r="Y416" s="26">
        <v>4419.7317857142843</v>
      </c>
      <c r="Z416" s="26">
        <v>41250.83</v>
      </c>
      <c r="AA416" s="27" t="s">
        <v>99</v>
      </c>
      <c r="AB416" s="17" t="s">
        <v>129</v>
      </c>
      <c r="AC416" s="17" t="s">
        <v>130</v>
      </c>
      <c r="AD416" s="28"/>
      <c r="AE416" s="34"/>
      <c r="AF416" s="29"/>
      <c r="AG416" s="29"/>
      <c r="AH416" s="29"/>
      <c r="AI416" s="29"/>
      <c r="AJ416" s="29"/>
      <c r="AK416" s="29"/>
      <c r="AL416" s="29" t="s">
        <v>102</v>
      </c>
      <c r="AM416" s="29"/>
      <c r="AN416" s="29"/>
      <c r="AO416" s="29"/>
      <c r="AP416" s="29"/>
      <c r="AQ416" s="29"/>
      <c r="AR416" s="29"/>
      <c r="AS416" s="29"/>
      <c r="AT416" s="29"/>
      <c r="AU416" s="29"/>
      <c r="AV416" s="29"/>
      <c r="AW416" s="29"/>
      <c r="AX416" s="29"/>
      <c r="AY416" s="29"/>
      <c r="AZ416" s="29"/>
      <c r="BA416" s="29" t="s">
        <v>102</v>
      </c>
      <c r="BB416" s="29"/>
      <c r="BC416" s="29"/>
      <c r="BD416" s="30">
        <v>1</v>
      </c>
      <c r="BE416" s="31">
        <v>0</v>
      </c>
      <c r="BF416" s="31">
        <v>0</v>
      </c>
      <c r="BG416" s="31">
        <v>0</v>
      </c>
      <c r="BH416" s="31">
        <v>0</v>
      </c>
      <c r="BI416" s="31">
        <v>0</v>
      </c>
      <c r="BJ416" s="31">
        <v>0</v>
      </c>
      <c r="BK416" s="31">
        <v>0</v>
      </c>
      <c r="BL416" s="31">
        <v>0</v>
      </c>
      <c r="BM416" s="31">
        <v>0</v>
      </c>
      <c r="BN416" s="31">
        <v>41250.83</v>
      </c>
      <c r="BO416" s="31">
        <v>0</v>
      </c>
      <c r="BP416" s="31">
        <v>0</v>
      </c>
      <c r="BQ416" s="31">
        <v>41250.83</v>
      </c>
      <c r="BR416" s="31" t="b">
        <v>1</v>
      </c>
      <c r="BS416" s="31"/>
      <c r="BT416" s="33" t="s">
        <v>763</v>
      </c>
    </row>
    <row r="417" spans="1:72" ht="51" x14ac:dyDescent="0.2">
      <c r="A417" s="17">
        <v>416</v>
      </c>
      <c r="B417" s="18">
        <v>262</v>
      </c>
      <c r="C417" s="19" t="s">
        <v>470</v>
      </c>
      <c r="D417" s="19" t="s">
        <v>471</v>
      </c>
      <c r="E417" s="20" t="s">
        <v>87</v>
      </c>
      <c r="F417" s="20" t="s">
        <v>88</v>
      </c>
      <c r="G417" s="19" t="s">
        <v>261</v>
      </c>
      <c r="H417" s="19" t="s">
        <v>262</v>
      </c>
      <c r="I417" s="19" t="s">
        <v>263</v>
      </c>
      <c r="J417" s="19" t="s">
        <v>264</v>
      </c>
      <c r="K417" s="19" t="s">
        <v>265</v>
      </c>
      <c r="L417" s="19" t="s">
        <v>472</v>
      </c>
      <c r="M417" s="21" t="s">
        <v>473</v>
      </c>
      <c r="N417" s="22"/>
      <c r="O417" s="19" t="s">
        <v>316</v>
      </c>
      <c r="P417" s="19" t="s">
        <v>474</v>
      </c>
      <c r="Q417" s="23">
        <v>0</v>
      </c>
      <c r="R417" s="24"/>
      <c r="S417" s="24">
        <v>150000</v>
      </c>
      <c r="T417" s="24"/>
      <c r="U417" s="25" t="s">
        <v>133</v>
      </c>
      <c r="V417" s="26">
        <f t="shared" si="14"/>
        <v>150000</v>
      </c>
      <c r="W417" s="26">
        <v>98295.73</v>
      </c>
      <c r="X417" s="26">
        <v>0</v>
      </c>
      <c r="Y417" s="26">
        <v>51704.270000000004</v>
      </c>
      <c r="Z417" s="26">
        <v>150000</v>
      </c>
      <c r="AA417" s="27" t="s">
        <v>99</v>
      </c>
      <c r="AB417" s="17" t="s">
        <v>100</v>
      </c>
      <c r="AC417" s="17" t="s">
        <v>101</v>
      </c>
      <c r="AD417" s="28"/>
      <c r="AE417" s="29"/>
      <c r="AF417" s="29"/>
      <c r="AG417" s="29"/>
      <c r="AH417" s="29"/>
      <c r="AI417" s="29"/>
      <c r="AJ417" s="29"/>
      <c r="AK417" s="29"/>
      <c r="AL417" s="29" t="s">
        <v>102</v>
      </c>
      <c r="AM417" s="29"/>
      <c r="AN417" s="29"/>
      <c r="AO417" s="29"/>
      <c r="AP417" s="29"/>
      <c r="AQ417" s="29"/>
      <c r="AR417" s="29"/>
      <c r="AS417" s="29"/>
      <c r="AT417" s="29"/>
      <c r="AU417" s="29"/>
      <c r="AV417" s="29"/>
      <c r="AW417" s="29"/>
      <c r="AX417" s="29" t="s">
        <v>102</v>
      </c>
      <c r="AY417" s="29"/>
      <c r="AZ417" s="29"/>
      <c r="BA417" s="29"/>
      <c r="BB417" s="29"/>
      <c r="BC417" s="29"/>
      <c r="BD417" s="30">
        <v>1</v>
      </c>
      <c r="BE417" s="31">
        <v>0</v>
      </c>
      <c r="BF417" s="31">
        <v>0</v>
      </c>
      <c r="BG417" s="31">
        <v>0</v>
      </c>
      <c r="BH417" s="31">
        <v>0</v>
      </c>
      <c r="BI417" s="31">
        <v>0</v>
      </c>
      <c r="BJ417" s="31">
        <v>0</v>
      </c>
      <c r="BK417" s="31">
        <v>150000</v>
      </c>
      <c r="BL417" s="31">
        <v>0</v>
      </c>
      <c r="BM417" s="31">
        <v>0</v>
      </c>
      <c r="BN417" s="31">
        <v>0</v>
      </c>
      <c r="BO417" s="31">
        <v>0</v>
      </c>
      <c r="BP417" s="31">
        <v>0</v>
      </c>
      <c r="BQ417" s="31">
        <v>150000</v>
      </c>
      <c r="BR417" s="31" t="b">
        <v>1</v>
      </c>
      <c r="BS417" s="31"/>
      <c r="BT417" s="33" t="s">
        <v>764</v>
      </c>
    </row>
    <row r="418" spans="1:72" ht="51" x14ac:dyDescent="0.2">
      <c r="A418" s="17">
        <v>417</v>
      </c>
      <c r="B418" s="18">
        <v>264</v>
      </c>
      <c r="C418" s="19" t="s">
        <v>312</v>
      </c>
      <c r="D418" s="19" t="s">
        <v>313</v>
      </c>
      <c r="E418" s="20" t="s">
        <v>87</v>
      </c>
      <c r="F418" s="20" t="s">
        <v>88</v>
      </c>
      <c r="G418" s="19" t="s">
        <v>261</v>
      </c>
      <c r="H418" s="19" t="s">
        <v>262</v>
      </c>
      <c r="I418" s="19" t="s">
        <v>263</v>
      </c>
      <c r="J418" s="19" t="s">
        <v>264</v>
      </c>
      <c r="K418" s="19" t="s">
        <v>265</v>
      </c>
      <c r="L418" s="19" t="s">
        <v>314</v>
      </c>
      <c r="M418" s="21" t="s">
        <v>699</v>
      </c>
      <c r="N418" s="22"/>
      <c r="O418" s="19" t="s">
        <v>316</v>
      </c>
      <c r="P418" s="19" t="s">
        <v>765</v>
      </c>
      <c r="Q418" s="23">
        <v>0</v>
      </c>
      <c r="R418" s="24"/>
      <c r="S418" s="24">
        <v>1142.4000000000001</v>
      </c>
      <c r="T418" s="24"/>
      <c r="U418" s="25" t="s">
        <v>133</v>
      </c>
      <c r="V418" s="26">
        <f t="shared" si="14"/>
        <v>1142.4000000000001</v>
      </c>
      <c r="W418" s="26">
        <v>1142.4000000000001</v>
      </c>
      <c r="X418" s="26">
        <v>1142.4000000000001</v>
      </c>
      <c r="Y418" s="26">
        <v>0</v>
      </c>
      <c r="Z418" s="26">
        <v>0</v>
      </c>
      <c r="AA418" s="27" t="s">
        <v>12</v>
      </c>
      <c r="AB418" s="17" t="s">
        <v>129</v>
      </c>
      <c r="AC418" s="17" t="s">
        <v>130</v>
      </c>
      <c r="AD418" s="28"/>
      <c r="AE418" s="29"/>
      <c r="AF418" s="29"/>
      <c r="AG418" s="29"/>
      <c r="AH418" s="29"/>
      <c r="AI418" s="29"/>
      <c r="AJ418" s="29"/>
      <c r="AK418" s="29"/>
      <c r="AL418" s="29" t="s">
        <v>102</v>
      </c>
      <c r="AM418" s="29"/>
      <c r="AN418" s="29"/>
      <c r="AO418" s="29"/>
      <c r="AP418" s="29"/>
      <c r="AQ418" s="29"/>
      <c r="AR418" s="29"/>
      <c r="AS418" s="29"/>
      <c r="AT418" s="29"/>
      <c r="AU418" s="29"/>
      <c r="AV418" s="29"/>
      <c r="AW418" s="29"/>
      <c r="AX418" s="29" t="s">
        <v>102</v>
      </c>
      <c r="AY418" s="29"/>
      <c r="AZ418" s="29"/>
      <c r="BA418" s="29"/>
      <c r="BB418" s="29"/>
      <c r="BC418" s="29"/>
      <c r="BD418" s="30">
        <v>1</v>
      </c>
      <c r="BE418" s="31">
        <v>0</v>
      </c>
      <c r="BF418" s="31">
        <v>0</v>
      </c>
      <c r="BG418" s="31">
        <v>0</v>
      </c>
      <c r="BH418" s="31">
        <v>0</v>
      </c>
      <c r="BI418" s="31">
        <v>0</v>
      </c>
      <c r="BJ418" s="31">
        <v>0</v>
      </c>
      <c r="BK418" s="31">
        <v>1142.4000000000001</v>
      </c>
      <c r="BL418" s="31">
        <v>0</v>
      </c>
      <c r="BM418" s="31">
        <v>0</v>
      </c>
      <c r="BN418" s="31">
        <v>0</v>
      </c>
      <c r="BO418" s="31">
        <v>0</v>
      </c>
      <c r="BP418" s="31">
        <v>0</v>
      </c>
      <c r="BQ418" s="31">
        <v>1142.4000000000001</v>
      </c>
      <c r="BR418" s="31" t="b">
        <v>1</v>
      </c>
      <c r="BS418" s="31"/>
      <c r="BT418" s="33" t="s">
        <v>766</v>
      </c>
    </row>
    <row r="419" spans="1:72" ht="63.75" x14ac:dyDescent="0.2">
      <c r="A419" s="17">
        <v>418</v>
      </c>
      <c r="B419" s="18">
        <v>266</v>
      </c>
      <c r="C419" s="19" t="s">
        <v>312</v>
      </c>
      <c r="D419" s="19" t="s">
        <v>414</v>
      </c>
      <c r="E419" s="20" t="s">
        <v>87</v>
      </c>
      <c r="F419" s="20" t="s">
        <v>88</v>
      </c>
      <c r="G419" s="19" t="s">
        <v>261</v>
      </c>
      <c r="H419" s="19" t="s">
        <v>262</v>
      </c>
      <c r="I419" s="19" t="s">
        <v>263</v>
      </c>
      <c r="J419" s="19" t="s">
        <v>264</v>
      </c>
      <c r="K419" s="19" t="s">
        <v>265</v>
      </c>
      <c r="L419" s="19" t="s">
        <v>314</v>
      </c>
      <c r="M419" s="21" t="s">
        <v>432</v>
      </c>
      <c r="N419" s="47"/>
      <c r="O419" s="19" t="s">
        <v>316</v>
      </c>
      <c r="P419" s="19" t="s">
        <v>19</v>
      </c>
      <c r="Q419" s="23">
        <v>0</v>
      </c>
      <c r="R419" s="24"/>
      <c r="S419" s="24">
        <v>18565.12</v>
      </c>
      <c r="T419" s="24"/>
      <c r="U419" s="25" t="s">
        <v>128</v>
      </c>
      <c r="V419" s="26">
        <f t="shared" si="14"/>
        <v>18565.12</v>
      </c>
      <c r="W419" s="26">
        <v>16576</v>
      </c>
      <c r="X419" s="26">
        <v>0</v>
      </c>
      <c r="Y419" s="26">
        <v>1989.119999999999</v>
      </c>
      <c r="Z419" s="26">
        <v>18565.12</v>
      </c>
      <c r="AA419" s="27" t="s">
        <v>12</v>
      </c>
      <c r="AB419" s="17" t="s">
        <v>129</v>
      </c>
      <c r="AC419" s="17" t="s">
        <v>130</v>
      </c>
      <c r="AD419" s="28"/>
      <c r="AE419" s="29"/>
      <c r="AF419" s="29"/>
      <c r="AG419" s="29"/>
      <c r="AH419" s="29"/>
      <c r="AI419" s="29"/>
      <c r="AJ419" s="29"/>
      <c r="AK419" s="29"/>
      <c r="AL419" s="29" t="s">
        <v>102</v>
      </c>
      <c r="AM419" s="29"/>
      <c r="AN419" s="29"/>
      <c r="AO419" s="29"/>
      <c r="AP419" s="29"/>
      <c r="AQ419" s="29"/>
      <c r="AR419" s="29"/>
      <c r="AS419" s="29"/>
      <c r="AT419" s="29"/>
      <c r="AU419" s="29"/>
      <c r="AV419" s="29"/>
      <c r="AW419" s="29"/>
      <c r="AX419" s="29"/>
      <c r="AY419" s="29"/>
      <c r="AZ419" s="29"/>
      <c r="BA419" s="29"/>
      <c r="BB419" s="29" t="s">
        <v>102</v>
      </c>
      <c r="BC419" s="29"/>
      <c r="BD419" s="30">
        <v>1</v>
      </c>
      <c r="BE419" s="31">
        <v>0</v>
      </c>
      <c r="BF419" s="31">
        <v>0</v>
      </c>
      <c r="BG419" s="31">
        <v>0</v>
      </c>
      <c r="BH419" s="31">
        <v>0</v>
      </c>
      <c r="BI419" s="31">
        <v>0</v>
      </c>
      <c r="BJ419" s="31">
        <v>0</v>
      </c>
      <c r="BK419" s="31">
        <v>0</v>
      </c>
      <c r="BL419" s="31">
        <v>0</v>
      </c>
      <c r="BM419" s="31">
        <v>0</v>
      </c>
      <c r="BN419" s="31">
        <v>0</v>
      </c>
      <c r="BO419" s="31">
        <v>18565.12</v>
      </c>
      <c r="BP419" s="31">
        <v>0</v>
      </c>
      <c r="BQ419" s="31">
        <v>18565.12</v>
      </c>
      <c r="BR419" s="31" t="b">
        <v>1</v>
      </c>
      <c r="BS419" s="31"/>
      <c r="BT419" s="33" t="s">
        <v>767</v>
      </c>
    </row>
    <row r="420" spans="1:72" ht="76.5" x14ac:dyDescent="0.2">
      <c r="A420" s="17">
        <v>419</v>
      </c>
      <c r="B420" s="18">
        <v>267</v>
      </c>
      <c r="C420" s="19" t="s">
        <v>584</v>
      </c>
      <c r="D420" s="19" t="s">
        <v>585</v>
      </c>
      <c r="E420" s="20" t="s">
        <v>87</v>
      </c>
      <c r="F420" s="20" t="s">
        <v>88</v>
      </c>
      <c r="G420" s="19" t="s">
        <v>89</v>
      </c>
      <c r="H420" s="19" t="s">
        <v>90</v>
      </c>
      <c r="I420" s="19" t="s">
        <v>91</v>
      </c>
      <c r="J420" s="19" t="s">
        <v>92</v>
      </c>
      <c r="K420" s="19" t="s">
        <v>93</v>
      </c>
      <c r="L420" s="19" t="s">
        <v>586</v>
      </c>
      <c r="M420" s="21" t="s">
        <v>768</v>
      </c>
      <c r="N420" s="47"/>
      <c r="O420" s="19" t="s">
        <v>108</v>
      </c>
      <c r="P420" s="19" t="s">
        <v>769</v>
      </c>
      <c r="Q420" s="23">
        <v>0</v>
      </c>
      <c r="R420" s="24">
        <v>0</v>
      </c>
      <c r="S420" s="24">
        <v>3193.96</v>
      </c>
      <c r="T420" s="24"/>
      <c r="U420" s="25" t="s">
        <v>128</v>
      </c>
      <c r="V420" s="26">
        <f t="shared" si="14"/>
        <v>3193.96</v>
      </c>
      <c r="W420" s="26">
        <v>2840.71</v>
      </c>
      <c r="X420" s="26">
        <v>0</v>
      </c>
      <c r="Y420" s="26">
        <v>353.25</v>
      </c>
      <c r="Z420" s="26">
        <v>3193.96</v>
      </c>
      <c r="AA420" s="27" t="s">
        <v>99</v>
      </c>
      <c r="AB420" s="17" t="s">
        <v>129</v>
      </c>
      <c r="AC420" s="17" t="s">
        <v>130</v>
      </c>
      <c r="AD420" s="28"/>
      <c r="AE420" s="29"/>
      <c r="AF420" s="29"/>
      <c r="AG420" s="29"/>
      <c r="AH420" s="29"/>
      <c r="AI420" s="29"/>
      <c r="AJ420" s="29"/>
      <c r="AK420" s="29"/>
      <c r="AL420" s="29" t="s">
        <v>102</v>
      </c>
      <c r="AM420" s="29"/>
      <c r="AN420" s="29"/>
      <c r="AO420" s="29"/>
      <c r="AP420" s="29"/>
      <c r="AQ420" s="29"/>
      <c r="AR420" s="29"/>
      <c r="AS420" s="29"/>
      <c r="AT420" s="29"/>
      <c r="AU420" s="29"/>
      <c r="AV420" s="29"/>
      <c r="AW420" s="29"/>
      <c r="AX420" s="29"/>
      <c r="AY420" s="29"/>
      <c r="AZ420" s="29" t="s">
        <v>102</v>
      </c>
      <c r="BA420" s="29"/>
      <c r="BB420" s="29"/>
      <c r="BC420" s="29"/>
      <c r="BD420" s="30">
        <v>1</v>
      </c>
      <c r="BE420" s="31">
        <v>0</v>
      </c>
      <c r="BF420" s="31">
        <v>0</v>
      </c>
      <c r="BG420" s="31">
        <v>0</v>
      </c>
      <c r="BH420" s="31">
        <v>0</v>
      </c>
      <c r="BI420" s="31">
        <v>0</v>
      </c>
      <c r="BJ420" s="31">
        <v>0</v>
      </c>
      <c r="BK420" s="31">
        <v>0</v>
      </c>
      <c r="BL420" s="31">
        <v>0</v>
      </c>
      <c r="BM420" s="31">
        <v>3193.96</v>
      </c>
      <c r="BN420" s="31">
        <v>0</v>
      </c>
      <c r="BO420" s="31">
        <v>0</v>
      </c>
      <c r="BP420" s="31">
        <v>0</v>
      </c>
      <c r="BQ420" s="31">
        <v>3193.96</v>
      </c>
      <c r="BR420" s="31" t="b">
        <v>1</v>
      </c>
      <c r="BS420" s="31"/>
      <c r="BT420" s="33" t="s">
        <v>770</v>
      </c>
    </row>
    <row r="421" spans="1:72" ht="51" x14ac:dyDescent="0.2">
      <c r="A421" s="17">
        <v>420</v>
      </c>
      <c r="B421" s="18">
        <v>269</v>
      </c>
      <c r="C421" s="48" t="s">
        <v>470</v>
      </c>
      <c r="D421" s="49" t="s">
        <v>504</v>
      </c>
      <c r="E421" s="20" t="s">
        <v>87</v>
      </c>
      <c r="F421" s="20" t="s">
        <v>88</v>
      </c>
      <c r="G421" s="19" t="s">
        <v>261</v>
      </c>
      <c r="H421" s="19" t="s">
        <v>262</v>
      </c>
      <c r="I421" s="19" t="s">
        <v>263</v>
      </c>
      <c r="J421" s="19" t="s">
        <v>264</v>
      </c>
      <c r="K421" s="19" t="s">
        <v>265</v>
      </c>
      <c r="L421" s="19" t="s">
        <v>593</v>
      </c>
      <c r="M421" s="21" t="s">
        <v>505</v>
      </c>
      <c r="N421" s="47"/>
      <c r="O421" s="19" t="s">
        <v>316</v>
      </c>
      <c r="P421" s="19" t="s">
        <v>506</v>
      </c>
      <c r="Q421" s="23">
        <v>0</v>
      </c>
      <c r="R421" s="24"/>
      <c r="S421" s="24">
        <v>26514.95</v>
      </c>
      <c r="T421" s="24"/>
      <c r="U421" s="25" t="s">
        <v>146</v>
      </c>
      <c r="V421" s="26">
        <f t="shared" si="14"/>
        <v>26514.95</v>
      </c>
      <c r="W421" s="26">
        <v>25968.079999999973</v>
      </c>
      <c r="X421" s="26">
        <v>0</v>
      </c>
      <c r="Y421" s="26">
        <v>546.87000000002809</v>
      </c>
      <c r="Z421" s="26">
        <v>26514.95</v>
      </c>
      <c r="AA421" s="27" t="s">
        <v>99</v>
      </c>
      <c r="AB421" s="17" t="s">
        <v>129</v>
      </c>
      <c r="AC421" s="17" t="s">
        <v>130</v>
      </c>
      <c r="AD421" s="28"/>
      <c r="AE421" s="29"/>
      <c r="AF421" s="29"/>
      <c r="AG421" s="29"/>
      <c r="AH421" s="29"/>
      <c r="AI421" s="29"/>
      <c r="AJ421" s="29"/>
      <c r="AK421" s="29"/>
      <c r="AL421" s="29"/>
      <c r="AM421" s="29" t="s">
        <v>102</v>
      </c>
      <c r="AN421" s="29"/>
      <c r="AO421" s="29"/>
      <c r="AP421" s="29"/>
      <c r="AQ421" s="29"/>
      <c r="AR421" s="29"/>
      <c r="AS421" s="29"/>
      <c r="AT421" s="29"/>
      <c r="AU421" s="29"/>
      <c r="AV421" s="29"/>
      <c r="AW421" s="29"/>
      <c r="AX421" s="29"/>
      <c r="AY421" s="29" t="s">
        <v>102</v>
      </c>
      <c r="AZ421" s="29" t="s">
        <v>102</v>
      </c>
      <c r="BA421" s="29" t="s">
        <v>102</v>
      </c>
      <c r="BB421" s="29" t="s">
        <v>102</v>
      </c>
      <c r="BC421" s="29" t="s">
        <v>102</v>
      </c>
      <c r="BD421" s="30">
        <v>5</v>
      </c>
      <c r="BE421" s="31">
        <v>0</v>
      </c>
      <c r="BF421" s="31">
        <v>0</v>
      </c>
      <c r="BG421" s="31">
        <v>0</v>
      </c>
      <c r="BH421" s="31">
        <v>0</v>
      </c>
      <c r="BI421" s="31">
        <v>0</v>
      </c>
      <c r="BJ421" s="31">
        <v>0</v>
      </c>
      <c r="BK421" s="31">
        <v>0</v>
      </c>
      <c r="BL421" s="31">
        <v>5302.99</v>
      </c>
      <c r="BM421" s="31">
        <v>5302.99</v>
      </c>
      <c r="BN421" s="31">
        <v>5302.99</v>
      </c>
      <c r="BO421" s="31">
        <v>5302.99</v>
      </c>
      <c r="BP421" s="31">
        <v>5302.99</v>
      </c>
      <c r="BQ421" s="31">
        <v>26514.949999999997</v>
      </c>
      <c r="BR421" s="31" t="b">
        <v>1</v>
      </c>
      <c r="BS421" s="31"/>
      <c r="BT421" s="33" t="s">
        <v>771</v>
      </c>
    </row>
    <row r="422" spans="1:72" ht="51" x14ac:dyDescent="0.2">
      <c r="A422" s="17">
        <v>421</v>
      </c>
      <c r="B422" s="18">
        <v>270</v>
      </c>
      <c r="C422" s="19" t="s">
        <v>470</v>
      </c>
      <c r="D422" s="19" t="s">
        <v>504</v>
      </c>
      <c r="E422" s="20" t="s">
        <v>87</v>
      </c>
      <c r="F422" s="20" t="s">
        <v>88</v>
      </c>
      <c r="G422" s="19" t="s">
        <v>261</v>
      </c>
      <c r="H422" s="19" t="s">
        <v>262</v>
      </c>
      <c r="I422" s="19" t="s">
        <v>263</v>
      </c>
      <c r="J422" s="19" t="s">
        <v>264</v>
      </c>
      <c r="K422" s="19" t="s">
        <v>265</v>
      </c>
      <c r="L422" s="19" t="s">
        <v>593</v>
      </c>
      <c r="M422" s="21" t="s">
        <v>507</v>
      </c>
      <c r="N422" s="47"/>
      <c r="O422" s="19" t="s">
        <v>316</v>
      </c>
      <c r="P422" s="19" t="s">
        <v>506</v>
      </c>
      <c r="Q422" s="23">
        <v>0</v>
      </c>
      <c r="R422" s="24"/>
      <c r="S422" s="24">
        <v>12824.36</v>
      </c>
      <c r="T422" s="24"/>
      <c r="U422" s="25" t="s">
        <v>146</v>
      </c>
      <c r="V422" s="26">
        <f t="shared" si="14"/>
        <v>12824.36</v>
      </c>
      <c r="W422" s="26">
        <v>12219.612037037063</v>
      </c>
      <c r="X422" s="26">
        <v>0</v>
      </c>
      <c r="Y422" s="26">
        <v>604.74796296293789</v>
      </c>
      <c r="Z422" s="26">
        <v>12824.36</v>
      </c>
      <c r="AA422" s="27" t="s">
        <v>99</v>
      </c>
      <c r="AB422" s="17" t="s">
        <v>129</v>
      </c>
      <c r="AC422" s="17" t="s">
        <v>130</v>
      </c>
      <c r="AD422" s="28"/>
      <c r="AE422" s="29"/>
      <c r="AF422" s="29"/>
      <c r="AG422" s="29"/>
      <c r="AH422" s="29"/>
      <c r="AI422" s="29"/>
      <c r="AJ422" s="29"/>
      <c r="AK422" s="29"/>
      <c r="AL422" s="29"/>
      <c r="AM422" s="29" t="s">
        <v>102</v>
      </c>
      <c r="AN422" s="29"/>
      <c r="AO422" s="29"/>
      <c r="AP422" s="29"/>
      <c r="AQ422" s="29"/>
      <c r="AR422" s="29"/>
      <c r="AS422" s="29"/>
      <c r="AT422" s="29"/>
      <c r="AU422" s="29"/>
      <c r="AV422" s="29"/>
      <c r="AW422" s="29"/>
      <c r="AX422" s="29"/>
      <c r="AY422" s="29" t="s">
        <v>102</v>
      </c>
      <c r="AZ422" s="29" t="s">
        <v>102</v>
      </c>
      <c r="BA422" s="29" t="s">
        <v>102</v>
      </c>
      <c r="BB422" s="29" t="s">
        <v>102</v>
      </c>
      <c r="BC422" s="29" t="s">
        <v>102</v>
      </c>
      <c r="BD422" s="30">
        <v>5</v>
      </c>
      <c r="BE422" s="31">
        <v>0</v>
      </c>
      <c r="BF422" s="31">
        <v>0</v>
      </c>
      <c r="BG422" s="31">
        <v>0</v>
      </c>
      <c r="BH422" s="31">
        <v>0</v>
      </c>
      <c r="BI422" s="31">
        <v>0</v>
      </c>
      <c r="BJ422" s="31">
        <v>0</v>
      </c>
      <c r="BK422" s="31">
        <v>0</v>
      </c>
      <c r="BL422" s="31">
        <v>2564.8720000000003</v>
      </c>
      <c r="BM422" s="31">
        <v>2564.8720000000003</v>
      </c>
      <c r="BN422" s="31">
        <v>2564.8720000000003</v>
      </c>
      <c r="BO422" s="31">
        <v>2564.8720000000003</v>
      </c>
      <c r="BP422" s="31">
        <v>2564.8720000000003</v>
      </c>
      <c r="BQ422" s="31">
        <v>12824.36</v>
      </c>
      <c r="BR422" s="31" t="b">
        <v>1</v>
      </c>
      <c r="BS422" s="31"/>
      <c r="BT422" s="33" t="s">
        <v>771</v>
      </c>
    </row>
    <row r="423" spans="1:72" ht="51" x14ac:dyDescent="0.2">
      <c r="A423" s="17">
        <v>422</v>
      </c>
      <c r="B423" s="18">
        <v>271</v>
      </c>
      <c r="C423" s="19" t="s">
        <v>470</v>
      </c>
      <c r="D423" s="19" t="s">
        <v>504</v>
      </c>
      <c r="E423" s="20" t="s">
        <v>87</v>
      </c>
      <c r="F423" s="20" t="s">
        <v>88</v>
      </c>
      <c r="G423" s="19" t="s">
        <v>261</v>
      </c>
      <c r="H423" s="19" t="s">
        <v>262</v>
      </c>
      <c r="I423" s="19" t="s">
        <v>263</v>
      </c>
      <c r="J423" s="19" t="s">
        <v>264</v>
      </c>
      <c r="K423" s="19" t="s">
        <v>265</v>
      </c>
      <c r="L423" s="19" t="s">
        <v>593</v>
      </c>
      <c r="M423" s="21" t="s">
        <v>508</v>
      </c>
      <c r="N423" s="47"/>
      <c r="O423" s="19" t="s">
        <v>316</v>
      </c>
      <c r="P423" s="19" t="s">
        <v>506</v>
      </c>
      <c r="Q423" s="23">
        <v>0</v>
      </c>
      <c r="R423" s="24"/>
      <c r="S423" s="24">
        <v>16601.68</v>
      </c>
      <c r="T423" s="24"/>
      <c r="U423" s="25" t="s">
        <v>146</v>
      </c>
      <c r="V423" s="26">
        <f t="shared" si="14"/>
        <v>16601.68</v>
      </c>
      <c r="W423" s="26">
        <v>16299.289999999994</v>
      </c>
      <c r="X423" s="26">
        <v>0</v>
      </c>
      <c r="Y423" s="26">
        <v>302.39000000000669</v>
      </c>
      <c r="Z423" s="26">
        <v>16601.68</v>
      </c>
      <c r="AA423" s="27" t="s">
        <v>99</v>
      </c>
      <c r="AB423" s="17" t="s">
        <v>129</v>
      </c>
      <c r="AC423" s="17" t="s">
        <v>130</v>
      </c>
      <c r="AD423" s="28"/>
      <c r="AE423" s="29"/>
      <c r="AF423" s="29"/>
      <c r="AG423" s="29"/>
      <c r="AH423" s="29"/>
      <c r="AI423" s="29"/>
      <c r="AJ423" s="29"/>
      <c r="AK423" s="29"/>
      <c r="AL423" s="29"/>
      <c r="AM423" s="29" t="s">
        <v>102</v>
      </c>
      <c r="AN423" s="29"/>
      <c r="AO423" s="29"/>
      <c r="AP423" s="29"/>
      <c r="AQ423" s="29"/>
      <c r="AR423" s="29"/>
      <c r="AS423" s="29"/>
      <c r="AT423" s="29"/>
      <c r="AU423" s="29"/>
      <c r="AV423" s="29"/>
      <c r="AW423" s="29"/>
      <c r="AX423" s="29"/>
      <c r="AY423" s="29" t="s">
        <v>102</v>
      </c>
      <c r="AZ423" s="29" t="s">
        <v>102</v>
      </c>
      <c r="BA423" s="29" t="s">
        <v>102</v>
      </c>
      <c r="BB423" s="29" t="s">
        <v>102</v>
      </c>
      <c r="BC423" s="29" t="s">
        <v>102</v>
      </c>
      <c r="BD423" s="30">
        <v>5</v>
      </c>
      <c r="BE423" s="31">
        <v>0</v>
      </c>
      <c r="BF423" s="31">
        <v>0</v>
      </c>
      <c r="BG423" s="31">
        <v>0</v>
      </c>
      <c r="BH423" s="31">
        <v>0</v>
      </c>
      <c r="BI423" s="31">
        <v>0</v>
      </c>
      <c r="BJ423" s="31">
        <v>0</v>
      </c>
      <c r="BK423" s="31">
        <v>0</v>
      </c>
      <c r="BL423" s="31">
        <v>3320.3360000000002</v>
      </c>
      <c r="BM423" s="31">
        <v>3320.3360000000002</v>
      </c>
      <c r="BN423" s="31">
        <v>3320.3360000000002</v>
      </c>
      <c r="BO423" s="31">
        <v>3320.3360000000002</v>
      </c>
      <c r="BP423" s="31">
        <v>3320.3360000000002</v>
      </c>
      <c r="BQ423" s="31">
        <v>16601.68</v>
      </c>
      <c r="BR423" s="31" t="b">
        <v>1</v>
      </c>
      <c r="BS423" s="31"/>
      <c r="BT423" s="33" t="s">
        <v>771</v>
      </c>
    </row>
    <row r="424" spans="1:72" ht="60" x14ac:dyDescent="0.2">
      <c r="A424" s="17">
        <v>423</v>
      </c>
      <c r="B424" s="18">
        <v>272</v>
      </c>
      <c r="C424" s="19" t="s">
        <v>470</v>
      </c>
      <c r="D424" s="19" t="s">
        <v>504</v>
      </c>
      <c r="E424" s="20" t="s">
        <v>87</v>
      </c>
      <c r="F424" s="20" t="s">
        <v>88</v>
      </c>
      <c r="G424" s="19" t="s">
        <v>261</v>
      </c>
      <c r="H424" s="19" t="s">
        <v>262</v>
      </c>
      <c r="I424" s="19" t="s">
        <v>263</v>
      </c>
      <c r="J424" s="19" t="s">
        <v>264</v>
      </c>
      <c r="K424" s="19" t="s">
        <v>265</v>
      </c>
      <c r="L424" s="19" t="s">
        <v>593</v>
      </c>
      <c r="M424" s="21" t="s">
        <v>511</v>
      </c>
      <c r="N424" s="47"/>
      <c r="O424" s="19" t="s">
        <v>316</v>
      </c>
      <c r="P424" s="19" t="s">
        <v>506</v>
      </c>
      <c r="Q424" s="23">
        <v>0</v>
      </c>
      <c r="R424" s="24"/>
      <c r="S424" s="24">
        <v>48912.27</v>
      </c>
      <c r="T424" s="24"/>
      <c r="U424" s="25" t="s">
        <v>146</v>
      </c>
      <c r="V424" s="26">
        <f t="shared" si="14"/>
        <v>48912.27</v>
      </c>
      <c r="W424" s="26">
        <v>48730.559999999976</v>
      </c>
      <c r="X424" s="26">
        <v>0</v>
      </c>
      <c r="Y424" s="26">
        <v>181.71000000002095</v>
      </c>
      <c r="Z424" s="26">
        <v>48912.27</v>
      </c>
      <c r="AA424" s="27" t="s">
        <v>99</v>
      </c>
      <c r="AB424" s="17" t="s">
        <v>129</v>
      </c>
      <c r="AC424" s="17" t="s">
        <v>130</v>
      </c>
      <c r="AD424" s="28"/>
      <c r="AE424" s="29"/>
      <c r="AF424" s="29"/>
      <c r="AG424" s="29"/>
      <c r="AH424" s="29"/>
      <c r="AI424" s="29"/>
      <c r="AJ424" s="29"/>
      <c r="AK424" s="29"/>
      <c r="AL424" s="29"/>
      <c r="AM424" s="29" t="s">
        <v>102</v>
      </c>
      <c r="AN424" s="29"/>
      <c r="AO424" s="29"/>
      <c r="AP424" s="29"/>
      <c r="AQ424" s="29"/>
      <c r="AR424" s="29"/>
      <c r="AS424" s="29"/>
      <c r="AT424" s="29"/>
      <c r="AU424" s="29"/>
      <c r="AV424" s="29"/>
      <c r="AW424" s="29"/>
      <c r="AX424" s="29"/>
      <c r="AY424" s="29" t="s">
        <v>102</v>
      </c>
      <c r="AZ424" s="29" t="s">
        <v>102</v>
      </c>
      <c r="BA424" s="29" t="s">
        <v>102</v>
      </c>
      <c r="BB424" s="29" t="s">
        <v>102</v>
      </c>
      <c r="BC424" s="29" t="s">
        <v>102</v>
      </c>
      <c r="BD424" s="30">
        <v>5</v>
      </c>
      <c r="BE424" s="31">
        <v>0</v>
      </c>
      <c r="BF424" s="31">
        <v>0</v>
      </c>
      <c r="BG424" s="31">
        <v>0</v>
      </c>
      <c r="BH424" s="31">
        <v>0</v>
      </c>
      <c r="BI424" s="31">
        <v>0</v>
      </c>
      <c r="BJ424" s="31">
        <v>0</v>
      </c>
      <c r="BK424" s="31">
        <v>0</v>
      </c>
      <c r="BL424" s="31">
        <v>9782.4539999999997</v>
      </c>
      <c r="BM424" s="31">
        <v>9782.4539999999997</v>
      </c>
      <c r="BN424" s="31">
        <v>9782.4539999999997</v>
      </c>
      <c r="BO424" s="31">
        <v>9782.4539999999997</v>
      </c>
      <c r="BP424" s="31">
        <v>9782.4539999999997</v>
      </c>
      <c r="BQ424" s="31">
        <v>48912.27</v>
      </c>
      <c r="BR424" s="31" t="b">
        <v>1</v>
      </c>
      <c r="BS424" s="31"/>
      <c r="BT424" s="33" t="s">
        <v>771</v>
      </c>
    </row>
    <row r="425" spans="1:72" ht="51" x14ac:dyDescent="0.2">
      <c r="A425" s="17">
        <v>424</v>
      </c>
      <c r="B425" s="18">
        <v>273</v>
      </c>
      <c r="C425" s="19" t="s">
        <v>470</v>
      </c>
      <c r="D425" s="19" t="s">
        <v>504</v>
      </c>
      <c r="E425" s="20" t="s">
        <v>87</v>
      </c>
      <c r="F425" s="20" t="s">
        <v>88</v>
      </c>
      <c r="G425" s="19" t="s">
        <v>261</v>
      </c>
      <c r="H425" s="19" t="s">
        <v>262</v>
      </c>
      <c r="I425" s="19" t="s">
        <v>263</v>
      </c>
      <c r="J425" s="19" t="s">
        <v>264</v>
      </c>
      <c r="K425" s="19" t="s">
        <v>265</v>
      </c>
      <c r="L425" s="19" t="s">
        <v>593</v>
      </c>
      <c r="M425" s="21" t="s">
        <v>512</v>
      </c>
      <c r="N425" s="47"/>
      <c r="O425" s="19" t="s">
        <v>316</v>
      </c>
      <c r="P425" s="19" t="s">
        <v>506</v>
      </c>
      <c r="Q425" s="23">
        <v>0</v>
      </c>
      <c r="R425" s="24"/>
      <c r="S425" s="24">
        <v>54412.959999999999</v>
      </c>
      <c r="T425" s="24"/>
      <c r="U425" s="25" t="s">
        <v>146</v>
      </c>
      <c r="V425" s="26">
        <f t="shared" si="14"/>
        <v>54412.959999999999</v>
      </c>
      <c r="W425" s="26">
        <v>53566.819999999992</v>
      </c>
      <c r="X425" s="26">
        <v>0</v>
      </c>
      <c r="Y425" s="26">
        <v>846.14000000000669</v>
      </c>
      <c r="Z425" s="26">
        <v>54412.959999999999</v>
      </c>
      <c r="AA425" s="27" t="s">
        <v>99</v>
      </c>
      <c r="AB425" s="17" t="s">
        <v>129</v>
      </c>
      <c r="AC425" s="17" t="s">
        <v>130</v>
      </c>
      <c r="AD425" s="28"/>
      <c r="AE425" s="29"/>
      <c r="AF425" s="29"/>
      <c r="AG425" s="29"/>
      <c r="AH425" s="29"/>
      <c r="AI425" s="29"/>
      <c r="AJ425" s="29"/>
      <c r="AK425" s="29"/>
      <c r="AL425" s="29"/>
      <c r="AM425" s="29" t="s">
        <v>102</v>
      </c>
      <c r="AN425" s="29"/>
      <c r="AO425" s="29"/>
      <c r="AP425" s="29"/>
      <c r="AQ425" s="29"/>
      <c r="AR425" s="29"/>
      <c r="AS425" s="29"/>
      <c r="AT425" s="29"/>
      <c r="AU425" s="29"/>
      <c r="AV425" s="29"/>
      <c r="AW425" s="29"/>
      <c r="AX425" s="29"/>
      <c r="AY425" s="29" t="s">
        <v>102</v>
      </c>
      <c r="AZ425" s="29" t="s">
        <v>102</v>
      </c>
      <c r="BA425" s="29" t="s">
        <v>102</v>
      </c>
      <c r="BB425" s="29" t="s">
        <v>102</v>
      </c>
      <c r="BC425" s="29" t="s">
        <v>102</v>
      </c>
      <c r="BD425" s="30">
        <v>5</v>
      </c>
      <c r="BE425" s="31">
        <v>0</v>
      </c>
      <c r="BF425" s="31">
        <v>0</v>
      </c>
      <c r="BG425" s="31">
        <v>0</v>
      </c>
      <c r="BH425" s="31">
        <v>0</v>
      </c>
      <c r="BI425" s="31">
        <v>0</v>
      </c>
      <c r="BJ425" s="31">
        <v>0</v>
      </c>
      <c r="BK425" s="31">
        <v>0</v>
      </c>
      <c r="BL425" s="31">
        <v>10882.592000000001</v>
      </c>
      <c r="BM425" s="31">
        <v>10882.592000000001</v>
      </c>
      <c r="BN425" s="31">
        <v>10882.592000000001</v>
      </c>
      <c r="BO425" s="31">
        <v>10882.592000000001</v>
      </c>
      <c r="BP425" s="31">
        <v>10882.592000000001</v>
      </c>
      <c r="BQ425" s="31">
        <v>54412.960000000006</v>
      </c>
      <c r="BR425" s="31" t="b">
        <v>1</v>
      </c>
      <c r="BS425" s="31"/>
      <c r="BT425" s="33" t="s">
        <v>771</v>
      </c>
    </row>
    <row r="426" spans="1:72" ht="51" x14ac:dyDescent="0.2">
      <c r="A426" s="17">
        <v>425</v>
      </c>
      <c r="B426" s="18">
        <v>274</v>
      </c>
      <c r="C426" s="19" t="s">
        <v>470</v>
      </c>
      <c r="D426" s="19" t="s">
        <v>504</v>
      </c>
      <c r="E426" s="20" t="s">
        <v>87</v>
      </c>
      <c r="F426" s="20" t="s">
        <v>88</v>
      </c>
      <c r="G426" s="19" t="s">
        <v>261</v>
      </c>
      <c r="H426" s="19" t="s">
        <v>262</v>
      </c>
      <c r="I426" s="19" t="s">
        <v>263</v>
      </c>
      <c r="J426" s="19" t="s">
        <v>264</v>
      </c>
      <c r="K426" s="19" t="s">
        <v>265</v>
      </c>
      <c r="L426" s="19" t="s">
        <v>593</v>
      </c>
      <c r="M426" s="21" t="s">
        <v>513</v>
      </c>
      <c r="N426" s="47"/>
      <c r="O426" s="19" t="s">
        <v>316</v>
      </c>
      <c r="P426" s="19" t="s">
        <v>506</v>
      </c>
      <c r="Q426" s="23">
        <v>0</v>
      </c>
      <c r="R426" s="24"/>
      <c r="S426" s="24">
        <v>10510.71</v>
      </c>
      <c r="T426" s="24"/>
      <c r="U426" s="25" t="s">
        <v>146</v>
      </c>
      <c r="V426" s="26">
        <f t="shared" si="14"/>
        <v>10510.71</v>
      </c>
      <c r="W426" s="26">
        <v>10168.999999999935</v>
      </c>
      <c r="X426" s="26">
        <v>0</v>
      </c>
      <c r="Y426" s="26">
        <v>341.71000000006461</v>
      </c>
      <c r="Z426" s="26">
        <v>10510.71</v>
      </c>
      <c r="AA426" s="27" t="s">
        <v>99</v>
      </c>
      <c r="AB426" s="17" t="s">
        <v>129</v>
      </c>
      <c r="AC426" s="17" t="s">
        <v>130</v>
      </c>
      <c r="AD426" s="28"/>
      <c r="AE426" s="29"/>
      <c r="AF426" s="29"/>
      <c r="AG426" s="29"/>
      <c r="AH426" s="29"/>
      <c r="AI426" s="29"/>
      <c r="AJ426" s="29"/>
      <c r="AK426" s="29"/>
      <c r="AL426" s="29"/>
      <c r="AM426" s="29" t="s">
        <v>102</v>
      </c>
      <c r="AN426" s="29"/>
      <c r="AO426" s="29"/>
      <c r="AP426" s="29"/>
      <c r="AQ426" s="29"/>
      <c r="AR426" s="29"/>
      <c r="AS426" s="29"/>
      <c r="AT426" s="29"/>
      <c r="AU426" s="29"/>
      <c r="AV426" s="29"/>
      <c r="AW426" s="29"/>
      <c r="AX426" s="29"/>
      <c r="AY426" s="29" t="s">
        <v>102</v>
      </c>
      <c r="AZ426" s="29" t="s">
        <v>102</v>
      </c>
      <c r="BA426" s="29" t="s">
        <v>102</v>
      </c>
      <c r="BB426" s="29" t="s">
        <v>102</v>
      </c>
      <c r="BC426" s="29" t="s">
        <v>102</v>
      </c>
      <c r="BD426" s="30">
        <v>5</v>
      </c>
      <c r="BE426" s="31">
        <v>0</v>
      </c>
      <c r="BF426" s="31">
        <v>0</v>
      </c>
      <c r="BG426" s="31">
        <v>0</v>
      </c>
      <c r="BH426" s="31">
        <v>0</v>
      </c>
      <c r="BI426" s="31">
        <v>0</v>
      </c>
      <c r="BJ426" s="31">
        <v>0</v>
      </c>
      <c r="BK426" s="31">
        <v>0</v>
      </c>
      <c r="BL426" s="31">
        <v>2102.1419999999998</v>
      </c>
      <c r="BM426" s="31">
        <v>2102.1419999999998</v>
      </c>
      <c r="BN426" s="31">
        <v>2102.1419999999998</v>
      </c>
      <c r="BO426" s="31">
        <v>2102.1419999999998</v>
      </c>
      <c r="BP426" s="31">
        <v>2102.1419999999998</v>
      </c>
      <c r="BQ426" s="31">
        <v>10510.71</v>
      </c>
      <c r="BR426" s="31" t="b">
        <v>1</v>
      </c>
      <c r="BS426" s="31"/>
      <c r="BT426" s="33" t="s">
        <v>771</v>
      </c>
    </row>
    <row r="427" spans="1:72" ht="51" x14ac:dyDescent="0.2">
      <c r="A427" s="17">
        <v>426</v>
      </c>
      <c r="B427" s="18">
        <v>275</v>
      </c>
      <c r="C427" s="19" t="s">
        <v>470</v>
      </c>
      <c r="D427" s="19" t="s">
        <v>504</v>
      </c>
      <c r="E427" s="20" t="s">
        <v>87</v>
      </c>
      <c r="F427" s="20" t="s">
        <v>88</v>
      </c>
      <c r="G427" s="19" t="s">
        <v>261</v>
      </c>
      <c r="H427" s="19" t="s">
        <v>262</v>
      </c>
      <c r="I427" s="19" t="s">
        <v>263</v>
      </c>
      <c r="J427" s="19" t="s">
        <v>264</v>
      </c>
      <c r="K427" s="19" t="s">
        <v>265</v>
      </c>
      <c r="L427" s="19" t="s">
        <v>593</v>
      </c>
      <c r="M427" s="21" t="s">
        <v>515</v>
      </c>
      <c r="N427" s="47"/>
      <c r="O427" s="19" t="s">
        <v>316</v>
      </c>
      <c r="P427" s="19" t="s">
        <v>506</v>
      </c>
      <c r="Q427" s="23">
        <v>0</v>
      </c>
      <c r="R427" s="24"/>
      <c r="S427" s="24">
        <v>42904.66</v>
      </c>
      <c r="T427" s="24"/>
      <c r="U427" s="25" t="s">
        <v>146</v>
      </c>
      <c r="V427" s="26">
        <f t="shared" si="14"/>
        <v>42904.66</v>
      </c>
      <c r="W427" s="26">
        <v>42630.98000000004</v>
      </c>
      <c r="X427" s="26">
        <v>0</v>
      </c>
      <c r="Y427" s="26">
        <v>273.67999999996391</v>
      </c>
      <c r="Z427" s="26">
        <v>42904.66</v>
      </c>
      <c r="AA427" s="27" t="s">
        <v>99</v>
      </c>
      <c r="AB427" s="17" t="s">
        <v>129</v>
      </c>
      <c r="AC427" s="17" t="s">
        <v>130</v>
      </c>
      <c r="AD427" s="28"/>
      <c r="AE427" s="29"/>
      <c r="AF427" s="29"/>
      <c r="AG427" s="29"/>
      <c r="AH427" s="29"/>
      <c r="AI427" s="29"/>
      <c r="AJ427" s="29"/>
      <c r="AK427" s="29"/>
      <c r="AL427" s="29"/>
      <c r="AM427" s="29" t="s">
        <v>102</v>
      </c>
      <c r="AN427" s="29"/>
      <c r="AO427" s="29"/>
      <c r="AP427" s="29"/>
      <c r="AQ427" s="29"/>
      <c r="AR427" s="29"/>
      <c r="AS427" s="29"/>
      <c r="AT427" s="29"/>
      <c r="AU427" s="29"/>
      <c r="AV427" s="29"/>
      <c r="AW427" s="29"/>
      <c r="AX427" s="29"/>
      <c r="AY427" s="29" t="s">
        <v>102</v>
      </c>
      <c r="AZ427" s="29" t="s">
        <v>102</v>
      </c>
      <c r="BA427" s="29" t="s">
        <v>102</v>
      </c>
      <c r="BB427" s="29" t="s">
        <v>102</v>
      </c>
      <c r="BC427" s="29" t="s">
        <v>102</v>
      </c>
      <c r="BD427" s="30">
        <v>5</v>
      </c>
      <c r="BE427" s="31">
        <v>0</v>
      </c>
      <c r="BF427" s="31">
        <v>0</v>
      </c>
      <c r="BG427" s="31">
        <v>0</v>
      </c>
      <c r="BH427" s="31">
        <v>0</v>
      </c>
      <c r="BI427" s="31">
        <v>0</v>
      </c>
      <c r="BJ427" s="31">
        <v>0</v>
      </c>
      <c r="BK427" s="31">
        <v>0</v>
      </c>
      <c r="BL427" s="31">
        <v>8580.9320000000007</v>
      </c>
      <c r="BM427" s="31">
        <v>8580.9320000000007</v>
      </c>
      <c r="BN427" s="31">
        <v>8580.9320000000007</v>
      </c>
      <c r="BO427" s="31">
        <v>8580.9320000000007</v>
      </c>
      <c r="BP427" s="31">
        <v>8580.9320000000007</v>
      </c>
      <c r="BQ427" s="31">
        <v>42904.66</v>
      </c>
      <c r="BR427" s="31" t="b">
        <v>1</v>
      </c>
      <c r="BS427" s="31"/>
      <c r="BT427" s="33" t="s">
        <v>771</v>
      </c>
    </row>
    <row r="428" spans="1:72" ht="51" x14ac:dyDescent="0.2">
      <c r="A428" s="17">
        <v>427</v>
      </c>
      <c r="B428" s="18">
        <v>276</v>
      </c>
      <c r="C428" s="19" t="s">
        <v>470</v>
      </c>
      <c r="D428" s="19" t="s">
        <v>504</v>
      </c>
      <c r="E428" s="20" t="s">
        <v>87</v>
      </c>
      <c r="F428" s="20" t="s">
        <v>88</v>
      </c>
      <c r="G428" s="19" t="s">
        <v>261</v>
      </c>
      <c r="H428" s="19" t="s">
        <v>262</v>
      </c>
      <c r="I428" s="19" t="s">
        <v>263</v>
      </c>
      <c r="J428" s="19" t="s">
        <v>264</v>
      </c>
      <c r="K428" s="19" t="s">
        <v>265</v>
      </c>
      <c r="L428" s="19" t="s">
        <v>593</v>
      </c>
      <c r="M428" s="21" t="s">
        <v>516</v>
      </c>
      <c r="N428" s="47"/>
      <c r="O428" s="19" t="s">
        <v>316</v>
      </c>
      <c r="P428" s="19" t="s">
        <v>506</v>
      </c>
      <c r="Q428" s="23">
        <v>0</v>
      </c>
      <c r="R428" s="24"/>
      <c r="S428" s="24">
        <v>39598.449999999997</v>
      </c>
      <c r="T428" s="24"/>
      <c r="U428" s="25" t="s">
        <v>146</v>
      </c>
      <c r="V428" s="26">
        <f t="shared" si="14"/>
        <v>39598.449999999997</v>
      </c>
      <c r="W428" s="26">
        <v>38096.320000000153</v>
      </c>
      <c r="X428" s="26">
        <v>38096.320000000153</v>
      </c>
      <c r="Y428" s="26">
        <v>1502.1299999998446</v>
      </c>
      <c r="Z428" s="26">
        <v>1502.1299999998446</v>
      </c>
      <c r="AA428" s="27" t="s">
        <v>99</v>
      </c>
      <c r="AB428" s="17" t="s">
        <v>129</v>
      </c>
      <c r="AC428" s="17" t="s">
        <v>130</v>
      </c>
      <c r="AD428" s="28"/>
      <c r="AE428" s="29"/>
      <c r="AF428" s="29"/>
      <c r="AG428" s="29"/>
      <c r="AH428" s="29"/>
      <c r="AI428" s="29"/>
      <c r="AJ428" s="29"/>
      <c r="AK428" s="29"/>
      <c r="AL428" s="29"/>
      <c r="AM428" s="29" t="s">
        <v>102</v>
      </c>
      <c r="AN428" s="29"/>
      <c r="AO428" s="29"/>
      <c r="AP428" s="29"/>
      <c r="AQ428" s="29"/>
      <c r="AR428" s="29"/>
      <c r="AS428" s="29"/>
      <c r="AT428" s="29"/>
      <c r="AU428" s="29"/>
      <c r="AV428" s="29"/>
      <c r="AW428" s="29"/>
      <c r="AX428" s="29"/>
      <c r="AY428" s="29" t="s">
        <v>102</v>
      </c>
      <c r="AZ428" s="29" t="s">
        <v>102</v>
      </c>
      <c r="BA428" s="29" t="s">
        <v>102</v>
      </c>
      <c r="BB428" s="29" t="s">
        <v>102</v>
      </c>
      <c r="BC428" s="29" t="s">
        <v>102</v>
      </c>
      <c r="BD428" s="30">
        <v>5</v>
      </c>
      <c r="BE428" s="31">
        <v>0</v>
      </c>
      <c r="BF428" s="31">
        <v>0</v>
      </c>
      <c r="BG428" s="31">
        <v>0</v>
      </c>
      <c r="BH428" s="31">
        <v>0</v>
      </c>
      <c r="BI428" s="31">
        <v>0</v>
      </c>
      <c r="BJ428" s="31">
        <v>0</v>
      </c>
      <c r="BK428" s="31">
        <v>0</v>
      </c>
      <c r="BL428" s="31">
        <v>7919.69</v>
      </c>
      <c r="BM428" s="31">
        <v>7919.69</v>
      </c>
      <c r="BN428" s="31">
        <v>7919.69</v>
      </c>
      <c r="BO428" s="31">
        <v>7919.69</v>
      </c>
      <c r="BP428" s="31">
        <v>7919.69</v>
      </c>
      <c r="BQ428" s="31">
        <v>39598.449999999997</v>
      </c>
      <c r="BR428" s="31" t="b">
        <v>1</v>
      </c>
      <c r="BS428" s="31"/>
      <c r="BT428" s="33" t="s">
        <v>771</v>
      </c>
    </row>
    <row r="429" spans="1:72" ht="51" x14ac:dyDescent="0.2">
      <c r="A429" s="17">
        <v>428</v>
      </c>
      <c r="B429" s="18">
        <v>277</v>
      </c>
      <c r="C429" s="19" t="s">
        <v>470</v>
      </c>
      <c r="D429" s="19" t="s">
        <v>504</v>
      </c>
      <c r="E429" s="20" t="s">
        <v>87</v>
      </c>
      <c r="F429" s="20" t="s">
        <v>88</v>
      </c>
      <c r="G429" s="19" t="s">
        <v>261</v>
      </c>
      <c r="H429" s="19" t="s">
        <v>262</v>
      </c>
      <c r="I429" s="19" t="s">
        <v>263</v>
      </c>
      <c r="J429" s="19" t="s">
        <v>264</v>
      </c>
      <c r="K429" s="19" t="s">
        <v>265</v>
      </c>
      <c r="L429" s="19" t="s">
        <v>593</v>
      </c>
      <c r="M429" s="21" t="s">
        <v>517</v>
      </c>
      <c r="N429" s="47"/>
      <c r="O429" s="19" t="s">
        <v>316</v>
      </c>
      <c r="P429" s="19" t="s">
        <v>506</v>
      </c>
      <c r="Q429" s="23">
        <v>0</v>
      </c>
      <c r="R429" s="24"/>
      <c r="S429" s="24">
        <v>26179.52</v>
      </c>
      <c r="T429" s="24"/>
      <c r="U429" s="25" t="s">
        <v>146</v>
      </c>
      <c r="V429" s="26">
        <f t="shared" si="14"/>
        <v>26179.52</v>
      </c>
      <c r="W429" s="26">
        <v>25656.514074074141</v>
      </c>
      <c r="X429" s="26">
        <v>25656.510000000002</v>
      </c>
      <c r="Y429" s="26">
        <v>523.00592592585963</v>
      </c>
      <c r="Z429" s="26">
        <v>523.0099999999984</v>
      </c>
      <c r="AA429" s="27" t="s">
        <v>99</v>
      </c>
      <c r="AB429" s="17" t="s">
        <v>129</v>
      </c>
      <c r="AC429" s="17" t="s">
        <v>130</v>
      </c>
      <c r="AD429" s="28"/>
      <c r="AE429" s="29"/>
      <c r="AF429" s="29"/>
      <c r="AG429" s="29"/>
      <c r="AH429" s="29"/>
      <c r="AI429" s="29"/>
      <c r="AJ429" s="29"/>
      <c r="AK429" s="29"/>
      <c r="AL429" s="29"/>
      <c r="AM429" s="29" t="s">
        <v>102</v>
      </c>
      <c r="AN429" s="29"/>
      <c r="AO429" s="29"/>
      <c r="AP429" s="29"/>
      <c r="AQ429" s="29"/>
      <c r="AR429" s="29"/>
      <c r="AS429" s="29"/>
      <c r="AT429" s="29"/>
      <c r="AU429" s="29"/>
      <c r="AV429" s="29"/>
      <c r="AW429" s="29"/>
      <c r="AX429" s="29"/>
      <c r="AY429" s="29" t="s">
        <v>102</v>
      </c>
      <c r="AZ429" s="29" t="s">
        <v>102</v>
      </c>
      <c r="BA429" s="29" t="s">
        <v>102</v>
      </c>
      <c r="BB429" s="29" t="s">
        <v>102</v>
      </c>
      <c r="BC429" s="29" t="s">
        <v>102</v>
      </c>
      <c r="BD429" s="30">
        <v>5</v>
      </c>
      <c r="BE429" s="31">
        <v>0</v>
      </c>
      <c r="BF429" s="31">
        <v>0</v>
      </c>
      <c r="BG429" s="31">
        <v>0</v>
      </c>
      <c r="BH429" s="31">
        <v>0</v>
      </c>
      <c r="BI429" s="31">
        <v>0</v>
      </c>
      <c r="BJ429" s="31">
        <v>0</v>
      </c>
      <c r="BK429" s="31">
        <v>0</v>
      </c>
      <c r="BL429" s="31">
        <v>5235.9040000000005</v>
      </c>
      <c r="BM429" s="31">
        <v>5235.9040000000005</v>
      </c>
      <c r="BN429" s="31">
        <v>5235.9040000000005</v>
      </c>
      <c r="BO429" s="31">
        <v>5235.9040000000005</v>
      </c>
      <c r="BP429" s="31">
        <v>5235.9040000000005</v>
      </c>
      <c r="BQ429" s="31">
        <v>26179.520000000004</v>
      </c>
      <c r="BR429" s="31" t="b">
        <v>1</v>
      </c>
      <c r="BS429" s="31"/>
      <c r="BT429" s="33" t="s">
        <v>771</v>
      </c>
    </row>
    <row r="430" spans="1:72" ht="51" x14ac:dyDescent="0.2">
      <c r="A430" s="17">
        <v>429</v>
      </c>
      <c r="B430" s="18">
        <v>278</v>
      </c>
      <c r="C430" s="19" t="s">
        <v>470</v>
      </c>
      <c r="D430" s="19" t="s">
        <v>504</v>
      </c>
      <c r="E430" s="20" t="s">
        <v>87</v>
      </c>
      <c r="F430" s="20" t="s">
        <v>88</v>
      </c>
      <c r="G430" s="19" t="s">
        <v>261</v>
      </c>
      <c r="H430" s="19" t="s">
        <v>262</v>
      </c>
      <c r="I430" s="19" t="s">
        <v>263</v>
      </c>
      <c r="J430" s="19" t="s">
        <v>264</v>
      </c>
      <c r="K430" s="19" t="s">
        <v>265</v>
      </c>
      <c r="L430" s="19" t="s">
        <v>593</v>
      </c>
      <c r="M430" s="21" t="s">
        <v>518</v>
      </c>
      <c r="N430" s="47"/>
      <c r="O430" s="19" t="s">
        <v>316</v>
      </c>
      <c r="P430" s="19" t="s">
        <v>506</v>
      </c>
      <c r="Q430" s="23">
        <v>0</v>
      </c>
      <c r="R430" s="24"/>
      <c r="S430" s="24">
        <v>58744.39</v>
      </c>
      <c r="T430" s="24"/>
      <c r="U430" s="25" t="s">
        <v>146</v>
      </c>
      <c r="V430" s="26">
        <f t="shared" si="14"/>
        <v>58744.39</v>
      </c>
      <c r="W430" s="26">
        <v>58115.109999999921</v>
      </c>
      <c r="X430" s="26">
        <v>0</v>
      </c>
      <c r="Y430" s="26">
        <v>629.28000000007887</v>
      </c>
      <c r="Z430" s="26">
        <v>58744.39</v>
      </c>
      <c r="AA430" s="27" t="s">
        <v>99</v>
      </c>
      <c r="AB430" s="17" t="s">
        <v>129</v>
      </c>
      <c r="AC430" s="17" t="s">
        <v>130</v>
      </c>
      <c r="AD430" s="28"/>
      <c r="AE430" s="29"/>
      <c r="AF430" s="29"/>
      <c r="AG430" s="29"/>
      <c r="AH430" s="29"/>
      <c r="AI430" s="29"/>
      <c r="AJ430" s="29"/>
      <c r="AK430" s="29"/>
      <c r="AL430" s="29"/>
      <c r="AM430" s="29" t="s">
        <v>102</v>
      </c>
      <c r="AN430" s="29"/>
      <c r="AO430" s="29"/>
      <c r="AP430" s="29"/>
      <c r="AQ430" s="29"/>
      <c r="AR430" s="29"/>
      <c r="AS430" s="29"/>
      <c r="AT430" s="29"/>
      <c r="AU430" s="29"/>
      <c r="AV430" s="29"/>
      <c r="AW430" s="29"/>
      <c r="AX430" s="29"/>
      <c r="AY430" s="29" t="s">
        <v>102</v>
      </c>
      <c r="AZ430" s="29" t="s">
        <v>102</v>
      </c>
      <c r="BA430" s="29" t="s">
        <v>102</v>
      </c>
      <c r="BB430" s="29" t="s">
        <v>102</v>
      </c>
      <c r="BC430" s="29" t="s">
        <v>102</v>
      </c>
      <c r="BD430" s="30">
        <v>5</v>
      </c>
      <c r="BE430" s="31">
        <v>0</v>
      </c>
      <c r="BF430" s="31">
        <v>0</v>
      </c>
      <c r="BG430" s="31">
        <v>0</v>
      </c>
      <c r="BH430" s="31">
        <v>0</v>
      </c>
      <c r="BI430" s="31">
        <v>0</v>
      </c>
      <c r="BJ430" s="31">
        <v>0</v>
      </c>
      <c r="BK430" s="31">
        <v>0</v>
      </c>
      <c r="BL430" s="31">
        <v>11748.878000000001</v>
      </c>
      <c r="BM430" s="31">
        <v>11748.878000000001</v>
      </c>
      <c r="BN430" s="31">
        <v>11748.878000000001</v>
      </c>
      <c r="BO430" s="31">
        <v>11748.878000000001</v>
      </c>
      <c r="BP430" s="31">
        <v>11748.878000000001</v>
      </c>
      <c r="BQ430" s="31">
        <v>58744.39</v>
      </c>
      <c r="BR430" s="31" t="b">
        <v>1</v>
      </c>
      <c r="BS430" s="31"/>
      <c r="BT430" s="33" t="s">
        <v>771</v>
      </c>
    </row>
    <row r="431" spans="1:72" ht="51" x14ac:dyDescent="0.2">
      <c r="A431" s="17">
        <v>430</v>
      </c>
      <c r="B431" s="18">
        <v>279</v>
      </c>
      <c r="C431" s="19" t="s">
        <v>470</v>
      </c>
      <c r="D431" s="19" t="s">
        <v>504</v>
      </c>
      <c r="E431" s="20" t="s">
        <v>87</v>
      </c>
      <c r="F431" s="20" t="s">
        <v>88</v>
      </c>
      <c r="G431" s="19" t="s">
        <v>261</v>
      </c>
      <c r="H431" s="19" t="s">
        <v>262</v>
      </c>
      <c r="I431" s="19" t="s">
        <v>263</v>
      </c>
      <c r="J431" s="19" t="s">
        <v>264</v>
      </c>
      <c r="K431" s="19" t="s">
        <v>265</v>
      </c>
      <c r="L431" s="19" t="s">
        <v>593</v>
      </c>
      <c r="M431" s="21" t="s">
        <v>519</v>
      </c>
      <c r="N431" s="47"/>
      <c r="O431" s="19" t="s">
        <v>316</v>
      </c>
      <c r="P431" s="19" t="s">
        <v>506</v>
      </c>
      <c r="Q431" s="23">
        <v>0</v>
      </c>
      <c r="R431" s="24"/>
      <c r="S431" s="24">
        <v>49186.67</v>
      </c>
      <c r="T431" s="24"/>
      <c r="U431" s="25" t="s">
        <v>146</v>
      </c>
      <c r="V431" s="26">
        <f t="shared" si="14"/>
        <v>49186.67</v>
      </c>
      <c r="W431" s="26">
        <v>48581.48000000004</v>
      </c>
      <c r="X431" s="26">
        <v>0</v>
      </c>
      <c r="Y431" s="26">
        <v>605.18999999995867</v>
      </c>
      <c r="Z431" s="26">
        <v>49186.67</v>
      </c>
      <c r="AA431" s="27" t="s">
        <v>99</v>
      </c>
      <c r="AB431" s="17" t="s">
        <v>129</v>
      </c>
      <c r="AC431" s="17" t="s">
        <v>130</v>
      </c>
      <c r="AD431" s="28"/>
      <c r="AE431" s="29"/>
      <c r="AF431" s="29"/>
      <c r="AG431" s="29"/>
      <c r="AH431" s="29"/>
      <c r="AI431" s="29"/>
      <c r="AJ431" s="29"/>
      <c r="AK431" s="29"/>
      <c r="AL431" s="29"/>
      <c r="AM431" s="29" t="s">
        <v>102</v>
      </c>
      <c r="AN431" s="29"/>
      <c r="AO431" s="29"/>
      <c r="AP431" s="29"/>
      <c r="AQ431" s="29"/>
      <c r="AR431" s="29"/>
      <c r="AS431" s="29"/>
      <c r="AT431" s="29"/>
      <c r="AU431" s="29"/>
      <c r="AV431" s="29"/>
      <c r="AW431" s="29"/>
      <c r="AX431" s="29"/>
      <c r="AY431" s="29" t="s">
        <v>102</v>
      </c>
      <c r="AZ431" s="29" t="s">
        <v>102</v>
      </c>
      <c r="BA431" s="29" t="s">
        <v>102</v>
      </c>
      <c r="BB431" s="29" t="s">
        <v>102</v>
      </c>
      <c r="BC431" s="29" t="s">
        <v>102</v>
      </c>
      <c r="BD431" s="30">
        <v>5</v>
      </c>
      <c r="BE431" s="31">
        <v>0</v>
      </c>
      <c r="BF431" s="31">
        <v>0</v>
      </c>
      <c r="BG431" s="31">
        <v>0</v>
      </c>
      <c r="BH431" s="31">
        <v>0</v>
      </c>
      <c r="BI431" s="31">
        <v>0</v>
      </c>
      <c r="BJ431" s="31">
        <v>0</v>
      </c>
      <c r="BK431" s="31">
        <v>0</v>
      </c>
      <c r="BL431" s="31">
        <v>9837.3339999999989</v>
      </c>
      <c r="BM431" s="31">
        <v>9837.3339999999989</v>
      </c>
      <c r="BN431" s="31">
        <v>9837.3339999999989</v>
      </c>
      <c r="BO431" s="31">
        <v>9837.3339999999989</v>
      </c>
      <c r="BP431" s="31">
        <v>9837.3339999999989</v>
      </c>
      <c r="BQ431" s="31">
        <v>49186.67</v>
      </c>
      <c r="BR431" s="31" t="b">
        <v>1</v>
      </c>
      <c r="BS431" s="31"/>
      <c r="BT431" s="33" t="s">
        <v>771</v>
      </c>
    </row>
    <row r="432" spans="1:72" ht="51" x14ac:dyDescent="0.2">
      <c r="A432" s="17">
        <v>431</v>
      </c>
      <c r="B432" s="18">
        <v>280</v>
      </c>
      <c r="C432" s="19" t="s">
        <v>470</v>
      </c>
      <c r="D432" s="19" t="s">
        <v>504</v>
      </c>
      <c r="E432" s="20" t="s">
        <v>87</v>
      </c>
      <c r="F432" s="20" t="s">
        <v>88</v>
      </c>
      <c r="G432" s="19" t="s">
        <v>261</v>
      </c>
      <c r="H432" s="19" t="s">
        <v>262</v>
      </c>
      <c r="I432" s="19" t="s">
        <v>263</v>
      </c>
      <c r="J432" s="19" t="s">
        <v>264</v>
      </c>
      <c r="K432" s="19" t="s">
        <v>265</v>
      </c>
      <c r="L432" s="19" t="s">
        <v>593</v>
      </c>
      <c r="M432" s="21" t="s">
        <v>520</v>
      </c>
      <c r="N432" s="47"/>
      <c r="O432" s="19" t="s">
        <v>316</v>
      </c>
      <c r="P432" s="19" t="s">
        <v>506</v>
      </c>
      <c r="Q432" s="23">
        <v>0</v>
      </c>
      <c r="R432" s="24"/>
      <c r="S432" s="24">
        <v>27636.74</v>
      </c>
      <c r="T432" s="24"/>
      <c r="U432" s="25" t="s">
        <v>146</v>
      </c>
      <c r="V432" s="26">
        <f t="shared" si="14"/>
        <v>27636.74</v>
      </c>
      <c r="W432" s="26">
        <v>26467.140000000065</v>
      </c>
      <c r="X432" s="26">
        <v>0</v>
      </c>
      <c r="Y432" s="26">
        <v>1169.5999999999367</v>
      </c>
      <c r="Z432" s="26">
        <v>27636.74</v>
      </c>
      <c r="AA432" s="27" t="s">
        <v>99</v>
      </c>
      <c r="AB432" s="17" t="s">
        <v>129</v>
      </c>
      <c r="AC432" s="17" t="s">
        <v>130</v>
      </c>
      <c r="AD432" s="28"/>
      <c r="AE432" s="29"/>
      <c r="AF432" s="29"/>
      <c r="AG432" s="29"/>
      <c r="AH432" s="29"/>
      <c r="AI432" s="29"/>
      <c r="AJ432" s="29"/>
      <c r="AK432" s="29"/>
      <c r="AL432" s="29"/>
      <c r="AM432" s="29" t="s">
        <v>102</v>
      </c>
      <c r="AN432" s="29"/>
      <c r="AO432" s="29"/>
      <c r="AP432" s="29"/>
      <c r="AQ432" s="29"/>
      <c r="AR432" s="29"/>
      <c r="AS432" s="29"/>
      <c r="AT432" s="29"/>
      <c r="AU432" s="29"/>
      <c r="AV432" s="29"/>
      <c r="AW432" s="29"/>
      <c r="AX432" s="29"/>
      <c r="AY432" s="29" t="s">
        <v>102</v>
      </c>
      <c r="AZ432" s="29" t="s">
        <v>102</v>
      </c>
      <c r="BA432" s="29" t="s">
        <v>102</v>
      </c>
      <c r="BB432" s="29" t="s">
        <v>102</v>
      </c>
      <c r="BC432" s="29" t="s">
        <v>102</v>
      </c>
      <c r="BD432" s="30">
        <v>5</v>
      </c>
      <c r="BE432" s="31">
        <v>0</v>
      </c>
      <c r="BF432" s="31">
        <v>0</v>
      </c>
      <c r="BG432" s="31">
        <v>0</v>
      </c>
      <c r="BH432" s="31">
        <v>0</v>
      </c>
      <c r="BI432" s="31">
        <v>0</v>
      </c>
      <c r="BJ432" s="31">
        <v>0</v>
      </c>
      <c r="BK432" s="31">
        <v>0</v>
      </c>
      <c r="BL432" s="31">
        <v>5527.348</v>
      </c>
      <c r="BM432" s="31">
        <v>5527.348</v>
      </c>
      <c r="BN432" s="31">
        <v>5527.348</v>
      </c>
      <c r="BO432" s="31">
        <v>5527.348</v>
      </c>
      <c r="BP432" s="31">
        <v>5527.348</v>
      </c>
      <c r="BQ432" s="31">
        <v>27636.739999999998</v>
      </c>
      <c r="BR432" s="31" t="b">
        <v>1</v>
      </c>
      <c r="BS432" s="31"/>
      <c r="BT432" s="33" t="s">
        <v>771</v>
      </c>
    </row>
    <row r="433" spans="1:72" ht="51" x14ac:dyDescent="0.2">
      <c r="A433" s="17">
        <v>432</v>
      </c>
      <c r="B433" s="18">
        <v>281</v>
      </c>
      <c r="C433" s="19" t="s">
        <v>470</v>
      </c>
      <c r="D433" s="19" t="s">
        <v>504</v>
      </c>
      <c r="E433" s="20" t="s">
        <v>87</v>
      </c>
      <c r="F433" s="20" t="s">
        <v>88</v>
      </c>
      <c r="G433" s="19" t="s">
        <v>261</v>
      </c>
      <c r="H433" s="19" t="s">
        <v>262</v>
      </c>
      <c r="I433" s="19" t="s">
        <v>263</v>
      </c>
      <c r="J433" s="19" t="s">
        <v>264</v>
      </c>
      <c r="K433" s="19" t="s">
        <v>265</v>
      </c>
      <c r="L433" s="19" t="s">
        <v>593</v>
      </c>
      <c r="M433" s="21" t="s">
        <v>521</v>
      </c>
      <c r="N433" s="47"/>
      <c r="O433" s="19" t="s">
        <v>316</v>
      </c>
      <c r="P433" s="19" t="s">
        <v>506</v>
      </c>
      <c r="Q433" s="23">
        <v>0</v>
      </c>
      <c r="R433" s="24"/>
      <c r="S433" s="24">
        <v>16751.34</v>
      </c>
      <c r="T433" s="24"/>
      <c r="U433" s="25" t="s">
        <v>146</v>
      </c>
      <c r="V433" s="26">
        <f t="shared" si="14"/>
        <v>16751.34</v>
      </c>
      <c r="W433" s="26">
        <v>16745.650000000005</v>
      </c>
      <c r="X433" s="26">
        <v>0</v>
      </c>
      <c r="Y433" s="26">
        <v>5.6899999999950523</v>
      </c>
      <c r="Z433" s="26">
        <v>16751.34</v>
      </c>
      <c r="AA433" s="27" t="s">
        <v>99</v>
      </c>
      <c r="AB433" s="17" t="s">
        <v>129</v>
      </c>
      <c r="AC433" s="17" t="s">
        <v>130</v>
      </c>
      <c r="AD433" s="28"/>
      <c r="AE433" s="29"/>
      <c r="AF433" s="29"/>
      <c r="AG433" s="29"/>
      <c r="AH433" s="29"/>
      <c r="AI433" s="29"/>
      <c r="AJ433" s="29"/>
      <c r="AK433" s="29"/>
      <c r="AL433" s="29"/>
      <c r="AM433" s="29" t="s">
        <v>102</v>
      </c>
      <c r="AN433" s="29"/>
      <c r="AO433" s="29"/>
      <c r="AP433" s="29"/>
      <c r="AQ433" s="29"/>
      <c r="AR433" s="29"/>
      <c r="AS433" s="29"/>
      <c r="AT433" s="29"/>
      <c r="AU433" s="29"/>
      <c r="AV433" s="29"/>
      <c r="AW433" s="29"/>
      <c r="AX433" s="29"/>
      <c r="AY433" s="29" t="s">
        <v>102</v>
      </c>
      <c r="AZ433" s="29" t="s">
        <v>102</v>
      </c>
      <c r="BA433" s="29" t="s">
        <v>102</v>
      </c>
      <c r="BB433" s="29" t="s">
        <v>102</v>
      </c>
      <c r="BC433" s="29" t="s">
        <v>102</v>
      </c>
      <c r="BD433" s="30">
        <v>5</v>
      </c>
      <c r="BE433" s="31">
        <v>0</v>
      </c>
      <c r="BF433" s="31">
        <v>0</v>
      </c>
      <c r="BG433" s="31">
        <v>0</v>
      </c>
      <c r="BH433" s="31">
        <v>0</v>
      </c>
      <c r="BI433" s="31">
        <v>0</v>
      </c>
      <c r="BJ433" s="31">
        <v>0</v>
      </c>
      <c r="BK433" s="31">
        <v>0</v>
      </c>
      <c r="BL433" s="31">
        <v>3350.268</v>
      </c>
      <c r="BM433" s="31">
        <v>3350.268</v>
      </c>
      <c r="BN433" s="31">
        <v>3350.268</v>
      </c>
      <c r="BO433" s="31">
        <v>3350.268</v>
      </c>
      <c r="BP433" s="31">
        <v>3350.268</v>
      </c>
      <c r="BQ433" s="31">
        <v>16751.34</v>
      </c>
      <c r="BR433" s="31" t="b">
        <v>1</v>
      </c>
      <c r="BS433" s="31"/>
      <c r="BT433" s="33" t="s">
        <v>771</v>
      </c>
    </row>
    <row r="434" spans="1:72" ht="60" x14ac:dyDescent="0.2">
      <c r="A434" s="17">
        <v>433</v>
      </c>
      <c r="B434" s="18">
        <v>282</v>
      </c>
      <c r="C434" s="19" t="s">
        <v>470</v>
      </c>
      <c r="D434" s="19" t="s">
        <v>504</v>
      </c>
      <c r="E434" s="20" t="s">
        <v>87</v>
      </c>
      <c r="F434" s="20" t="s">
        <v>88</v>
      </c>
      <c r="G434" s="19" t="s">
        <v>261</v>
      </c>
      <c r="H434" s="19" t="s">
        <v>262</v>
      </c>
      <c r="I434" s="19" t="s">
        <v>263</v>
      </c>
      <c r="J434" s="19" t="s">
        <v>264</v>
      </c>
      <c r="K434" s="19" t="s">
        <v>265</v>
      </c>
      <c r="L434" s="19" t="s">
        <v>593</v>
      </c>
      <c r="M434" s="21" t="s">
        <v>522</v>
      </c>
      <c r="N434" s="47"/>
      <c r="O434" s="19" t="s">
        <v>316</v>
      </c>
      <c r="P434" s="19" t="s">
        <v>506</v>
      </c>
      <c r="Q434" s="23">
        <v>0</v>
      </c>
      <c r="R434" s="24"/>
      <c r="S434" s="24">
        <v>27129.38</v>
      </c>
      <c r="T434" s="24"/>
      <c r="U434" s="25" t="s">
        <v>146</v>
      </c>
      <c r="V434" s="26">
        <f t="shared" si="14"/>
        <v>27129.38</v>
      </c>
      <c r="W434" s="26">
        <v>26946.729999999952</v>
      </c>
      <c r="X434" s="26">
        <v>0</v>
      </c>
      <c r="Y434" s="26">
        <v>182.65000000004875</v>
      </c>
      <c r="Z434" s="26">
        <v>27129.38</v>
      </c>
      <c r="AA434" s="27" t="s">
        <v>99</v>
      </c>
      <c r="AB434" s="17" t="s">
        <v>129</v>
      </c>
      <c r="AC434" s="17" t="s">
        <v>130</v>
      </c>
      <c r="AD434" s="28"/>
      <c r="AE434" s="29"/>
      <c r="AF434" s="29"/>
      <c r="AG434" s="29"/>
      <c r="AH434" s="29"/>
      <c r="AI434" s="29"/>
      <c r="AJ434" s="29"/>
      <c r="AK434" s="29"/>
      <c r="AL434" s="29"/>
      <c r="AM434" s="29" t="s">
        <v>102</v>
      </c>
      <c r="AN434" s="29"/>
      <c r="AO434" s="29"/>
      <c r="AP434" s="29"/>
      <c r="AQ434" s="29"/>
      <c r="AR434" s="29"/>
      <c r="AS434" s="29"/>
      <c r="AT434" s="29"/>
      <c r="AU434" s="29"/>
      <c r="AV434" s="29"/>
      <c r="AW434" s="29"/>
      <c r="AX434" s="29"/>
      <c r="AY434" s="29" t="s">
        <v>102</v>
      </c>
      <c r="AZ434" s="29" t="s">
        <v>102</v>
      </c>
      <c r="BA434" s="29" t="s">
        <v>102</v>
      </c>
      <c r="BB434" s="29" t="s">
        <v>102</v>
      </c>
      <c r="BC434" s="29" t="s">
        <v>102</v>
      </c>
      <c r="BD434" s="30">
        <v>5</v>
      </c>
      <c r="BE434" s="31">
        <v>0</v>
      </c>
      <c r="BF434" s="31">
        <v>0</v>
      </c>
      <c r="BG434" s="31">
        <v>0</v>
      </c>
      <c r="BH434" s="31">
        <v>0</v>
      </c>
      <c r="BI434" s="31">
        <v>0</v>
      </c>
      <c r="BJ434" s="31">
        <v>0</v>
      </c>
      <c r="BK434" s="31">
        <v>0</v>
      </c>
      <c r="BL434" s="31">
        <v>5425.8760000000002</v>
      </c>
      <c r="BM434" s="31">
        <v>5425.8760000000002</v>
      </c>
      <c r="BN434" s="31">
        <v>5425.8760000000002</v>
      </c>
      <c r="BO434" s="31">
        <v>5425.8760000000002</v>
      </c>
      <c r="BP434" s="31">
        <v>5425.8760000000002</v>
      </c>
      <c r="BQ434" s="31">
        <v>27129.38</v>
      </c>
      <c r="BR434" s="31" t="b">
        <v>1</v>
      </c>
      <c r="BS434" s="31"/>
      <c r="BT434" s="33" t="s">
        <v>771</v>
      </c>
    </row>
    <row r="435" spans="1:72" ht="51" x14ac:dyDescent="0.2">
      <c r="A435" s="17">
        <v>434</v>
      </c>
      <c r="B435" s="18">
        <v>283</v>
      </c>
      <c r="C435" s="19" t="s">
        <v>470</v>
      </c>
      <c r="D435" s="19" t="s">
        <v>504</v>
      </c>
      <c r="E435" s="20" t="s">
        <v>87</v>
      </c>
      <c r="F435" s="20" t="s">
        <v>88</v>
      </c>
      <c r="G435" s="19" t="s">
        <v>261</v>
      </c>
      <c r="H435" s="19" t="s">
        <v>262</v>
      </c>
      <c r="I435" s="19" t="s">
        <v>263</v>
      </c>
      <c r="J435" s="19" t="s">
        <v>264</v>
      </c>
      <c r="K435" s="19" t="s">
        <v>265</v>
      </c>
      <c r="L435" s="19" t="s">
        <v>593</v>
      </c>
      <c r="M435" s="21" t="s">
        <v>523</v>
      </c>
      <c r="N435" s="47"/>
      <c r="O435" s="19" t="s">
        <v>316</v>
      </c>
      <c r="P435" s="19" t="s">
        <v>506</v>
      </c>
      <c r="Q435" s="23">
        <v>0</v>
      </c>
      <c r="R435" s="24"/>
      <c r="S435" s="24">
        <v>16274.2</v>
      </c>
      <c r="T435" s="24"/>
      <c r="U435" s="25" t="s">
        <v>146</v>
      </c>
      <c r="V435" s="26">
        <f t="shared" si="14"/>
        <v>16274.2</v>
      </c>
      <c r="W435" s="26">
        <v>16136.170000000035</v>
      </c>
      <c r="X435" s="26">
        <v>0</v>
      </c>
      <c r="Y435" s="26">
        <v>138.02999999996609</v>
      </c>
      <c r="Z435" s="26">
        <v>16274.2</v>
      </c>
      <c r="AA435" s="27" t="s">
        <v>99</v>
      </c>
      <c r="AB435" s="17" t="s">
        <v>129</v>
      </c>
      <c r="AC435" s="17" t="s">
        <v>130</v>
      </c>
      <c r="AD435" s="28"/>
      <c r="AE435" s="29"/>
      <c r="AF435" s="29"/>
      <c r="AG435" s="29"/>
      <c r="AH435" s="29"/>
      <c r="AI435" s="29"/>
      <c r="AJ435" s="29"/>
      <c r="AK435" s="29"/>
      <c r="AL435" s="29"/>
      <c r="AM435" s="29" t="s">
        <v>102</v>
      </c>
      <c r="AN435" s="29"/>
      <c r="AO435" s="29"/>
      <c r="AP435" s="29"/>
      <c r="AQ435" s="29"/>
      <c r="AR435" s="29"/>
      <c r="AS435" s="29"/>
      <c r="AT435" s="29"/>
      <c r="AU435" s="29"/>
      <c r="AV435" s="29"/>
      <c r="AW435" s="29"/>
      <c r="AX435" s="29"/>
      <c r="AY435" s="29" t="s">
        <v>102</v>
      </c>
      <c r="AZ435" s="29" t="s">
        <v>102</v>
      </c>
      <c r="BA435" s="29" t="s">
        <v>102</v>
      </c>
      <c r="BB435" s="29" t="s">
        <v>102</v>
      </c>
      <c r="BC435" s="29" t="s">
        <v>102</v>
      </c>
      <c r="BD435" s="30">
        <v>5</v>
      </c>
      <c r="BE435" s="31">
        <v>0</v>
      </c>
      <c r="BF435" s="31">
        <v>0</v>
      </c>
      <c r="BG435" s="31">
        <v>0</v>
      </c>
      <c r="BH435" s="31">
        <v>0</v>
      </c>
      <c r="BI435" s="31">
        <v>0</v>
      </c>
      <c r="BJ435" s="31">
        <v>0</v>
      </c>
      <c r="BK435" s="31">
        <v>0</v>
      </c>
      <c r="BL435" s="31">
        <v>3254.84</v>
      </c>
      <c r="BM435" s="31">
        <v>3254.84</v>
      </c>
      <c r="BN435" s="31">
        <v>3254.84</v>
      </c>
      <c r="BO435" s="31">
        <v>3254.84</v>
      </c>
      <c r="BP435" s="31">
        <v>3254.84</v>
      </c>
      <c r="BQ435" s="31">
        <v>16274.2</v>
      </c>
      <c r="BR435" s="31" t="b">
        <v>1</v>
      </c>
      <c r="BS435" s="31"/>
      <c r="BT435" s="33" t="s">
        <v>771</v>
      </c>
    </row>
    <row r="436" spans="1:72" ht="51" x14ac:dyDescent="0.2">
      <c r="A436" s="17">
        <v>435</v>
      </c>
      <c r="B436" s="18">
        <v>284</v>
      </c>
      <c r="C436" s="19" t="s">
        <v>470</v>
      </c>
      <c r="D436" s="19" t="s">
        <v>504</v>
      </c>
      <c r="E436" s="20" t="s">
        <v>87</v>
      </c>
      <c r="F436" s="20" t="s">
        <v>88</v>
      </c>
      <c r="G436" s="19" t="s">
        <v>261</v>
      </c>
      <c r="H436" s="19" t="s">
        <v>262</v>
      </c>
      <c r="I436" s="19" t="s">
        <v>263</v>
      </c>
      <c r="J436" s="19" t="s">
        <v>264</v>
      </c>
      <c r="K436" s="19" t="s">
        <v>265</v>
      </c>
      <c r="L436" s="19" t="s">
        <v>593</v>
      </c>
      <c r="M436" s="21" t="s">
        <v>524</v>
      </c>
      <c r="N436" s="47"/>
      <c r="O436" s="19" t="s">
        <v>316</v>
      </c>
      <c r="P436" s="19" t="s">
        <v>506</v>
      </c>
      <c r="Q436" s="23">
        <v>0</v>
      </c>
      <c r="R436" s="24"/>
      <c r="S436" s="24">
        <v>14610.73</v>
      </c>
      <c r="T436" s="24"/>
      <c r="U436" s="25" t="s">
        <v>146</v>
      </c>
      <c r="V436" s="26">
        <f t="shared" si="14"/>
        <v>14610.73</v>
      </c>
      <c r="W436" s="26">
        <v>14552.760000000035</v>
      </c>
      <c r="X436" s="26">
        <v>0</v>
      </c>
      <c r="Y436" s="26">
        <v>57.969999999964784</v>
      </c>
      <c r="Z436" s="26">
        <v>14610.73</v>
      </c>
      <c r="AA436" s="27" t="s">
        <v>99</v>
      </c>
      <c r="AB436" s="17" t="s">
        <v>129</v>
      </c>
      <c r="AC436" s="17" t="s">
        <v>130</v>
      </c>
      <c r="AD436" s="28"/>
      <c r="AE436" s="29"/>
      <c r="AF436" s="29"/>
      <c r="AG436" s="29"/>
      <c r="AH436" s="29"/>
      <c r="AI436" s="29"/>
      <c r="AJ436" s="29"/>
      <c r="AK436" s="29"/>
      <c r="AL436" s="29"/>
      <c r="AM436" s="29" t="s">
        <v>102</v>
      </c>
      <c r="AN436" s="29"/>
      <c r="AO436" s="29"/>
      <c r="AP436" s="29"/>
      <c r="AQ436" s="29"/>
      <c r="AR436" s="29"/>
      <c r="AS436" s="29"/>
      <c r="AT436" s="29"/>
      <c r="AU436" s="29"/>
      <c r="AV436" s="29"/>
      <c r="AW436" s="29"/>
      <c r="AX436" s="29"/>
      <c r="AY436" s="29" t="s">
        <v>102</v>
      </c>
      <c r="AZ436" s="29" t="s">
        <v>102</v>
      </c>
      <c r="BA436" s="29" t="s">
        <v>102</v>
      </c>
      <c r="BB436" s="29" t="s">
        <v>102</v>
      </c>
      <c r="BC436" s="29" t="s">
        <v>102</v>
      </c>
      <c r="BD436" s="30">
        <v>5</v>
      </c>
      <c r="BE436" s="31">
        <v>0</v>
      </c>
      <c r="BF436" s="31">
        <v>0</v>
      </c>
      <c r="BG436" s="31">
        <v>0</v>
      </c>
      <c r="BH436" s="31">
        <v>0</v>
      </c>
      <c r="BI436" s="31">
        <v>0</v>
      </c>
      <c r="BJ436" s="31">
        <v>0</v>
      </c>
      <c r="BK436" s="31">
        <v>0</v>
      </c>
      <c r="BL436" s="31">
        <v>2922.1459999999997</v>
      </c>
      <c r="BM436" s="31">
        <v>2922.1459999999997</v>
      </c>
      <c r="BN436" s="31">
        <v>2922.1459999999997</v>
      </c>
      <c r="BO436" s="31">
        <v>2922.1459999999997</v>
      </c>
      <c r="BP436" s="31">
        <v>2922.1459999999997</v>
      </c>
      <c r="BQ436" s="31">
        <v>14610.73</v>
      </c>
      <c r="BR436" s="31" t="b">
        <v>1</v>
      </c>
      <c r="BS436" s="31"/>
      <c r="BT436" s="33" t="s">
        <v>771</v>
      </c>
    </row>
    <row r="437" spans="1:72" ht="51" x14ac:dyDescent="0.2">
      <c r="A437" s="17">
        <v>436</v>
      </c>
      <c r="B437" s="18">
        <v>285</v>
      </c>
      <c r="C437" s="19" t="s">
        <v>470</v>
      </c>
      <c r="D437" s="19" t="s">
        <v>504</v>
      </c>
      <c r="E437" s="20" t="s">
        <v>87</v>
      </c>
      <c r="F437" s="20" t="s">
        <v>88</v>
      </c>
      <c r="G437" s="19" t="s">
        <v>261</v>
      </c>
      <c r="H437" s="19" t="s">
        <v>262</v>
      </c>
      <c r="I437" s="19" t="s">
        <v>263</v>
      </c>
      <c r="J437" s="19" t="s">
        <v>264</v>
      </c>
      <c r="K437" s="19" t="s">
        <v>265</v>
      </c>
      <c r="L437" s="19" t="s">
        <v>593</v>
      </c>
      <c r="M437" s="21" t="s">
        <v>525</v>
      </c>
      <c r="N437" s="47"/>
      <c r="O437" s="19" t="s">
        <v>316</v>
      </c>
      <c r="P437" s="19" t="s">
        <v>506</v>
      </c>
      <c r="Q437" s="23">
        <v>0</v>
      </c>
      <c r="R437" s="24"/>
      <c r="S437" s="24">
        <v>12798.56</v>
      </c>
      <c r="T437" s="24"/>
      <c r="U437" s="25" t="s">
        <v>146</v>
      </c>
      <c r="V437" s="26">
        <f t="shared" si="14"/>
        <v>12798.56</v>
      </c>
      <c r="W437" s="26">
        <v>12643.460000000003</v>
      </c>
      <c r="X437" s="26">
        <v>0</v>
      </c>
      <c r="Y437" s="26">
        <v>155.09999999999673</v>
      </c>
      <c r="Z437" s="26">
        <v>12798.56</v>
      </c>
      <c r="AA437" s="27" t="s">
        <v>99</v>
      </c>
      <c r="AB437" s="17" t="s">
        <v>129</v>
      </c>
      <c r="AC437" s="17" t="s">
        <v>130</v>
      </c>
      <c r="AD437" s="28"/>
      <c r="AE437" s="29"/>
      <c r="AF437" s="29"/>
      <c r="AG437" s="29"/>
      <c r="AH437" s="29"/>
      <c r="AI437" s="29"/>
      <c r="AJ437" s="29"/>
      <c r="AK437" s="29"/>
      <c r="AL437" s="29"/>
      <c r="AM437" s="29" t="s">
        <v>102</v>
      </c>
      <c r="AN437" s="29"/>
      <c r="AO437" s="29"/>
      <c r="AP437" s="29"/>
      <c r="AQ437" s="29"/>
      <c r="AR437" s="29"/>
      <c r="AS437" s="29"/>
      <c r="AT437" s="29"/>
      <c r="AU437" s="29"/>
      <c r="AV437" s="29"/>
      <c r="AW437" s="29"/>
      <c r="AX437" s="29"/>
      <c r="AY437" s="29" t="s">
        <v>102</v>
      </c>
      <c r="AZ437" s="29" t="s">
        <v>102</v>
      </c>
      <c r="BA437" s="29" t="s">
        <v>102</v>
      </c>
      <c r="BB437" s="29" t="s">
        <v>102</v>
      </c>
      <c r="BC437" s="29" t="s">
        <v>102</v>
      </c>
      <c r="BD437" s="30">
        <v>5</v>
      </c>
      <c r="BE437" s="31">
        <v>0</v>
      </c>
      <c r="BF437" s="31">
        <v>0</v>
      </c>
      <c r="BG437" s="31">
        <v>0</v>
      </c>
      <c r="BH437" s="31">
        <v>0</v>
      </c>
      <c r="BI437" s="31">
        <v>0</v>
      </c>
      <c r="BJ437" s="31">
        <v>0</v>
      </c>
      <c r="BK437" s="31">
        <v>0</v>
      </c>
      <c r="BL437" s="31">
        <v>2559.712</v>
      </c>
      <c r="BM437" s="31">
        <v>2559.712</v>
      </c>
      <c r="BN437" s="31">
        <v>2559.712</v>
      </c>
      <c r="BO437" s="31">
        <v>2559.712</v>
      </c>
      <c r="BP437" s="31">
        <v>2559.712</v>
      </c>
      <c r="BQ437" s="31">
        <v>12798.56</v>
      </c>
      <c r="BR437" s="31" t="b">
        <v>1</v>
      </c>
      <c r="BS437" s="31"/>
      <c r="BT437" s="33" t="s">
        <v>771</v>
      </c>
    </row>
    <row r="438" spans="1:72" ht="51" x14ac:dyDescent="0.2">
      <c r="A438" s="17">
        <v>437</v>
      </c>
      <c r="B438" s="18">
        <v>286</v>
      </c>
      <c r="C438" s="19" t="s">
        <v>470</v>
      </c>
      <c r="D438" s="19" t="s">
        <v>504</v>
      </c>
      <c r="E438" s="20" t="s">
        <v>87</v>
      </c>
      <c r="F438" s="20" t="s">
        <v>88</v>
      </c>
      <c r="G438" s="19" t="s">
        <v>261</v>
      </c>
      <c r="H438" s="19" t="s">
        <v>262</v>
      </c>
      <c r="I438" s="19" t="s">
        <v>263</v>
      </c>
      <c r="J438" s="19" t="s">
        <v>264</v>
      </c>
      <c r="K438" s="19" t="s">
        <v>265</v>
      </c>
      <c r="L438" s="19" t="s">
        <v>593</v>
      </c>
      <c r="M438" s="21" t="s">
        <v>526</v>
      </c>
      <c r="N438" s="47"/>
      <c r="O438" s="19" t="s">
        <v>316</v>
      </c>
      <c r="P438" s="19" t="s">
        <v>506</v>
      </c>
      <c r="Q438" s="23">
        <v>0</v>
      </c>
      <c r="R438" s="24"/>
      <c r="S438" s="24">
        <v>22819.88</v>
      </c>
      <c r="T438" s="24"/>
      <c r="U438" s="25" t="s">
        <v>146</v>
      </c>
      <c r="V438" s="26">
        <f t="shared" si="14"/>
        <v>22819.88</v>
      </c>
      <c r="W438" s="26">
        <v>22569.179999999968</v>
      </c>
      <c r="X438" s="26">
        <v>0</v>
      </c>
      <c r="Y438" s="26">
        <v>250.70000000003347</v>
      </c>
      <c r="Z438" s="26">
        <v>22819.88</v>
      </c>
      <c r="AA438" s="27" t="s">
        <v>99</v>
      </c>
      <c r="AB438" s="17" t="s">
        <v>129</v>
      </c>
      <c r="AC438" s="17" t="s">
        <v>130</v>
      </c>
      <c r="AD438" s="28"/>
      <c r="AE438" s="29"/>
      <c r="AF438" s="29"/>
      <c r="AG438" s="29"/>
      <c r="AH438" s="29"/>
      <c r="AI438" s="29"/>
      <c r="AJ438" s="29"/>
      <c r="AK438" s="29"/>
      <c r="AL438" s="29"/>
      <c r="AM438" s="29" t="s">
        <v>102</v>
      </c>
      <c r="AN438" s="29"/>
      <c r="AO438" s="29"/>
      <c r="AP438" s="29"/>
      <c r="AQ438" s="29"/>
      <c r="AR438" s="29"/>
      <c r="AS438" s="29"/>
      <c r="AT438" s="29"/>
      <c r="AU438" s="29"/>
      <c r="AV438" s="29"/>
      <c r="AW438" s="29"/>
      <c r="AX438" s="29"/>
      <c r="AY438" s="29" t="s">
        <v>102</v>
      </c>
      <c r="AZ438" s="29" t="s">
        <v>102</v>
      </c>
      <c r="BA438" s="29" t="s">
        <v>102</v>
      </c>
      <c r="BB438" s="29" t="s">
        <v>102</v>
      </c>
      <c r="BC438" s="29" t="s">
        <v>102</v>
      </c>
      <c r="BD438" s="30">
        <v>5</v>
      </c>
      <c r="BE438" s="31">
        <v>0</v>
      </c>
      <c r="BF438" s="31">
        <v>0</v>
      </c>
      <c r="BG438" s="31">
        <v>0</v>
      </c>
      <c r="BH438" s="31">
        <v>0</v>
      </c>
      <c r="BI438" s="31">
        <v>0</v>
      </c>
      <c r="BJ438" s="31">
        <v>0</v>
      </c>
      <c r="BK438" s="31">
        <v>0</v>
      </c>
      <c r="BL438" s="31">
        <v>4563.9760000000006</v>
      </c>
      <c r="BM438" s="31">
        <v>4563.9760000000006</v>
      </c>
      <c r="BN438" s="31">
        <v>4563.9760000000006</v>
      </c>
      <c r="BO438" s="31">
        <v>4563.9760000000006</v>
      </c>
      <c r="BP438" s="31">
        <v>4563.9760000000006</v>
      </c>
      <c r="BQ438" s="31">
        <v>22819.880000000005</v>
      </c>
      <c r="BR438" s="31" t="b">
        <v>1</v>
      </c>
      <c r="BS438" s="31"/>
      <c r="BT438" s="33" t="s">
        <v>771</v>
      </c>
    </row>
    <row r="439" spans="1:72" ht="51" x14ac:dyDescent="0.2">
      <c r="A439" s="17">
        <v>438</v>
      </c>
      <c r="B439" s="18">
        <v>287</v>
      </c>
      <c r="C439" s="19" t="s">
        <v>470</v>
      </c>
      <c r="D439" s="19" t="s">
        <v>504</v>
      </c>
      <c r="E439" s="20" t="s">
        <v>87</v>
      </c>
      <c r="F439" s="20" t="s">
        <v>88</v>
      </c>
      <c r="G439" s="19" t="s">
        <v>261</v>
      </c>
      <c r="H439" s="19" t="s">
        <v>262</v>
      </c>
      <c r="I439" s="19" t="s">
        <v>263</v>
      </c>
      <c r="J439" s="19" t="s">
        <v>264</v>
      </c>
      <c r="K439" s="19" t="s">
        <v>265</v>
      </c>
      <c r="L439" s="19" t="s">
        <v>593</v>
      </c>
      <c r="M439" s="21" t="s">
        <v>527</v>
      </c>
      <c r="N439" s="47"/>
      <c r="O439" s="19" t="s">
        <v>316</v>
      </c>
      <c r="P439" s="19" t="s">
        <v>506</v>
      </c>
      <c r="Q439" s="23">
        <v>0</v>
      </c>
      <c r="R439" s="24"/>
      <c r="S439" s="24">
        <v>12137.35</v>
      </c>
      <c r="T439" s="24"/>
      <c r="U439" s="25" t="s">
        <v>146</v>
      </c>
      <c r="V439" s="26">
        <f t="shared" si="14"/>
        <v>12137.35</v>
      </c>
      <c r="W439" s="26">
        <v>11933.670000000107</v>
      </c>
      <c r="X439" s="26">
        <v>0</v>
      </c>
      <c r="Y439" s="26">
        <v>203.67999999989297</v>
      </c>
      <c r="Z439" s="26">
        <v>12137.35</v>
      </c>
      <c r="AA439" s="27" t="s">
        <v>99</v>
      </c>
      <c r="AB439" s="17" t="s">
        <v>129</v>
      </c>
      <c r="AC439" s="17" t="s">
        <v>130</v>
      </c>
      <c r="AD439" s="28"/>
      <c r="AE439" s="29"/>
      <c r="AF439" s="29"/>
      <c r="AG439" s="29"/>
      <c r="AH439" s="29"/>
      <c r="AI439" s="29"/>
      <c r="AJ439" s="29"/>
      <c r="AK439" s="29"/>
      <c r="AL439" s="29"/>
      <c r="AM439" s="29" t="s">
        <v>102</v>
      </c>
      <c r="AN439" s="29"/>
      <c r="AO439" s="29"/>
      <c r="AP439" s="29"/>
      <c r="AQ439" s="29"/>
      <c r="AR439" s="29"/>
      <c r="AS439" s="29"/>
      <c r="AT439" s="29"/>
      <c r="AU439" s="29"/>
      <c r="AV439" s="29"/>
      <c r="AW439" s="29"/>
      <c r="AX439" s="29"/>
      <c r="AY439" s="29" t="s">
        <v>102</v>
      </c>
      <c r="AZ439" s="29" t="s">
        <v>102</v>
      </c>
      <c r="BA439" s="29" t="s">
        <v>102</v>
      </c>
      <c r="BB439" s="29" t="s">
        <v>102</v>
      </c>
      <c r="BC439" s="29" t="s">
        <v>102</v>
      </c>
      <c r="BD439" s="30">
        <v>5</v>
      </c>
      <c r="BE439" s="31">
        <v>0</v>
      </c>
      <c r="BF439" s="31">
        <v>0</v>
      </c>
      <c r="BG439" s="31">
        <v>0</v>
      </c>
      <c r="BH439" s="31">
        <v>0</v>
      </c>
      <c r="BI439" s="31">
        <v>0</v>
      </c>
      <c r="BJ439" s="31">
        <v>0</v>
      </c>
      <c r="BK439" s="31">
        <v>0</v>
      </c>
      <c r="BL439" s="31">
        <v>2427.4700000000003</v>
      </c>
      <c r="BM439" s="31">
        <v>2427.4700000000003</v>
      </c>
      <c r="BN439" s="31">
        <v>2427.4700000000003</v>
      </c>
      <c r="BO439" s="31">
        <v>2427.4700000000003</v>
      </c>
      <c r="BP439" s="31">
        <v>2427.4700000000003</v>
      </c>
      <c r="BQ439" s="31">
        <v>12137.350000000002</v>
      </c>
      <c r="BR439" s="31" t="b">
        <v>1</v>
      </c>
      <c r="BS439" s="31"/>
      <c r="BT439" s="33" t="s">
        <v>771</v>
      </c>
    </row>
    <row r="440" spans="1:72" ht="51" x14ac:dyDescent="0.2">
      <c r="A440" s="17">
        <v>439</v>
      </c>
      <c r="B440" s="18">
        <v>288</v>
      </c>
      <c r="C440" s="19" t="s">
        <v>470</v>
      </c>
      <c r="D440" s="19" t="s">
        <v>504</v>
      </c>
      <c r="E440" s="20" t="s">
        <v>87</v>
      </c>
      <c r="F440" s="20" t="s">
        <v>88</v>
      </c>
      <c r="G440" s="19" t="s">
        <v>261</v>
      </c>
      <c r="H440" s="19" t="s">
        <v>262</v>
      </c>
      <c r="I440" s="19" t="s">
        <v>263</v>
      </c>
      <c r="J440" s="19" t="s">
        <v>264</v>
      </c>
      <c r="K440" s="19" t="s">
        <v>265</v>
      </c>
      <c r="L440" s="19" t="s">
        <v>593</v>
      </c>
      <c r="M440" s="21" t="s">
        <v>528</v>
      </c>
      <c r="N440" s="47"/>
      <c r="O440" s="19" t="s">
        <v>316</v>
      </c>
      <c r="P440" s="19" t="s">
        <v>506</v>
      </c>
      <c r="Q440" s="23">
        <v>0</v>
      </c>
      <c r="R440" s="24">
        <v>-1145</v>
      </c>
      <c r="S440" s="24">
        <v>17617.53</v>
      </c>
      <c r="T440" s="24"/>
      <c r="U440" s="25" t="s">
        <v>146</v>
      </c>
      <c r="V440" s="26">
        <f t="shared" si="14"/>
        <v>16472.53</v>
      </c>
      <c r="W440" s="26">
        <v>16241.740000000005</v>
      </c>
      <c r="X440" s="26">
        <v>0</v>
      </c>
      <c r="Y440" s="26">
        <v>230.7899999999936</v>
      </c>
      <c r="Z440" s="26">
        <v>16472.53</v>
      </c>
      <c r="AA440" s="27" t="s">
        <v>99</v>
      </c>
      <c r="AB440" s="17" t="s">
        <v>129</v>
      </c>
      <c r="AC440" s="17" t="s">
        <v>130</v>
      </c>
      <c r="AD440" s="28"/>
      <c r="AE440" s="29"/>
      <c r="AF440" s="29"/>
      <c r="AG440" s="29"/>
      <c r="AH440" s="29"/>
      <c r="AI440" s="29"/>
      <c r="AJ440" s="29"/>
      <c r="AK440" s="29"/>
      <c r="AL440" s="29"/>
      <c r="AM440" s="29" t="s">
        <v>102</v>
      </c>
      <c r="AN440" s="29"/>
      <c r="AO440" s="29"/>
      <c r="AP440" s="29"/>
      <c r="AQ440" s="29"/>
      <c r="AR440" s="29"/>
      <c r="AS440" s="29"/>
      <c r="AT440" s="29"/>
      <c r="AU440" s="29"/>
      <c r="AV440" s="29"/>
      <c r="AW440" s="29"/>
      <c r="AX440" s="29"/>
      <c r="AY440" s="29" t="s">
        <v>102</v>
      </c>
      <c r="AZ440" s="29" t="s">
        <v>102</v>
      </c>
      <c r="BA440" s="29" t="s">
        <v>102</v>
      </c>
      <c r="BB440" s="29" t="s">
        <v>102</v>
      </c>
      <c r="BC440" s="29" t="s">
        <v>102</v>
      </c>
      <c r="BD440" s="30">
        <v>5</v>
      </c>
      <c r="BE440" s="31">
        <v>0</v>
      </c>
      <c r="BF440" s="31">
        <v>0</v>
      </c>
      <c r="BG440" s="31">
        <v>0</v>
      </c>
      <c r="BH440" s="31">
        <v>0</v>
      </c>
      <c r="BI440" s="31">
        <v>0</v>
      </c>
      <c r="BJ440" s="31">
        <v>0</v>
      </c>
      <c r="BK440" s="31">
        <v>0</v>
      </c>
      <c r="BL440" s="31">
        <v>3294.5059999999999</v>
      </c>
      <c r="BM440" s="31">
        <v>3294.5059999999999</v>
      </c>
      <c r="BN440" s="31">
        <v>3294.5059999999999</v>
      </c>
      <c r="BO440" s="31">
        <v>3294.5059999999999</v>
      </c>
      <c r="BP440" s="31">
        <v>3294.5059999999999</v>
      </c>
      <c r="BQ440" s="31">
        <v>16472.53</v>
      </c>
      <c r="BR440" s="31" t="b">
        <v>1</v>
      </c>
      <c r="BS440" s="31"/>
      <c r="BT440" s="33" t="s">
        <v>772</v>
      </c>
    </row>
    <row r="441" spans="1:72" ht="51" x14ac:dyDescent="0.2">
      <c r="A441" s="17">
        <v>440</v>
      </c>
      <c r="B441" s="18">
        <v>289</v>
      </c>
      <c r="C441" s="19" t="s">
        <v>470</v>
      </c>
      <c r="D441" s="19" t="s">
        <v>504</v>
      </c>
      <c r="E441" s="20" t="s">
        <v>87</v>
      </c>
      <c r="F441" s="20" t="s">
        <v>88</v>
      </c>
      <c r="G441" s="19" t="s">
        <v>261</v>
      </c>
      <c r="H441" s="19" t="s">
        <v>262</v>
      </c>
      <c r="I441" s="19" t="s">
        <v>263</v>
      </c>
      <c r="J441" s="19" t="s">
        <v>264</v>
      </c>
      <c r="K441" s="19" t="s">
        <v>265</v>
      </c>
      <c r="L441" s="19" t="s">
        <v>593</v>
      </c>
      <c r="M441" s="21" t="s">
        <v>529</v>
      </c>
      <c r="N441" s="47"/>
      <c r="O441" s="19" t="s">
        <v>316</v>
      </c>
      <c r="P441" s="19" t="s">
        <v>506</v>
      </c>
      <c r="Q441" s="23">
        <v>0</v>
      </c>
      <c r="R441" s="24"/>
      <c r="S441" s="24">
        <v>6844.66</v>
      </c>
      <c r="T441" s="24"/>
      <c r="U441" s="25" t="s">
        <v>146</v>
      </c>
      <c r="V441" s="26">
        <f t="shared" si="14"/>
        <v>6844.66</v>
      </c>
      <c r="W441" s="26">
        <v>6724.0200000000114</v>
      </c>
      <c r="X441" s="26">
        <v>0</v>
      </c>
      <c r="Y441" s="26">
        <v>120.6399999999885</v>
      </c>
      <c r="Z441" s="26">
        <v>6844.66</v>
      </c>
      <c r="AA441" s="27" t="s">
        <v>99</v>
      </c>
      <c r="AB441" s="17" t="s">
        <v>129</v>
      </c>
      <c r="AC441" s="17" t="s">
        <v>130</v>
      </c>
      <c r="AD441" s="28"/>
      <c r="AE441" s="29"/>
      <c r="AF441" s="29"/>
      <c r="AG441" s="29"/>
      <c r="AH441" s="29"/>
      <c r="AI441" s="29"/>
      <c r="AJ441" s="29"/>
      <c r="AK441" s="29"/>
      <c r="AL441" s="29"/>
      <c r="AM441" s="29" t="s">
        <v>102</v>
      </c>
      <c r="AN441" s="29"/>
      <c r="AO441" s="29"/>
      <c r="AP441" s="29"/>
      <c r="AQ441" s="29"/>
      <c r="AR441" s="29"/>
      <c r="AS441" s="29"/>
      <c r="AT441" s="29"/>
      <c r="AU441" s="29"/>
      <c r="AV441" s="29"/>
      <c r="AW441" s="29"/>
      <c r="AX441" s="29"/>
      <c r="AY441" s="29" t="s">
        <v>102</v>
      </c>
      <c r="AZ441" s="29" t="s">
        <v>102</v>
      </c>
      <c r="BA441" s="29" t="s">
        <v>102</v>
      </c>
      <c r="BB441" s="29" t="s">
        <v>102</v>
      </c>
      <c r="BC441" s="29" t="s">
        <v>102</v>
      </c>
      <c r="BD441" s="30">
        <v>5</v>
      </c>
      <c r="BE441" s="31">
        <v>0</v>
      </c>
      <c r="BF441" s="31">
        <v>0</v>
      </c>
      <c r="BG441" s="31">
        <v>0</v>
      </c>
      <c r="BH441" s="31">
        <v>0</v>
      </c>
      <c r="BI441" s="31">
        <v>0</v>
      </c>
      <c r="BJ441" s="31">
        <v>0</v>
      </c>
      <c r="BK441" s="31">
        <v>0</v>
      </c>
      <c r="BL441" s="31">
        <v>1368.932</v>
      </c>
      <c r="BM441" s="31">
        <v>1368.932</v>
      </c>
      <c r="BN441" s="31">
        <v>1368.932</v>
      </c>
      <c r="BO441" s="31">
        <v>1368.932</v>
      </c>
      <c r="BP441" s="31">
        <v>1368.932</v>
      </c>
      <c r="BQ441" s="31">
        <v>6844.66</v>
      </c>
      <c r="BR441" s="31" t="b">
        <v>1</v>
      </c>
      <c r="BS441" s="31"/>
      <c r="BT441" s="33" t="s">
        <v>771</v>
      </c>
    </row>
    <row r="442" spans="1:72" ht="60" x14ac:dyDescent="0.2">
      <c r="A442" s="17">
        <v>441</v>
      </c>
      <c r="B442" s="18">
        <v>290</v>
      </c>
      <c r="C442" s="19" t="s">
        <v>470</v>
      </c>
      <c r="D442" s="19" t="s">
        <v>504</v>
      </c>
      <c r="E442" s="20" t="s">
        <v>87</v>
      </c>
      <c r="F442" s="20" t="s">
        <v>88</v>
      </c>
      <c r="G442" s="19" t="s">
        <v>261</v>
      </c>
      <c r="H442" s="19" t="s">
        <v>262</v>
      </c>
      <c r="I442" s="19" t="s">
        <v>263</v>
      </c>
      <c r="J442" s="19" t="s">
        <v>264</v>
      </c>
      <c r="K442" s="19" t="s">
        <v>265</v>
      </c>
      <c r="L442" s="19" t="s">
        <v>593</v>
      </c>
      <c r="M442" s="21" t="s">
        <v>530</v>
      </c>
      <c r="N442" s="47"/>
      <c r="O442" s="19" t="s">
        <v>316</v>
      </c>
      <c r="P442" s="19" t="s">
        <v>506</v>
      </c>
      <c r="Q442" s="23">
        <v>0</v>
      </c>
      <c r="R442" s="24"/>
      <c r="S442" s="24">
        <v>15971.48</v>
      </c>
      <c r="T442" s="24"/>
      <c r="U442" s="25" t="s">
        <v>146</v>
      </c>
      <c r="V442" s="26">
        <f t="shared" si="14"/>
        <v>15971.48</v>
      </c>
      <c r="W442" s="26">
        <v>15787.100000000002</v>
      </c>
      <c r="X442" s="26">
        <v>0</v>
      </c>
      <c r="Y442" s="26">
        <v>184.37999999999738</v>
      </c>
      <c r="Z442" s="26">
        <v>15971.48</v>
      </c>
      <c r="AA442" s="27" t="s">
        <v>99</v>
      </c>
      <c r="AB442" s="17" t="s">
        <v>129</v>
      </c>
      <c r="AC442" s="17" t="s">
        <v>130</v>
      </c>
      <c r="AD442" s="28"/>
      <c r="AE442" s="29"/>
      <c r="AF442" s="29"/>
      <c r="AG442" s="29"/>
      <c r="AH442" s="29"/>
      <c r="AI442" s="29"/>
      <c r="AJ442" s="29"/>
      <c r="AK442" s="29"/>
      <c r="AL442" s="29"/>
      <c r="AM442" s="29" t="s">
        <v>102</v>
      </c>
      <c r="AN442" s="29"/>
      <c r="AO442" s="29"/>
      <c r="AP442" s="29"/>
      <c r="AQ442" s="29"/>
      <c r="AR442" s="29"/>
      <c r="AS442" s="29"/>
      <c r="AT442" s="29"/>
      <c r="AU442" s="29"/>
      <c r="AV442" s="29"/>
      <c r="AW442" s="29"/>
      <c r="AX442" s="29"/>
      <c r="AY442" s="29" t="s">
        <v>102</v>
      </c>
      <c r="AZ442" s="29" t="s">
        <v>102</v>
      </c>
      <c r="BA442" s="29" t="s">
        <v>102</v>
      </c>
      <c r="BB442" s="29" t="s">
        <v>102</v>
      </c>
      <c r="BC442" s="29" t="s">
        <v>102</v>
      </c>
      <c r="BD442" s="30">
        <v>5</v>
      </c>
      <c r="BE442" s="31">
        <v>0</v>
      </c>
      <c r="BF442" s="31">
        <v>0</v>
      </c>
      <c r="BG442" s="31">
        <v>0</v>
      </c>
      <c r="BH442" s="31">
        <v>0</v>
      </c>
      <c r="BI442" s="31">
        <v>0</v>
      </c>
      <c r="BJ442" s="31">
        <v>0</v>
      </c>
      <c r="BK442" s="31">
        <v>0</v>
      </c>
      <c r="BL442" s="31">
        <v>3194.2959999999998</v>
      </c>
      <c r="BM442" s="31">
        <v>3194.2959999999998</v>
      </c>
      <c r="BN442" s="31">
        <v>3194.2959999999998</v>
      </c>
      <c r="BO442" s="31">
        <v>3194.2959999999998</v>
      </c>
      <c r="BP442" s="31">
        <v>3194.2959999999998</v>
      </c>
      <c r="BQ442" s="31">
        <v>15971.48</v>
      </c>
      <c r="BR442" s="31" t="b">
        <v>1</v>
      </c>
      <c r="BS442" s="31"/>
      <c r="BT442" s="33" t="s">
        <v>771</v>
      </c>
    </row>
    <row r="443" spans="1:72" ht="51" x14ac:dyDescent="0.2">
      <c r="A443" s="17">
        <v>442</v>
      </c>
      <c r="B443" s="18">
        <v>291</v>
      </c>
      <c r="C443" s="19" t="s">
        <v>470</v>
      </c>
      <c r="D443" s="19" t="s">
        <v>504</v>
      </c>
      <c r="E443" s="20" t="s">
        <v>87</v>
      </c>
      <c r="F443" s="20" t="s">
        <v>88</v>
      </c>
      <c r="G443" s="19" t="s">
        <v>261</v>
      </c>
      <c r="H443" s="19" t="s">
        <v>262</v>
      </c>
      <c r="I443" s="19" t="s">
        <v>263</v>
      </c>
      <c r="J443" s="19" t="s">
        <v>264</v>
      </c>
      <c r="K443" s="19" t="s">
        <v>265</v>
      </c>
      <c r="L443" s="19" t="s">
        <v>593</v>
      </c>
      <c r="M443" s="21" t="s">
        <v>531</v>
      </c>
      <c r="N443" s="47"/>
      <c r="O443" s="19" t="s">
        <v>316</v>
      </c>
      <c r="P443" s="19" t="s">
        <v>506</v>
      </c>
      <c r="Q443" s="23">
        <v>0</v>
      </c>
      <c r="R443" s="24"/>
      <c r="S443" s="24">
        <v>18587.22</v>
      </c>
      <c r="T443" s="24"/>
      <c r="U443" s="25" t="s">
        <v>146</v>
      </c>
      <c r="V443" s="26">
        <f t="shared" si="14"/>
        <v>18587.22</v>
      </c>
      <c r="W443" s="26">
        <v>18445.98000000004</v>
      </c>
      <c r="X443" s="26">
        <v>0</v>
      </c>
      <c r="Y443" s="26">
        <v>141.23999999996158</v>
      </c>
      <c r="Z443" s="26">
        <v>18587.22</v>
      </c>
      <c r="AA443" s="27" t="s">
        <v>99</v>
      </c>
      <c r="AB443" s="17" t="s">
        <v>129</v>
      </c>
      <c r="AC443" s="17" t="s">
        <v>130</v>
      </c>
      <c r="AD443" s="28"/>
      <c r="AE443" s="29"/>
      <c r="AF443" s="29"/>
      <c r="AG443" s="29"/>
      <c r="AH443" s="29"/>
      <c r="AI443" s="29"/>
      <c r="AJ443" s="29"/>
      <c r="AK443" s="29"/>
      <c r="AL443" s="29"/>
      <c r="AM443" s="29" t="s">
        <v>102</v>
      </c>
      <c r="AN443" s="29"/>
      <c r="AO443" s="29"/>
      <c r="AP443" s="29"/>
      <c r="AQ443" s="29"/>
      <c r="AR443" s="29"/>
      <c r="AS443" s="29"/>
      <c r="AT443" s="29"/>
      <c r="AU443" s="29"/>
      <c r="AV443" s="29"/>
      <c r="AW443" s="29"/>
      <c r="AX443" s="29"/>
      <c r="AY443" s="29" t="s">
        <v>102</v>
      </c>
      <c r="AZ443" s="29" t="s">
        <v>102</v>
      </c>
      <c r="BA443" s="29" t="s">
        <v>102</v>
      </c>
      <c r="BB443" s="29" t="s">
        <v>102</v>
      </c>
      <c r="BC443" s="29" t="s">
        <v>102</v>
      </c>
      <c r="BD443" s="30">
        <v>5</v>
      </c>
      <c r="BE443" s="31">
        <v>0</v>
      </c>
      <c r="BF443" s="31">
        <v>0</v>
      </c>
      <c r="BG443" s="31">
        <v>0</v>
      </c>
      <c r="BH443" s="31">
        <v>0</v>
      </c>
      <c r="BI443" s="31">
        <v>0</v>
      </c>
      <c r="BJ443" s="31">
        <v>0</v>
      </c>
      <c r="BK443" s="31">
        <v>0</v>
      </c>
      <c r="BL443" s="31">
        <v>3717.4440000000004</v>
      </c>
      <c r="BM443" s="31">
        <v>3717.4440000000004</v>
      </c>
      <c r="BN443" s="31">
        <v>3717.4440000000004</v>
      </c>
      <c r="BO443" s="31">
        <v>3717.4440000000004</v>
      </c>
      <c r="BP443" s="31">
        <v>3717.4440000000004</v>
      </c>
      <c r="BQ443" s="31">
        <v>18587.22</v>
      </c>
      <c r="BR443" s="31" t="b">
        <v>1</v>
      </c>
      <c r="BS443" s="31"/>
      <c r="BT443" s="33" t="s">
        <v>771</v>
      </c>
    </row>
    <row r="444" spans="1:72" ht="51" x14ac:dyDescent="0.2">
      <c r="A444" s="17">
        <v>443</v>
      </c>
      <c r="B444" s="18">
        <v>292</v>
      </c>
      <c r="C444" s="19" t="s">
        <v>470</v>
      </c>
      <c r="D444" s="19" t="s">
        <v>504</v>
      </c>
      <c r="E444" s="20" t="s">
        <v>87</v>
      </c>
      <c r="F444" s="20" t="s">
        <v>88</v>
      </c>
      <c r="G444" s="19" t="s">
        <v>261</v>
      </c>
      <c r="H444" s="19" t="s">
        <v>262</v>
      </c>
      <c r="I444" s="19" t="s">
        <v>263</v>
      </c>
      <c r="J444" s="19" t="s">
        <v>264</v>
      </c>
      <c r="K444" s="19" t="s">
        <v>265</v>
      </c>
      <c r="L444" s="19" t="s">
        <v>593</v>
      </c>
      <c r="M444" s="21" t="s">
        <v>532</v>
      </c>
      <c r="N444" s="47"/>
      <c r="O444" s="19" t="s">
        <v>316</v>
      </c>
      <c r="P444" s="19" t="s">
        <v>506</v>
      </c>
      <c r="Q444" s="23">
        <v>0</v>
      </c>
      <c r="R444" s="24"/>
      <c r="S444" s="24">
        <v>42020.22</v>
      </c>
      <c r="T444" s="24"/>
      <c r="U444" s="25" t="s">
        <v>146</v>
      </c>
      <c r="V444" s="26">
        <f t="shared" si="14"/>
        <v>42020.22</v>
      </c>
      <c r="W444" s="26">
        <v>41702.099999999948</v>
      </c>
      <c r="X444" s="26">
        <v>0</v>
      </c>
      <c r="Y444" s="26">
        <v>318.12000000005355</v>
      </c>
      <c r="Z444" s="26">
        <v>42020.22</v>
      </c>
      <c r="AA444" s="27" t="s">
        <v>99</v>
      </c>
      <c r="AB444" s="17" t="s">
        <v>129</v>
      </c>
      <c r="AC444" s="17" t="s">
        <v>130</v>
      </c>
      <c r="AD444" s="28"/>
      <c r="AE444" s="29"/>
      <c r="AF444" s="29"/>
      <c r="AG444" s="29"/>
      <c r="AH444" s="29"/>
      <c r="AI444" s="29"/>
      <c r="AJ444" s="29"/>
      <c r="AK444" s="29"/>
      <c r="AL444" s="29"/>
      <c r="AM444" s="29" t="s">
        <v>102</v>
      </c>
      <c r="AN444" s="29"/>
      <c r="AO444" s="29"/>
      <c r="AP444" s="29"/>
      <c r="AQ444" s="29"/>
      <c r="AR444" s="29"/>
      <c r="AS444" s="29"/>
      <c r="AT444" s="29"/>
      <c r="AU444" s="29"/>
      <c r="AV444" s="29"/>
      <c r="AW444" s="29"/>
      <c r="AX444" s="29"/>
      <c r="AY444" s="29" t="s">
        <v>102</v>
      </c>
      <c r="AZ444" s="29" t="s">
        <v>102</v>
      </c>
      <c r="BA444" s="29" t="s">
        <v>102</v>
      </c>
      <c r="BB444" s="29" t="s">
        <v>102</v>
      </c>
      <c r="BC444" s="29" t="s">
        <v>102</v>
      </c>
      <c r="BD444" s="30">
        <v>5</v>
      </c>
      <c r="BE444" s="31">
        <v>0</v>
      </c>
      <c r="BF444" s="31">
        <v>0</v>
      </c>
      <c r="BG444" s="31">
        <v>0</v>
      </c>
      <c r="BH444" s="31">
        <v>0</v>
      </c>
      <c r="BI444" s="31">
        <v>0</v>
      </c>
      <c r="BJ444" s="31">
        <v>0</v>
      </c>
      <c r="BK444" s="31">
        <v>0</v>
      </c>
      <c r="BL444" s="31">
        <v>8404.0439999999999</v>
      </c>
      <c r="BM444" s="31">
        <v>8404.0439999999999</v>
      </c>
      <c r="BN444" s="31">
        <v>8404.0439999999999</v>
      </c>
      <c r="BO444" s="31">
        <v>8404.0439999999999</v>
      </c>
      <c r="BP444" s="31">
        <v>8404.0439999999999</v>
      </c>
      <c r="BQ444" s="31">
        <v>42020.22</v>
      </c>
      <c r="BR444" s="31" t="b">
        <v>1</v>
      </c>
      <c r="BS444" s="31"/>
      <c r="BT444" s="33" t="s">
        <v>771</v>
      </c>
    </row>
    <row r="445" spans="1:72" ht="51" x14ac:dyDescent="0.2">
      <c r="A445" s="17">
        <v>444</v>
      </c>
      <c r="B445" s="18">
        <v>293</v>
      </c>
      <c r="C445" s="19" t="s">
        <v>470</v>
      </c>
      <c r="D445" s="19" t="s">
        <v>504</v>
      </c>
      <c r="E445" s="20" t="s">
        <v>87</v>
      </c>
      <c r="F445" s="20" t="s">
        <v>88</v>
      </c>
      <c r="G445" s="19" t="s">
        <v>261</v>
      </c>
      <c r="H445" s="19" t="s">
        <v>262</v>
      </c>
      <c r="I445" s="19" t="s">
        <v>263</v>
      </c>
      <c r="J445" s="19" t="s">
        <v>264</v>
      </c>
      <c r="K445" s="19" t="s">
        <v>265</v>
      </c>
      <c r="L445" s="19" t="s">
        <v>593</v>
      </c>
      <c r="M445" s="21" t="s">
        <v>534</v>
      </c>
      <c r="N445" s="47"/>
      <c r="O445" s="19" t="s">
        <v>316</v>
      </c>
      <c r="P445" s="19" t="s">
        <v>506</v>
      </c>
      <c r="Q445" s="23">
        <v>0</v>
      </c>
      <c r="R445" s="24"/>
      <c r="S445" s="24">
        <v>13973</v>
      </c>
      <c r="T445" s="24"/>
      <c r="U445" s="25" t="s">
        <v>146</v>
      </c>
      <c r="V445" s="26">
        <f t="shared" si="14"/>
        <v>13973</v>
      </c>
      <c r="W445" s="26">
        <v>13944.760000000042</v>
      </c>
      <c r="X445" s="26">
        <v>0</v>
      </c>
      <c r="Y445" s="26">
        <v>28.239999999957945</v>
      </c>
      <c r="Z445" s="26">
        <v>13973</v>
      </c>
      <c r="AA445" s="27" t="s">
        <v>99</v>
      </c>
      <c r="AB445" s="17" t="s">
        <v>129</v>
      </c>
      <c r="AC445" s="17" t="s">
        <v>130</v>
      </c>
      <c r="AD445" s="28"/>
      <c r="AE445" s="29"/>
      <c r="AF445" s="29"/>
      <c r="AG445" s="29"/>
      <c r="AH445" s="29"/>
      <c r="AI445" s="29"/>
      <c r="AJ445" s="29"/>
      <c r="AK445" s="29"/>
      <c r="AL445" s="29"/>
      <c r="AM445" s="29" t="s">
        <v>102</v>
      </c>
      <c r="AN445" s="29"/>
      <c r="AO445" s="29"/>
      <c r="AP445" s="29"/>
      <c r="AQ445" s="29"/>
      <c r="AR445" s="29"/>
      <c r="AS445" s="29"/>
      <c r="AT445" s="29"/>
      <c r="AU445" s="29"/>
      <c r="AV445" s="29"/>
      <c r="AW445" s="29"/>
      <c r="AX445" s="29"/>
      <c r="AY445" s="29" t="s">
        <v>102</v>
      </c>
      <c r="AZ445" s="29" t="s">
        <v>102</v>
      </c>
      <c r="BA445" s="29" t="s">
        <v>102</v>
      </c>
      <c r="BB445" s="29" t="s">
        <v>102</v>
      </c>
      <c r="BC445" s="29" t="s">
        <v>102</v>
      </c>
      <c r="BD445" s="30">
        <v>5</v>
      </c>
      <c r="BE445" s="31">
        <v>0</v>
      </c>
      <c r="BF445" s="31">
        <v>0</v>
      </c>
      <c r="BG445" s="31">
        <v>0</v>
      </c>
      <c r="BH445" s="31">
        <v>0</v>
      </c>
      <c r="BI445" s="31">
        <v>0</v>
      </c>
      <c r="BJ445" s="31">
        <v>0</v>
      </c>
      <c r="BK445" s="31">
        <v>0</v>
      </c>
      <c r="BL445" s="31">
        <v>2794.6</v>
      </c>
      <c r="BM445" s="31">
        <v>2794.6</v>
      </c>
      <c r="BN445" s="31">
        <v>2794.6</v>
      </c>
      <c r="BO445" s="31">
        <v>2794.6</v>
      </c>
      <c r="BP445" s="31">
        <v>2794.6</v>
      </c>
      <c r="BQ445" s="31">
        <v>13973</v>
      </c>
      <c r="BR445" s="31" t="b">
        <v>1</v>
      </c>
      <c r="BS445" s="31"/>
      <c r="BT445" s="33" t="s">
        <v>771</v>
      </c>
    </row>
    <row r="446" spans="1:72" ht="51" x14ac:dyDescent="0.2">
      <c r="A446" s="17">
        <v>445</v>
      </c>
      <c r="B446" s="18">
        <v>294</v>
      </c>
      <c r="C446" s="19" t="s">
        <v>470</v>
      </c>
      <c r="D446" s="19" t="s">
        <v>504</v>
      </c>
      <c r="E446" s="20" t="s">
        <v>87</v>
      </c>
      <c r="F446" s="20" t="s">
        <v>88</v>
      </c>
      <c r="G446" s="19" t="s">
        <v>261</v>
      </c>
      <c r="H446" s="19" t="s">
        <v>262</v>
      </c>
      <c r="I446" s="19" t="s">
        <v>263</v>
      </c>
      <c r="J446" s="19" t="s">
        <v>264</v>
      </c>
      <c r="K446" s="19" t="s">
        <v>265</v>
      </c>
      <c r="L446" s="19" t="s">
        <v>593</v>
      </c>
      <c r="M446" s="21" t="s">
        <v>535</v>
      </c>
      <c r="N446" s="47"/>
      <c r="O446" s="19" t="s">
        <v>316</v>
      </c>
      <c r="P446" s="19" t="s">
        <v>506</v>
      </c>
      <c r="Q446" s="23">
        <v>0</v>
      </c>
      <c r="R446" s="24"/>
      <c r="S446" s="24">
        <v>25142.97</v>
      </c>
      <c r="T446" s="24"/>
      <c r="U446" s="25" t="s">
        <v>146</v>
      </c>
      <c r="V446" s="26">
        <f t="shared" si="14"/>
        <v>25142.97</v>
      </c>
      <c r="W446" s="26">
        <v>24842.949999999983</v>
      </c>
      <c r="X446" s="26">
        <v>0</v>
      </c>
      <c r="Y446" s="26">
        <v>300.02000000001863</v>
      </c>
      <c r="Z446" s="26">
        <v>25142.97</v>
      </c>
      <c r="AA446" s="27" t="s">
        <v>99</v>
      </c>
      <c r="AB446" s="17" t="s">
        <v>129</v>
      </c>
      <c r="AC446" s="17" t="s">
        <v>130</v>
      </c>
      <c r="AD446" s="28"/>
      <c r="AE446" s="29"/>
      <c r="AF446" s="29"/>
      <c r="AG446" s="29"/>
      <c r="AH446" s="29"/>
      <c r="AI446" s="29"/>
      <c r="AJ446" s="29"/>
      <c r="AK446" s="29"/>
      <c r="AL446" s="29"/>
      <c r="AM446" s="29" t="s">
        <v>102</v>
      </c>
      <c r="AN446" s="29"/>
      <c r="AO446" s="29"/>
      <c r="AP446" s="29"/>
      <c r="AQ446" s="29"/>
      <c r="AR446" s="29"/>
      <c r="AS446" s="29"/>
      <c r="AT446" s="29"/>
      <c r="AU446" s="29"/>
      <c r="AV446" s="29"/>
      <c r="AW446" s="29"/>
      <c r="AX446" s="29"/>
      <c r="AY446" s="29" t="s">
        <v>102</v>
      </c>
      <c r="AZ446" s="29" t="s">
        <v>102</v>
      </c>
      <c r="BA446" s="29" t="s">
        <v>102</v>
      </c>
      <c r="BB446" s="29" t="s">
        <v>102</v>
      </c>
      <c r="BC446" s="29" t="s">
        <v>102</v>
      </c>
      <c r="BD446" s="30">
        <v>5</v>
      </c>
      <c r="BE446" s="31">
        <v>0</v>
      </c>
      <c r="BF446" s="31">
        <v>0</v>
      </c>
      <c r="BG446" s="31">
        <v>0</v>
      </c>
      <c r="BH446" s="31">
        <v>0</v>
      </c>
      <c r="BI446" s="31">
        <v>0</v>
      </c>
      <c r="BJ446" s="31">
        <v>0</v>
      </c>
      <c r="BK446" s="31">
        <v>0</v>
      </c>
      <c r="BL446" s="31">
        <v>5028.5940000000001</v>
      </c>
      <c r="BM446" s="31">
        <v>5028.5940000000001</v>
      </c>
      <c r="BN446" s="31">
        <v>5028.5940000000001</v>
      </c>
      <c r="BO446" s="31">
        <v>5028.5940000000001</v>
      </c>
      <c r="BP446" s="31">
        <v>5028.5940000000001</v>
      </c>
      <c r="BQ446" s="31">
        <v>25142.97</v>
      </c>
      <c r="BR446" s="31" t="b">
        <v>1</v>
      </c>
      <c r="BS446" s="31"/>
      <c r="BT446" s="33" t="s">
        <v>771</v>
      </c>
    </row>
    <row r="447" spans="1:72" ht="51" x14ac:dyDescent="0.2">
      <c r="A447" s="17">
        <v>446</v>
      </c>
      <c r="B447" s="18">
        <v>295</v>
      </c>
      <c r="C447" s="19" t="s">
        <v>470</v>
      </c>
      <c r="D447" s="19" t="s">
        <v>504</v>
      </c>
      <c r="E447" s="20" t="s">
        <v>87</v>
      </c>
      <c r="F447" s="20" t="s">
        <v>88</v>
      </c>
      <c r="G447" s="19" t="s">
        <v>261</v>
      </c>
      <c r="H447" s="19" t="s">
        <v>262</v>
      </c>
      <c r="I447" s="19" t="s">
        <v>263</v>
      </c>
      <c r="J447" s="19" t="s">
        <v>264</v>
      </c>
      <c r="K447" s="19" t="s">
        <v>265</v>
      </c>
      <c r="L447" s="19" t="s">
        <v>593</v>
      </c>
      <c r="M447" s="21" t="s">
        <v>616</v>
      </c>
      <c r="N447" s="47"/>
      <c r="O447" s="19" t="s">
        <v>316</v>
      </c>
      <c r="P447" s="19" t="s">
        <v>506</v>
      </c>
      <c r="Q447" s="23">
        <v>0</v>
      </c>
      <c r="R447" s="24"/>
      <c r="S447" s="24">
        <v>22466.77</v>
      </c>
      <c r="T447" s="24"/>
      <c r="U447" s="25" t="s">
        <v>146</v>
      </c>
      <c r="V447" s="26">
        <f t="shared" si="14"/>
        <v>22466.77</v>
      </c>
      <c r="W447" s="26">
        <v>22293.360000000121</v>
      </c>
      <c r="X447" s="26">
        <v>0</v>
      </c>
      <c r="Y447" s="26">
        <v>173.4099999998798</v>
      </c>
      <c r="Z447" s="26">
        <v>22466.77</v>
      </c>
      <c r="AA447" s="27" t="s">
        <v>99</v>
      </c>
      <c r="AB447" s="17" t="s">
        <v>129</v>
      </c>
      <c r="AC447" s="17" t="s">
        <v>130</v>
      </c>
      <c r="AD447" s="28"/>
      <c r="AE447" s="29"/>
      <c r="AF447" s="29"/>
      <c r="AG447" s="29"/>
      <c r="AH447" s="29"/>
      <c r="AI447" s="29"/>
      <c r="AJ447" s="29"/>
      <c r="AK447" s="29"/>
      <c r="AL447" s="29"/>
      <c r="AM447" s="29" t="s">
        <v>102</v>
      </c>
      <c r="AN447" s="29"/>
      <c r="AO447" s="29"/>
      <c r="AP447" s="29"/>
      <c r="AQ447" s="29"/>
      <c r="AR447" s="29"/>
      <c r="AS447" s="29"/>
      <c r="AT447" s="29"/>
      <c r="AU447" s="29"/>
      <c r="AV447" s="29"/>
      <c r="AW447" s="29"/>
      <c r="AX447" s="29"/>
      <c r="AY447" s="29" t="s">
        <v>102</v>
      </c>
      <c r="AZ447" s="29" t="s">
        <v>102</v>
      </c>
      <c r="BA447" s="29" t="s">
        <v>102</v>
      </c>
      <c r="BB447" s="29" t="s">
        <v>102</v>
      </c>
      <c r="BC447" s="29" t="s">
        <v>102</v>
      </c>
      <c r="BD447" s="30">
        <v>5</v>
      </c>
      <c r="BE447" s="31">
        <v>0</v>
      </c>
      <c r="BF447" s="31">
        <v>0</v>
      </c>
      <c r="BG447" s="31">
        <v>0</v>
      </c>
      <c r="BH447" s="31">
        <v>0</v>
      </c>
      <c r="BI447" s="31">
        <v>0</v>
      </c>
      <c r="BJ447" s="31">
        <v>0</v>
      </c>
      <c r="BK447" s="31">
        <v>0</v>
      </c>
      <c r="BL447" s="31">
        <v>4493.3540000000003</v>
      </c>
      <c r="BM447" s="31">
        <v>4493.3540000000003</v>
      </c>
      <c r="BN447" s="31">
        <v>4493.3540000000003</v>
      </c>
      <c r="BO447" s="31">
        <v>4493.3540000000003</v>
      </c>
      <c r="BP447" s="31">
        <v>4493.3540000000003</v>
      </c>
      <c r="BQ447" s="31">
        <v>22466.77</v>
      </c>
      <c r="BR447" s="31" t="b">
        <v>1</v>
      </c>
      <c r="BS447" s="31"/>
      <c r="BT447" s="33" t="s">
        <v>771</v>
      </c>
    </row>
    <row r="448" spans="1:72" ht="51" x14ac:dyDescent="0.2">
      <c r="A448" s="17">
        <v>447</v>
      </c>
      <c r="B448" s="18">
        <v>296</v>
      </c>
      <c r="C448" s="19" t="s">
        <v>470</v>
      </c>
      <c r="D448" s="19" t="s">
        <v>504</v>
      </c>
      <c r="E448" s="20" t="s">
        <v>87</v>
      </c>
      <c r="F448" s="20" t="s">
        <v>88</v>
      </c>
      <c r="G448" s="19" t="s">
        <v>261</v>
      </c>
      <c r="H448" s="19" t="s">
        <v>262</v>
      </c>
      <c r="I448" s="19" t="s">
        <v>263</v>
      </c>
      <c r="J448" s="19" t="s">
        <v>264</v>
      </c>
      <c r="K448" s="19" t="s">
        <v>265</v>
      </c>
      <c r="L448" s="19" t="s">
        <v>593</v>
      </c>
      <c r="M448" s="21" t="s">
        <v>538</v>
      </c>
      <c r="N448" s="47"/>
      <c r="O448" s="19" t="s">
        <v>316</v>
      </c>
      <c r="P448" s="19" t="s">
        <v>506</v>
      </c>
      <c r="Q448" s="23">
        <v>0</v>
      </c>
      <c r="R448" s="24"/>
      <c r="S448" s="24">
        <v>11625.89</v>
      </c>
      <c r="T448" s="24"/>
      <c r="U448" s="25" t="s">
        <v>146</v>
      </c>
      <c r="V448" s="26">
        <f t="shared" si="14"/>
        <v>11625.89</v>
      </c>
      <c r="W448" s="26">
        <v>11311.779999999999</v>
      </c>
      <c r="X448" s="26">
        <v>0</v>
      </c>
      <c r="Y448" s="26">
        <v>314.11000000000058</v>
      </c>
      <c r="Z448" s="26">
        <v>11625.89</v>
      </c>
      <c r="AA448" s="27" t="s">
        <v>99</v>
      </c>
      <c r="AB448" s="17" t="s">
        <v>129</v>
      </c>
      <c r="AC448" s="17" t="s">
        <v>130</v>
      </c>
      <c r="AD448" s="28"/>
      <c r="AE448" s="29"/>
      <c r="AF448" s="29"/>
      <c r="AG448" s="29"/>
      <c r="AH448" s="29"/>
      <c r="AI448" s="29"/>
      <c r="AJ448" s="29"/>
      <c r="AK448" s="29"/>
      <c r="AL448" s="29"/>
      <c r="AM448" s="29" t="s">
        <v>102</v>
      </c>
      <c r="AN448" s="29"/>
      <c r="AO448" s="29"/>
      <c r="AP448" s="29"/>
      <c r="AQ448" s="29"/>
      <c r="AR448" s="29"/>
      <c r="AS448" s="29"/>
      <c r="AT448" s="29"/>
      <c r="AU448" s="29"/>
      <c r="AV448" s="29"/>
      <c r="AW448" s="29"/>
      <c r="AX448" s="29"/>
      <c r="AY448" s="29" t="s">
        <v>102</v>
      </c>
      <c r="AZ448" s="29" t="s">
        <v>102</v>
      </c>
      <c r="BA448" s="29" t="s">
        <v>102</v>
      </c>
      <c r="BB448" s="29" t="s">
        <v>102</v>
      </c>
      <c r="BC448" s="29" t="s">
        <v>102</v>
      </c>
      <c r="BD448" s="30">
        <v>5</v>
      </c>
      <c r="BE448" s="31">
        <v>0</v>
      </c>
      <c r="BF448" s="31">
        <v>0</v>
      </c>
      <c r="BG448" s="31">
        <v>0</v>
      </c>
      <c r="BH448" s="31">
        <v>0</v>
      </c>
      <c r="BI448" s="31">
        <v>0</v>
      </c>
      <c r="BJ448" s="31">
        <v>0</v>
      </c>
      <c r="BK448" s="31">
        <v>0</v>
      </c>
      <c r="BL448" s="31">
        <v>2325.1779999999999</v>
      </c>
      <c r="BM448" s="31">
        <v>2325.1779999999999</v>
      </c>
      <c r="BN448" s="31">
        <v>2325.1779999999999</v>
      </c>
      <c r="BO448" s="31">
        <v>2325.1779999999999</v>
      </c>
      <c r="BP448" s="31">
        <v>2325.1779999999999</v>
      </c>
      <c r="BQ448" s="31">
        <v>11625.89</v>
      </c>
      <c r="BR448" s="31" t="b">
        <v>1</v>
      </c>
      <c r="BS448" s="31"/>
      <c r="BT448" s="33" t="s">
        <v>771</v>
      </c>
    </row>
    <row r="449" spans="1:72" ht="51" x14ac:dyDescent="0.2">
      <c r="A449" s="17">
        <v>448</v>
      </c>
      <c r="B449" s="18">
        <v>297</v>
      </c>
      <c r="C449" s="19" t="s">
        <v>470</v>
      </c>
      <c r="D449" s="19" t="s">
        <v>504</v>
      </c>
      <c r="E449" s="20" t="s">
        <v>87</v>
      </c>
      <c r="F449" s="20" t="s">
        <v>88</v>
      </c>
      <c r="G449" s="19" t="s">
        <v>261</v>
      </c>
      <c r="H449" s="19" t="s">
        <v>262</v>
      </c>
      <c r="I449" s="19" t="s">
        <v>263</v>
      </c>
      <c r="J449" s="19" t="s">
        <v>264</v>
      </c>
      <c r="K449" s="19" t="s">
        <v>265</v>
      </c>
      <c r="L449" s="19" t="s">
        <v>593</v>
      </c>
      <c r="M449" s="21" t="s">
        <v>539</v>
      </c>
      <c r="N449" s="47"/>
      <c r="O449" s="19" t="s">
        <v>316</v>
      </c>
      <c r="P449" s="19" t="s">
        <v>506</v>
      </c>
      <c r="Q449" s="23">
        <v>0</v>
      </c>
      <c r="R449" s="24"/>
      <c r="S449" s="24">
        <v>25066.21</v>
      </c>
      <c r="T449" s="24"/>
      <c r="U449" s="25" t="s">
        <v>146</v>
      </c>
      <c r="V449" s="26">
        <f t="shared" si="14"/>
        <v>25066.21</v>
      </c>
      <c r="W449" s="26">
        <v>21635.570000000029</v>
      </c>
      <c r="X449" s="26">
        <v>0</v>
      </c>
      <c r="Y449" s="26">
        <v>3430.6399999999703</v>
      </c>
      <c r="Z449" s="26">
        <v>25066.21</v>
      </c>
      <c r="AA449" s="27" t="s">
        <v>99</v>
      </c>
      <c r="AB449" s="17" t="s">
        <v>129</v>
      </c>
      <c r="AC449" s="17" t="s">
        <v>130</v>
      </c>
      <c r="AD449" s="28"/>
      <c r="AE449" s="29"/>
      <c r="AF449" s="29"/>
      <c r="AG449" s="29"/>
      <c r="AH449" s="29"/>
      <c r="AI449" s="29"/>
      <c r="AJ449" s="29"/>
      <c r="AK449" s="29"/>
      <c r="AL449" s="29"/>
      <c r="AM449" s="29" t="s">
        <v>102</v>
      </c>
      <c r="AN449" s="29"/>
      <c r="AO449" s="29"/>
      <c r="AP449" s="29"/>
      <c r="AQ449" s="29"/>
      <c r="AR449" s="29"/>
      <c r="AS449" s="29"/>
      <c r="AT449" s="29"/>
      <c r="AU449" s="29"/>
      <c r="AV449" s="29"/>
      <c r="AW449" s="29"/>
      <c r="AX449" s="29"/>
      <c r="AY449" s="29" t="s">
        <v>102</v>
      </c>
      <c r="AZ449" s="29" t="s">
        <v>102</v>
      </c>
      <c r="BA449" s="29" t="s">
        <v>102</v>
      </c>
      <c r="BB449" s="29" t="s">
        <v>102</v>
      </c>
      <c r="BC449" s="29" t="s">
        <v>102</v>
      </c>
      <c r="BD449" s="30">
        <v>5</v>
      </c>
      <c r="BE449" s="31">
        <v>0</v>
      </c>
      <c r="BF449" s="31">
        <v>0</v>
      </c>
      <c r="BG449" s="31">
        <v>0</v>
      </c>
      <c r="BH449" s="31">
        <v>0</v>
      </c>
      <c r="BI449" s="31">
        <v>0</v>
      </c>
      <c r="BJ449" s="31">
        <v>0</v>
      </c>
      <c r="BK449" s="31">
        <v>0</v>
      </c>
      <c r="BL449" s="31">
        <v>5013.2420000000002</v>
      </c>
      <c r="BM449" s="31">
        <v>5013.2420000000002</v>
      </c>
      <c r="BN449" s="31">
        <v>5013.2420000000002</v>
      </c>
      <c r="BO449" s="31">
        <v>5013.2420000000002</v>
      </c>
      <c r="BP449" s="31">
        <v>5013.2420000000002</v>
      </c>
      <c r="BQ449" s="31">
        <v>25066.21</v>
      </c>
      <c r="BR449" s="31" t="b">
        <v>1</v>
      </c>
      <c r="BS449" s="31"/>
      <c r="BT449" s="33" t="s">
        <v>771</v>
      </c>
    </row>
    <row r="450" spans="1:72" ht="51" x14ac:dyDescent="0.2">
      <c r="A450" s="17">
        <v>449</v>
      </c>
      <c r="B450" s="18">
        <v>298</v>
      </c>
      <c r="C450" s="19" t="s">
        <v>470</v>
      </c>
      <c r="D450" s="19" t="s">
        <v>504</v>
      </c>
      <c r="E450" s="20" t="s">
        <v>87</v>
      </c>
      <c r="F450" s="20" t="s">
        <v>88</v>
      </c>
      <c r="G450" s="19" t="s">
        <v>261</v>
      </c>
      <c r="H450" s="19" t="s">
        <v>262</v>
      </c>
      <c r="I450" s="19" t="s">
        <v>263</v>
      </c>
      <c r="J450" s="19" t="s">
        <v>264</v>
      </c>
      <c r="K450" s="19" t="s">
        <v>265</v>
      </c>
      <c r="L450" s="19" t="s">
        <v>593</v>
      </c>
      <c r="M450" s="21" t="s">
        <v>540</v>
      </c>
      <c r="N450" s="47"/>
      <c r="O450" s="19" t="s">
        <v>316</v>
      </c>
      <c r="P450" s="19" t="s">
        <v>506</v>
      </c>
      <c r="Q450" s="23">
        <v>0</v>
      </c>
      <c r="R450" s="24"/>
      <c r="S450" s="24">
        <v>8555.56</v>
      </c>
      <c r="T450" s="24"/>
      <c r="U450" s="25" t="s">
        <v>146</v>
      </c>
      <c r="V450" s="26">
        <f t="shared" ref="V450:V477" si="16">(Q450+R450+S450+T450)</f>
        <v>8555.56</v>
      </c>
      <c r="W450" s="26">
        <v>7909.3499999999949</v>
      </c>
      <c r="X450" s="26">
        <v>7909.3499999999949</v>
      </c>
      <c r="Y450" s="26">
        <v>646.21000000000458</v>
      </c>
      <c r="Z450" s="26">
        <v>646.21000000000458</v>
      </c>
      <c r="AA450" s="27" t="s">
        <v>99</v>
      </c>
      <c r="AB450" s="17" t="s">
        <v>129</v>
      </c>
      <c r="AC450" s="17" t="s">
        <v>130</v>
      </c>
      <c r="AD450" s="28"/>
      <c r="AE450" s="29"/>
      <c r="AF450" s="29"/>
      <c r="AG450" s="29"/>
      <c r="AH450" s="29"/>
      <c r="AI450" s="29"/>
      <c r="AJ450" s="29"/>
      <c r="AK450" s="29"/>
      <c r="AL450" s="29"/>
      <c r="AM450" s="29" t="s">
        <v>102</v>
      </c>
      <c r="AN450" s="29"/>
      <c r="AO450" s="29"/>
      <c r="AP450" s="29"/>
      <c r="AQ450" s="29"/>
      <c r="AR450" s="29"/>
      <c r="AS450" s="29"/>
      <c r="AT450" s="29"/>
      <c r="AU450" s="29"/>
      <c r="AV450" s="29"/>
      <c r="AW450" s="29"/>
      <c r="AX450" s="29"/>
      <c r="AY450" s="29" t="s">
        <v>102</v>
      </c>
      <c r="AZ450" s="29" t="s">
        <v>102</v>
      </c>
      <c r="BA450" s="29" t="s">
        <v>102</v>
      </c>
      <c r="BB450" s="29" t="s">
        <v>102</v>
      </c>
      <c r="BC450" s="29" t="s">
        <v>102</v>
      </c>
      <c r="BD450" s="30">
        <v>5</v>
      </c>
      <c r="BE450" s="31">
        <v>0</v>
      </c>
      <c r="BF450" s="31">
        <v>0</v>
      </c>
      <c r="BG450" s="31">
        <v>0</v>
      </c>
      <c r="BH450" s="31">
        <v>0</v>
      </c>
      <c r="BI450" s="31">
        <v>0</v>
      </c>
      <c r="BJ450" s="31">
        <v>0</v>
      </c>
      <c r="BK450" s="31">
        <v>0</v>
      </c>
      <c r="BL450" s="31">
        <v>1711.1119999999999</v>
      </c>
      <c r="BM450" s="31">
        <v>1711.1119999999999</v>
      </c>
      <c r="BN450" s="31">
        <v>1711.1119999999999</v>
      </c>
      <c r="BO450" s="31">
        <v>1711.1119999999999</v>
      </c>
      <c r="BP450" s="31">
        <v>1711.1119999999999</v>
      </c>
      <c r="BQ450" s="31">
        <v>8555.56</v>
      </c>
      <c r="BR450" s="31" t="b">
        <v>1</v>
      </c>
      <c r="BS450" s="31"/>
      <c r="BT450" s="33" t="s">
        <v>771</v>
      </c>
    </row>
    <row r="451" spans="1:72" ht="51" x14ac:dyDescent="0.2">
      <c r="A451" s="17">
        <v>450</v>
      </c>
      <c r="B451" s="18">
        <v>299</v>
      </c>
      <c r="C451" s="19" t="s">
        <v>470</v>
      </c>
      <c r="D451" s="19" t="s">
        <v>504</v>
      </c>
      <c r="E451" s="20" t="s">
        <v>87</v>
      </c>
      <c r="F451" s="20" t="s">
        <v>88</v>
      </c>
      <c r="G451" s="19" t="s">
        <v>261</v>
      </c>
      <c r="H451" s="19" t="s">
        <v>262</v>
      </c>
      <c r="I451" s="19" t="s">
        <v>263</v>
      </c>
      <c r="J451" s="19" t="s">
        <v>264</v>
      </c>
      <c r="K451" s="19" t="s">
        <v>265</v>
      </c>
      <c r="L451" s="19" t="s">
        <v>593</v>
      </c>
      <c r="M451" s="21" t="s">
        <v>541</v>
      </c>
      <c r="N451" s="47"/>
      <c r="O451" s="19" t="s">
        <v>316</v>
      </c>
      <c r="P451" s="19" t="s">
        <v>506</v>
      </c>
      <c r="Q451" s="23">
        <v>0</v>
      </c>
      <c r="R451" s="24"/>
      <c r="S451" s="24">
        <v>28645.02</v>
      </c>
      <c r="T451" s="24"/>
      <c r="U451" s="25" t="s">
        <v>146</v>
      </c>
      <c r="V451" s="26">
        <f t="shared" si="16"/>
        <v>28645.02</v>
      </c>
      <c r="W451" s="26">
        <v>28331.170000000042</v>
      </c>
      <c r="X451" s="26">
        <v>0</v>
      </c>
      <c r="Y451" s="26">
        <v>313.84999999995853</v>
      </c>
      <c r="Z451" s="26">
        <v>28645.02</v>
      </c>
      <c r="AA451" s="27" t="s">
        <v>99</v>
      </c>
      <c r="AB451" s="17" t="s">
        <v>129</v>
      </c>
      <c r="AC451" s="17" t="s">
        <v>130</v>
      </c>
      <c r="AD451" s="28"/>
      <c r="AE451" s="29"/>
      <c r="AF451" s="29"/>
      <c r="AG451" s="29"/>
      <c r="AH451" s="29"/>
      <c r="AI451" s="29"/>
      <c r="AJ451" s="29"/>
      <c r="AK451" s="29"/>
      <c r="AL451" s="29"/>
      <c r="AM451" s="29" t="s">
        <v>102</v>
      </c>
      <c r="AN451" s="29"/>
      <c r="AO451" s="29"/>
      <c r="AP451" s="29"/>
      <c r="AQ451" s="29"/>
      <c r="AR451" s="29"/>
      <c r="AS451" s="29"/>
      <c r="AT451" s="29"/>
      <c r="AU451" s="29"/>
      <c r="AV451" s="29"/>
      <c r="AW451" s="29"/>
      <c r="AX451" s="29"/>
      <c r="AY451" s="29" t="s">
        <v>102</v>
      </c>
      <c r="AZ451" s="29" t="s">
        <v>102</v>
      </c>
      <c r="BA451" s="29" t="s">
        <v>102</v>
      </c>
      <c r="BB451" s="29" t="s">
        <v>102</v>
      </c>
      <c r="BC451" s="29" t="s">
        <v>102</v>
      </c>
      <c r="BD451" s="30">
        <v>5</v>
      </c>
      <c r="BE451" s="31">
        <v>0</v>
      </c>
      <c r="BF451" s="31">
        <v>0</v>
      </c>
      <c r="BG451" s="31">
        <v>0</v>
      </c>
      <c r="BH451" s="31">
        <v>0</v>
      </c>
      <c r="BI451" s="31">
        <v>0</v>
      </c>
      <c r="BJ451" s="31">
        <v>0</v>
      </c>
      <c r="BK451" s="31">
        <v>0</v>
      </c>
      <c r="BL451" s="31">
        <v>5729.0039999999999</v>
      </c>
      <c r="BM451" s="31">
        <v>5729.0039999999999</v>
      </c>
      <c r="BN451" s="31">
        <v>5729.0039999999999</v>
      </c>
      <c r="BO451" s="31">
        <v>5729.0039999999999</v>
      </c>
      <c r="BP451" s="31">
        <v>5729.0039999999999</v>
      </c>
      <c r="BQ451" s="31">
        <v>28645.02</v>
      </c>
      <c r="BR451" s="31" t="b">
        <v>1</v>
      </c>
      <c r="BS451" s="31"/>
      <c r="BT451" s="33" t="s">
        <v>771</v>
      </c>
    </row>
    <row r="452" spans="1:72" ht="51" x14ac:dyDescent="0.2">
      <c r="A452" s="17">
        <v>451</v>
      </c>
      <c r="B452" s="18">
        <v>300</v>
      </c>
      <c r="C452" s="19" t="s">
        <v>470</v>
      </c>
      <c r="D452" s="19" t="s">
        <v>504</v>
      </c>
      <c r="E452" s="20" t="s">
        <v>87</v>
      </c>
      <c r="F452" s="20" t="s">
        <v>88</v>
      </c>
      <c r="G452" s="19" t="s">
        <v>261</v>
      </c>
      <c r="H452" s="19" t="s">
        <v>262</v>
      </c>
      <c r="I452" s="19" t="s">
        <v>263</v>
      </c>
      <c r="J452" s="19" t="s">
        <v>264</v>
      </c>
      <c r="K452" s="19" t="s">
        <v>265</v>
      </c>
      <c r="L452" s="19" t="s">
        <v>593</v>
      </c>
      <c r="M452" s="21" t="s">
        <v>542</v>
      </c>
      <c r="N452" s="47"/>
      <c r="O452" s="19" t="s">
        <v>316</v>
      </c>
      <c r="P452" s="19" t="s">
        <v>506</v>
      </c>
      <c r="Q452" s="23">
        <v>0</v>
      </c>
      <c r="R452" s="24"/>
      <c r="S452" s="24">
        <v>27338.51</v>
      </c>
      <c r="T452" s="24"/>
      <c r="U452" s="25" t="s">
        <v>146</v>
      </c>
      <c r="V452" s="26">
        <f t="shared" si="16"/>
        <v>27338.51</v>
      </c>
      <c r="W452" s="26">
        <v>27337.129999999972</v>
      </c>
      <c r="X452" s="26">
        <v>0</v>
      </c>
      <c r="Y452" s="26">
        <v>1.3800000000264845</v>
      </c>
      <c r="Z452" s="26">
        <v>27338.51</v>
      </c>
      <c r="AA452" s="27" t="s">
        <v>99</v>
      </c>
      <c r="AB452" s="17" t="s">
        <v>129</v>
      </c>
      <c r="AC452" s="17" t="s">
        <v>130</v>
      </c>
      <c r="AD452" s="28"/>
      <c r="AE452" s="29"/>
      <c r="AF452" s="29"/>
      <c r="AG452" s="29"/>
      <c r="AH452" s="29"/>
      <c r="AI452" s="29"/>
      <c r="AJ452" s="29"/>
      <c r="AK452" s="29"/>
      <c r="AL452" s="29"/>
      <c r="AM452" s="29" t="s">
        <v>102</v>
      </c>
      <c r="AN452" s="29"/>
      <c r="AO452" s="29"/>
      <c r="AP452" s="29"/>
      <c r="AQ452" s="29"/>
      <c r="AR452" s="29"/>
      <c r="AS452" s="29"/>
      <c r="AT452" s="29"/>
      <c r="AU452" s="29"/>
      <c r="AV452" s="29"/>
      <c r="AW452" s="29"/>
      <c r="AX452" s="29"/>
      <c r="AY452" s="29" t="s">
        <v>102</v>
      </c>
      <c r="AZ452" s="29" t="s">
        <v>102</v>
      </c>
      <c r="BA452" s="29" t="s">
        <v>102</v>
      </c>
      <c r="BB452" s="29" t="s">
        <v>102</v>
      </c>
      <c r="BC452" s="29" t="s">
        <v>102</v>
      </c>
      <c r="BD452" s="30">
        <v>5</v>
      </c>
      <c r="BE452" s="31">
        <v>0</v>
      </c>
      <c r="BF452" s="31">
        <v>0</v>
      </c>
      <c r="BG452" s="31">
        <v>0</v>
      </c>
      <c r="BH452" s="31">
        <v>0</v>
      </c>
      <c r="BI452" s="31">
        <v>0</v>
      </c>
      <c r="BJ452" s="31">
        <v>0</v>
      </c>
      <c r="BK452" s="31">
        <v>0</v>
      </c>
      <c r="BL452" s="31">
        <v>5467.7019999999993</v>
      </c>
      <c r="BM452" s="31">
        <v>5467.7019999999993</v>
      </c>
      <c r="BN452" s="31">
        <v>5467.7019999999993</v>
      </c>
      <c r="BO452" s="31">
        <v>5467.7019999999993</v>
      </c>
      <c r="BP452" s="31">
        <v>5467.7019999999993</v>
      </c>
      <c r="BQ452" s="31">
        <v>27338.509999999995</v>
      </c>
      <c r="BR452" s="31" t="b">
        <v>1</v>
      </c>
      <c r="BS452" s="31"/>
      <c r="BT452" s="33" t="s">
        <v>772</v>
      </c>
    </row>
    <row r="453" spans="1:72" ht="51" x14ac:dyDescent="0.2">
      <c r="A453" s="17">
        <v>452</v>
      </c>
      <c r="B453" s="18">
        <v>301</v>
      </c>
      <c r="C453" s="19" t="s">
        <v>470</v>
      </c>
      <c r="D453" s="19" t="s">
        <v>504</v>
      </c>
      <c r="E453" s="20" t="s">
        <v>87</v>
      </c>
      <c r="F453" s="20" t="s">
        <v>88</v>
      </c>
      <c r="G453" s="19" t="s">
        <v>261</v>
      </c>
      <c r="H453" s="19" t="s">
        <v>262</v>
      </c>
      <c r="I453" s="19" t="s">
        <v>263</v>
      </c>
      <c r="J453" s="19" t="s">
        <v>264</v>
      </c>
      <c r="K453" s="19" t="s">
        <v>265</v>
      </c>
      <c r="L453" s="19" t="s">
        <v>593</v>
      </c>
      <c r="M453" s="21" t="s">
        <v>543</v>
      </c>
      <c r="N453" s="47"/>
      <c r="O453" s="19" t="s">
        <v>316</v>
      </c>
      <c r="P453" s="19" t="s">
        <v>506</v>
      </c>
      <c r="Q453" s="23">
        <v>0</v>
      </c>
      <c r="R453" s="24"/>
      <c r="S453" s="24">
        <v>12754.59</v>
      </c>
      <c r="T453" s="24"/>
      <c r="U453" s="25" t="s">
        <v>146</v>
      </c>
      <c r="V453" s="26">
        <f t="shared" si="16"/>
        <v>12754.59</v>
      </c>
      <c r="W453" s="26">
        <v>12681.619999999995</v>
      </c>
      <c r="X453" s="26">
        <v>0</v>
      </c>
      <c r="Y453" s="26">
        <v>72.970000000004802</v>
      </c>
      <c r="Z453" s="26">
        <v>12754.59</v>
      </c>
      <c r="AA453" s="27" t="s">
        <v>99</v>
      </c>
      <c r="AB453" s="17" t="s">
        <v>129</v>
      </c>
      <c r="AC453" s="17" t="s">
        <v>130</v>
      </c>
      <c r="AD453" s="28"/>
      <c r="AE453" s="29"/>
      <c r="AF453" s="29"/>
      <c r="AG453" s="29"/>
      <c r="AH453" s="29"/>
      <c r="AI453" s="29"/>
      <c r="AJ453" s="29"/>
      <c r="AK453" s="29"/>
      <c r="AL453" s="29"/>
      <c r="AM453" s="29" t="s">
        <v>102</v>
      </c>
      <c r="AN453" s="29"/>
      <c r="AO453" s="29"/>
      <c r="AP453" s="29"/>
      <c r="AQ453" s="29"/>
      <c r="AR453" s="29"/>
      <c r="AS453" s="29"/>
      <c r="AT453" s="29"/>
      <c r="AU453" s="29"/>
      <c r="AV453" s="29"/>
      <c r="AW453" s="29"/>
      <c r="AX453" s="29"/>
      <c r="AY453" s="29" t="s">
        <v>102</v>
      </c>
      <c r="AZ453" s="29" t="s">
        <v>102</v>
      </c>
      <c r="BA453" s="29" t="s">
        <v>102</v>
      </c>
      <c r="BB453" s="29" t="s">
        <v>102</v>
      </c>
      <c r="BC453" s="29" t="s">
        <v>102</v>
      </c>
      <c r="BD453" s="30">
        <v>5</v>
      </c>
      <c r="BE453" s="31">
        <v>0</v>
      </c>
      <c r="BF453" s="31">
        <v>0</v>
      </c>
      <c r="BG453" s="31">
        <v>0</v>
      </c>
      <c r="BH453" s="31">
        <v>0</v>
      </c>
      <c r="BI453" s="31">
        <v>0</v>
      </c>
      <c r="BJ453" s="31">
        <v>0</v>
      </c>
      <c r="BK453" s="31">
        <v>0</v>
      </c>
      <c r="BL453" s="31">
        <v>2550.9180000000001</v>
      </c>
      <c r="BM453" s="31">
        <v>2550.9180000000001</v>
      </c>
      <c r="BN453" s="31">
        <v>2550.9180000000001</v>
      </c>
      <c r="BO453" s="31">
        <v>2550.9180000000001</v>
      </c>
      <c r="BP453" s="31">
        <v>2550.9180000000001</v>
      </c>
      <c r="BQ453" s="31">
        <v>12754.59</v>
      </c>
      <c r="BR453" s="31" t="b">
        <v>1</v>
      </c>
      <c r="BS453" s="31"/>
      <c r="BT453" s="33" t="s">
        <v>771</v>
      </c>
    </row>
    <row r="454" spans="1:72" ht="51" x14ac:dyDescent="0.2">
      <c r="A454" s="17">
        <v>453</v>
      </c>
      <c r="B454" s="18">
        <v>302</v>
      </c>
      <c r="C454" s="19" t="s">
        <v>470</v>
      </c>
      <c r="D454" s="19" t="s">
        <v>504</v>
      </c>
      <c r="E454" s="20" t="s">
        <v>87</v>
      </c>
      <c r="F454" s="20" t="s">
        <v>88</v>
      </c>
      <c r="G454" s="19" t="s">
        <v>261</v>
      </c>
      <c r="H454" s="19" t="s">
        <v>262</v>
      </c>
      <c r="I454" s="19" t="s">
        <v>263</v>
      </c>
      <c r="J454" s="19" t="s">
        <v>264</v>
      </c>
      <c r="K454" s="19" t="s">
        <v>265</v>
      </c>
      <c r="L454" s="19" t="s">
        <v>593</v>
      </c>
      <c r="M454" s="21" t="s">
        <v>546</v>
      </c>
      <c r="N454" s="47"/>
      <c r="O454" s="19" t="s">
        <v>316</v>
      </c>
      <c r="P454" s="19" t="s">
        <v>506</v>
      </c>
      <c r="Q454" s="23">
        <v>0</v>
      </c>
      <c r="R454" s="24"/>
      <c r="S454" s="24">
        <v>19272.689999999999</v>
      </c>
      <c r="T454" s="24"/>
      <c r="U454" s="25" t="s">
        <v>146</v>
      </c>
      <c r="V454" s="26">
        <f t="shared" si="16"/>
        <v>19272.689999999999</v>
      </c>
      <c r="W454" s="26">
        <v>19268.259999999962</v>
      </c>
      <c r="X454" s="26">
        <v>0</v>
      </c>
      <c r="Y454" s="26">
        <v>4.4300000000366708</v>
      </c>
      <c r="Z454" s="26">
        <v>19272.689999999999</v>
      </c>
      <c r="AA454" s="27" t="s">
        <v>99</v>
      </c>
      <c r="AB454" s="17" t="s">
        <v>129</v>
      </c>
      <c r="AC454" s="17" t="s">
        <v>130</v>
      </c>
      <c r="AD454" s="28"/>
      <c r="AE454" s="29"/>
      <c r="AF454" s="29"/>
      <c r="AG454" s="29"/>
      <c r="AH454" s="29"/>
      <c r="AI454" s="29"/>
      <c r="AJ454" s="29"/>
      <c r="AK454" s="29"/>
      <c r="AL454" s="29"/>
      <c r="AM454" s="29" t="s">
        <v>102</v>
      </c>
      <c r="AN454" s="29"/>
      <c r="AO454" s="29"/>
      <c r="AP454" s="29"/>
      <c r="AQ454" s="29"/>
      <c r="AR454" s="29"/>
      <c r="AS454" s="29"/>
      <c r="AT454" s="29"/>
      <c r="AU454" s="29"/>
      <c r="AV454" s="29"/>
      <c r="AW454" s="29"/>
      <c r="AX454" s="29"/>
      <c r="AY454" s="29" t="s">
        <v>102</v>
      </c>
      <c r="AZ454" s="29" t="s">
        <v>102</v>
      </c>
      <c r="BA454" s="29" t="s">
        <v>102</v>
      </c>
      <c r="BB454" s="29" t="s">
        <v>102</v>
      </c>
      <c r="BC454" s="29" t="s">
        <v>102</v>
      </c>
      <c r="BD454" s="30">
        <v>5</v>
      </c>
      <c r="BE454" s="31">
        <v>0</v>
      </c>
      <c r="BF454" s="31">
        <v>0</v>
      </c>
      <c r="BG454" s="31">
        <v>0</v>
      </c>
      <c r="BH454" s="31">
        <v>0</v>
      </c>
      <c r="BI454" s="31">
        <v>0</v>
      </c>
      <c r="BJ454" s="31">
        <v>0</v>
      </c>
      <c r="BK454" s="31">
        <v>0</v>
      </c>
      <c r="BL454" s="31">
        <v>3854.5379999999996</v>
      </c>
      <c r="BM454" s="31">
        <v>3854.5379999999996</v>
      </c>
      <c r="BN454" s="31">
        <v>3854.5379999999996</v>
      </c>
      <c r="BO454" s="31">
        <v>3854.5379999999996</v>
      </c>
      <c r="BP454" s="31">
        <v>3854.5379999999996</v>
      </c>
      <c r="BQ454" s="31">
        <v>19272.689999999999</v>
      </c>
      <c r="BR454" s="31" t="b">
        <v>1</v>
      </c>
      <c r="BS454" s="31"/>
      <c r="BT454" s="33" t="s">
        <v>772</v>
      </c>
    </row>
    <row r="455" spans="1:72" ht="51" x14ac:dyDescent="0.2">
      <c r="A455" s="17">
        <v>454</v>
      </c>
      <c r="B455" s="18">
        <v>303</v>
      </c>
      <c r="C455" s="19" t="s">
        <v>470</v>
      </c>
      <c r="D455" s="19" t="s">
        <v>504</v>
      </c>
      <c r="E455" s="20" t="s">
        <v>87</v>
      </c>
      <c r="F455" s="20" t="s">
        <v>88</v>
      </c>
      <c r="G455" s="19" t="s">
        <v>261</v>
      </c>
      <c r="H455" s="19" t="s">
        <v>262</v>
      </c>
      <c r="I455" s="19" t="s">
        <v>263</v>
      </c>
      <c r="J455" s="19" t="s">
        <v>264</v>
      </c>
      <c r="K455" s="19" t="s">
        <v>265</v>
      </c>
      <c r="L455" s="19" t="s">
        <v>593</v>
      </c>
      <c r="M455" s="21" t="s">
        <v>547</v>
      </c>
      <c r="N455" s="47"/>
      <c r="O455" s="19" t="s">
        <v>316</v>
      </c>
      <c r="P455" s="19" t="s">
        <v>506</v>
      </c>
      <c r="Q455" s="23">
        <v>0</v>
      </c>
      <c r="R455" s="24"/>
      <c r="S455" s="24">
        <v>31466.93</v>
      </c>
      <c r="T455" s="24"/>
      <c r="U455" s="25" t="s">
        <v>146</v>
      </c>
      <c r="V455" s="26">
        <f t="shared" si="16"/>
        <v>31466.93</v>
      </c>
      <c r="W455" s="26">
        <v>28648.69000000005</v>
      </c>
      <c r="X455" s="26">
        <v>0</v>
      </c>
      <c r="Y455" s="26">
        <v>2818.2399999999507</v>
      </c>
      <c r="Z455" s="26">
        <v>31466.93</v>
      </c>
      <c r="AA455" s="27" t="s">
        <v>99</v>
      </c>
      <c r="AB455" s="17" t="s">
        <v>129</v>
      </c>
      <c r="AC455" s="17" t="s">
        <v>130</v>
      </c>
      <c r="AD455" s="28"/>
      <c r="AE455" s="29"/>
      <c r="AF455" s="29"/>
      <c r="AG455" s="29"/>
      <c r="AH455" s="29"/>
      <c r="AI455" s="29"/>
      <c r="AJ455" s="29"/>
      <c r="AK455" s="29"/>
      <c r="AL455" s="29"/>
      <c r="AM455" s="29" t="s">
        <v>102</v>
      </c>
      <c r="AN455" s="29"/>
      <c r="AO455" s="29"/>
      <c r="AP455" s="29"/>
      <c r="AQ455" s="29"/>
      <c r="AR455" s="29"/>
      <c r="AS455" s="29"/>
      <c r="AT455" s="29"/>
      <c r="AU455" s="29"/>
      <c r="AV455" s="29"/>
      <c r="AW455" s="29"/>
      <c r="AX455" s="29"/>
      <c r="AY455" s="29" t="s">
        <v>102</v>
      </c>
      <c r="AZ455" s="29" t="s">
        <v>102</v>
      </c>
      <c r="BA455" s="29" t="s">
        <v>102</v>
      </c>
      <c r="BB455" s="29" t="s">
        <v>102</v>
      </c>
      <c r="BC455" s="29" t="s">
        <v>102</v>
      </c>
      <c r="BD455" s="30">
        <v>5</v>
      </c>
      <c r="BE455" s="31">
        <v>0</v>
      </c>
      <c r="BF455" s="31">
        <v>0</v>
      </c>
      <c r="BG455" s="31">
        <v>0</v>
      </c>
      <c r="BH455" s="31">
        <v>0</v>
      </c>
      <c r="BI455" s="31">
        <v>0</v>
      </c>
      <c r="BJ455" s="31">
        <v>0</v>
      </c>
      <c r="BK455" s="31">
        <v>0</v>
      </c>
      <c r="BL455" s="31">
        <v>6293.3860000000004</v>
      </c>
      <c r="BM455" s="31">
        <v>6293.3860000000004</v>
      </c>
      <c r="BN455" s="31">
        <v>6293.3860000000004</v>
      </c>
      <c r="BO455" s="31">
        <v>6293.3860000000004</v>
      </c>
      <c r="BP455" s="31">
        <v>6293.3860000000004</v>
      </c>
      <c r="BQ455" s="31">
        <v>31466.93</v>
      </c>
      <c r="BR455" s="31" t="b">
        <v>1</v>
      </c>
      <c r="BS455" s="31"/>
      <c r="BT455" s="33" t="s">
        <v>771</v>
      </c>
    </row>
    <row r="456" spans="1:72" ht="51" x14ac:dyDescent="0.2">
      <c r="A456" s="17">
        <v>455</v>
      </c>
      <c r="B456" s="18">
        <v>304</v>
      </c>
      <c r="C456" s="19" t="s">
        <v>470</v>
      </c>
      <c r="D456" s="19" t="s">
        <v>504</v>
      </c>
      <c r="E456" s="20" t="s">
        <v>87</v>
      </c>
      <c r="F456" s="20" t="s">
        <v>88</v>
      </c>
      <c r="G456" s="19" t="s">
        <v>261</v>
      </c>
      <c r="H456" s="19" t="s">
        <v>262</v>
      </c>
      <c r="I456" s="19" t="s">
        <v>263</v>
      </c>
      <c r="J456" s="19" t="s">
        <v>264</v>
      </c>
      <c r="K456" s="19" t="s">
        <v>265</v>
      </c>
      <c r="L456" s="19" t="s">
        <v>593</v>
      </c>
      <c r="M456" s="21" t="s">
        <v>548</v>
      </c>
      <c r="N456" s="47"/>
      <c r="O456" s="19" t="s">
        <v>316</v>
      </c>
      <c r="P456" s="19" t="s">
        <v>506</v>
      </c>
      <c r="Q456" s="23">
        <v>0</v>
      </c>
      <c r="R456" s="24"/>
      <c r="S456" s="24">
        <v>10684.87</v>
      </c>
      <c r="T456" s="24"/>
      <c r="U456" s="25" t="s">
        <v>146</v>
      </c>
      <c r="V456" s="26">
        <f t="shared" si="16"/>
        <v>10684.87</v>
      </c>
      <c r="W456" s="26">
        <v>10535.349999999995</v>
      </c>
      <c r="X456" s="26">
        <v>0</v>
      </c>
      <c r="Y456" s="26">
        <v>149.52000000000589</v>
      </c>
      <c r="Z456" s="26">
        <v>10684.87</v>
      </c>
      <c r="AA456" s="27" t="s">
        <v>99</v>
      </c>
      <c r="AB456" s="17" t="s">
        <v>129</v>
      </c>
      <c r="AC456" s="17" t="s">
        <v>130</v>
      </c>
      <c r="AD456" s="28"/>
      <c r="AE456" s="29"/>
      <c r="AF456" s="29"/>
      <c r="AG456" s="29"/>
      <c r="AH456" s="29"/>
      <c r="AI456" s="29"/>
      <c r="AJ456" s="29"/>
      <c r="AK456" s="29"/>
      <c r="AL456" s="29"/>
      <c r="AM456" s="29" t="s">
        <v>102</v>
      </c>
      <c r="AN456" s="29"/>
      <c r="AO456" s="29"/>
      <c r="AP456" s="29"/>
      <c r="AQ456" s="29"/>
      <c r="AR456" s="29"/>
      <c r="AS456" s="29"/>
      <c r="AT456" s="29"/>
      <c r="AU456" s="29"/>
      <c r="AV456" s="29"/>
      <c r="AW456" s="29"/>
      <c r="AX456" s="29"/>
      <c r="AY456" s="29" t="s">
        <v>102</v>
      </c>
      <c r="AZ456" s="29" t="s">
        <v>102</v>
      </c>
      <c r="BA456" s="29" t="s">
        <v>102</v>
      </c>
      <c r="BB456" s="29" t="s">
        <v>102</v>
      </c>
      <c r="BC456" s="29" t="s">
        <v>102</v>
      </c>
      <c r="BD456" s="30">
        <v>5</v>
      </c>
      <c r="BE456" s="31">
        <v>0</v>
      </c>
      <c r="BF456" s="31">
        <v>0</v>
      </c>
      <c r="BG456" s="31">
        <v>0</v>
      </c>
      <c r="BH456" s="31">
        <v>0</v>
      </c>
      <c r="BI456" s="31">
        <v>0</v>
      </c>
      <c r="BJ456" s="31">
        <v>0</v>
      </c>
      <c r="BK456" s="31">
        <v>0</v>
      </c>
      <c r="BL456" s="31">
        <v>2136.9740000000002</v>
      </c>
      <c r="BM456" s="31">
        <v>2136.9740000000002</v>
      </c>
      <c r="BN456" s="31">
        <v>2136.9740000000002</v>
      </c>
      <c r="BO456" s="31">
        <v>2136.9740000000002</v>
      </c>
      <c r="BP456" s="31">
        <v>2136.9740000000002</v>
      </c>
      <c r="BQ456" s="31">
        <v>10684.87</v>
      </c>
      <c r="BR456" s="31" t="b">
        <v>1</v>
      </c>
      <c r="BS456" s="31"/>
      <c r="BT456" s="33" t="s">
        <v>771</v>
      </c>
    </row>
    <row r="457" spans="1:72" ht="51" x14ac:dyDescent="0.2">
      <c r="A457" s="17">
        <v>456</v>
      </c>
      <c r="B457" s="18">
        <v>305</v>
      </c>
      <c r="C457" s="19" t="s">
        <v>470</v>
      </c>
      <c r="D457" s="19" t="s">
        <v>504</v>
      </c>
      <c r="E457" s="20" t="s">
        <v>87</v>
      </c>
      <c r="F457" s="20" t="s">
        <v>88</v>
      </c>
      <c r="G457" s="19" t="s">
        <v>261</v>
      </c>
      <c r="H457" s="19" t="s">
        <v>262</v>
      </c>
      <c r="I457" s="19" t="s">
        <v>263</v>
      </c>
      <c r="J457" s="19" t="s">
        <v>264</v>
      </c>
      <c r="K457" s="19" t="s">
        <v>265</v>
      </c>
      <c r="L457" s="19" t="s">
        <v>593</v>
      </c>
      <c r="M457" s="21" t="s">
        <v>549</v>
      </c>
      <c r="N457" s="47"/>
      <c r="O457" s="19" t="s">
        <v>316</v>
      </c>
      <c r="P457" s="19" t="s">
        <v>506</v>
      </c>
      <c r="Q457" s="23">
        <v>0</v>
      </c>
      <c r="R457" s="24"/>
      <c r="S457" s="24">
        <v>42748.92</v>
      </c>
      <c r="T457" s="24"/>
      <c r="U457" s="25" t="s">
        <v>146</v>
      </c>
      <c r="V457" s="26">
        <f t="shared" si="16"/>
        <v>42748.92</v>
      </c>
      <c r="W457" s="26">
        <v>42377.809999999976</v>
      </c>
      <c r="X457" s="26">
        <v>42377.809999999976</v>
      </c>
      <c r="Y457" s="26">
        <v>371.11000000002241</v>
      </c>
      <c r="Z457" s="26">
        <v>371.11000000002241</v>
      </c>
      <c r="AA457" s="27" t="s">
        <v>99</v>
      </c>
      <c r="AB457" s="17" t="s">
        <v>129</v>
      </c>
      <c r="AC457" s="17" t="s">
        <v>130</v>
      </c>
      <c r="AD457" s="28"/>
      <c r="AE457" s="29"/>
      <c r="AF457" s="29"/>
      <c r="AG457" s="29"/>
      <c r="AH457" s="29"/>
      <c r="AI457" s="29"/>
      <c r="AJ457" s="29"/>
      <c r="AK457" s="29"/>
      <c r="AL457" s="29"/>
      <c r="AM457" s="29" t="s">
        <v>102</v>
      </c>
      <c r="AN457" s="29"/>
      <c r="AO457" s="29"/>
      <c r="AP457" s="29"/>
      <c r="AQ457" s="29"/>
      <c r="AR457" s="29"/>
      <c r="AS457" s="29"/>
      <c r="AT457" s="29"/>
      <c r="AU457" s="29"/>
      <c r="AV457" s="29"/>
      <c r="AW457" s="29"/>
      <c r="AX457" s="29"/>
      <c r="AY457" s="29" t="s">
        <v>102</v>
      </c>
      <c r="AZ457" s="29" t="s">
        <v>102</v>
      </c>
      <c r="BA457" s="29" t="s">
        <v>102</v>
      </c>
      <c r="BB457" s="29" t="s">
        <v>102</v>
      </c>
      <c r="BC457" s="29" t="s">
        <v>102</v>
      </c>
      <c r="BD457" s="30">
        <v>5</v>
      </c>
      <c r="BE457" s="31">
        <v>0</v>
      </c>
      <c r="BF457" s="31">
        <v>0</v>
      </c>
      <c r="BG457" s="31">
        <v>0</v>
      </c>
      <c r="BH457" s="31">
        <v>0</v>
      </c>
      <c r="BI457" s="31">
        <v>0</v>
      </c>
      <c r="BJ457" s="31">
        <v>0</v>
      </c>
      <c r="BK457" s="31">
        <v>0</v>
      </c>
      <c r="BL457" s="31">
        <v>8549.7839999999997</v>
      </c>
      <c r="BM457" s="31">
        <v>8549.7839999999997</v>
      </c>
      <c r="BN457" s="31">
        <v>8549.7839999999997</v>
      </c>
      <c r="BO457" s="31">
        <v>8549.7839999999997</v>
      </c>
      <c r="BP457" s="31">
        <v>8549.7839999999997</v>
      </c>
      <c r="BQ457" s="31">
        <v>42748.92</v>
      </c>
      <c r="BR457" s="31" t="b">
        <v>1</v>
      </c>
      <c r="BS457" s="31"/>
      <c r="BT457" s="33" t="s">
        <v>771</v>
      </c>
    </row>
    <row r="458" spans="1:72" ht="51" x14ac:dyDescent="0.2">
      <c r="A458" s="17">
        <v>457</v>
      </c>
      <c r="B458" s="18">
        <v>306</v>
      </c>
      <c r="C458" s="19" t="s">
        <v>470</v>
      </c>
      <c r="D458" s="19" t="s">
        <v>504</v>
      </c>
      <c r="E458" s="20" t="s">
        <v>87</v>
      </c>
      <c r="F458" s="20" t="s">
        <v>88</v>
      </c>
      <c r="G458" s="19" t="s">
        <v>261</v>
      </c>
      <c r="H458" s="19" t="s">
        <v>262</v>
      </c>
      <c r="I458" s="19" t="s">
        <v>263</v>
      </c>
      <c r="J458" s="19" t="s">
        <v>264</v>
      </c>
      <c r="K458" s="19" t="s">
        <v>265</v>
      </c>
      <c r="L458" s="19" t="s">
        <v>593</v>
      </c>
      <c r="M458" s="21" t="s">
        <v>550</v>
      </c>
      <c r="N458" s="47"/>
      <c r="O458" s="19" t="s">
        <v>316</v>
      </c>
      <c r="P458" s="19" t="s">
        <v>506</v>
      </c>
      <c r="Q458" s="23">
        <v>0</v>
      </c>
      <c r="R458" s="24"/>
      <c r="S458" s="24">
        <v>27975.57</v>
      </c>
      <c r="T458" s="24"/>
      <c r="U458" s="25" t="s">
        <v>146</v>
      </c>
      <c r="V458" s="26">
        <f t="shared" si="16"/>
        <v>27975.57</v>
      </c>
      <c r="W458" s="26">
        <v>27946.930000000008</v>
      </c>
      <c r="X458" s="26">
        <v>0</v>
      </c>
      <c r="Y458" s="26">
        <v>28.639999999992142</v>
      </c>
      <c r="Z458" s="26">
        <v>27975.57</v>
      </c>
      <c r="AA458" s="27" t="s">
        <v>99</v>
      </c>
      <c r="AB458" s="17" t="s">
        <v>129</v>
      </c>
      <c r="AC458" s="17" t="s">
        <v>130</v>
      </c>
      <c r="AD458" s="28"/>
      <c r="AE458" s="29"/>
      <c r="AF458" s="29"/>
      <c r="AG458" s="29"/>
      <c r="AH458" s="29"/>
      <c r="AI458" s="29"/>
      <c r="AJ458" s="29"/>
      <c r="AK458" s="29"/>
      <c r="AL458" s="29"/>
      <c r="AM458" s="29" t="s">
        <v>102</v>
      </c>
      <c r="AN458" s="29"/>
      <c r="AO458" s="29"/>
      <c r="AP458" s="29"/>
      <c r="AQ458" s="29"/>
      <c r="AR458" s="29"/>
      <c r="AS458" s="29"/>
      <c r="AT458" s="29"/>
      <c r="AU458" s="29"/>
      <c r="AV458" s="29"/>
      <c r="AW458" s="29"/>
      <c r="AX458" s="29"/>
      <c r="AY458" s="29" t="s">
        <v>102</v>
      </c>
      <c r="AZ458" s="29" t="s">
        <v>102</v>
      </c>
      <c r="BA458" s="29" t="s">
        <v>102</v>
      </c>
      <c r="BB458" s="29" t="s">
        <v>102</v>
      </c>
      <c r="BC458" s="29" t="s">
        <v>102</v>
      </c>
      <c r="BD458" s="30">
        <v>5</v>
      </c>
      <c r="BE458" s="31">
        <v>0</v>
      </c>
      <c r="BF458" s="31">
        <v>0</v>
      </c>
      <c r="BG458" s="31">
        <v>0</v>
      </c>
      <c r="BH458" s="31">
        <v>0</v>
      </c>
      <c r="BI458" s="31">
        <v>0</v>
      </c>
      <c r="BJ458" s="31">
        <v>0</v>
      </c>
      <c r="BK458" s="31">
        <v>0</v>
      </c>
      <c r="BL458" s="31">
        <v>5595.1139999999996</v>
      </c>
      <c r="BM458" s="31">
        <v>5595.1139999999996</v>
      </c>
      <c r="BN458" s="31">
        <v>5595.1139999999996</v>
      </c>
      <c r="BO458" s="31">
        <v>5595.1139999999996</v>
      </c>
      <c r="BP458" s="31">
        <v>5595.1139999999996</v>
      </c>
      <c r="BQ458" s="31">
        <v>27975.57</v>
      </c>
      <c r="BR458" s="31" t="b">
        <v>1</v>
      </c>
      <c r="BS458" s="31"/>
      <c r="BT458" s="33" t="s">
        <v>771</v>
      </c>
    </row>
    <row r="459" spans="1:72" ht="51" x14ac:dyDescent="0.2">
      <c r="A459" s="17">
        <v>458</v>
      </c>
      <c r="B459" s="18">
        <v>307</v>
      </c>
      <c r="C459" s="19" t="s">
        <v>470</v>
      </c>
      <c r="D459" s="19" t="s">
        <v>504</v>
      </c>
      <c r="E459" s="20" t="s">
        <v>87</v>
      </c>
      <c r="F459" s="20" t="s">
        <v>88</v>
      </c>
      <c r="G459" s="19" t="s">
        <v>261</v>
      </c>
      <c r="H459" s="19" t="s">
        <v>262</v>
      </c>
      <c r="I459" s="19" t="s">
        <v>263</v>
      </c>
      <c r="J459" s="19" t="s">
        <v>264</v>
      </c>
      <c r="K459" s="19" t="s">
        <v>265</v>
      </c>
      <c r="L459" s="19" t="s">
        <v>593</v>
      </c>
      <c r="M459" s="21" t="s">
        <v>552</v>
      </c>
      <c r="N459" s="47"/>
      <c r="O459" s="19" t="s">
        <v>316</v>
      </c>
      <c r="P459" s="19" t="s">
        <v>506</v>
      </c>
      <c r="Q459" s="23">
        <v>0</v>
      </c>
      <c r="R459" s="24"/>
      <c r="S459" s="24">
        <v>4243.22</v>
      </c>
      <c r="T459" s="24"/>
      <c r="U459" s="25" t="s">
        <v>146</v>
      </c>
      <c r="V459" s="26">
        <f t="shared" si="16"/>
        <v>4243.22</v>
      </c>
      <c r="W459" s="26">
        <v>3937.9100000000763</v>
      </c>
      <c r="X459" s="26">
        <v>3937.9100000000763</v>
      </c>
      <c r="Y459" s="26">
        <v>305.309999999924</v>
      </c>
      <c r="Z459" s="26">
        <v>305.309999999924</v>
      </c>
      <c r="AA459" s="27" t="s">
        <v>99</v>
      </c>
      <c r="AB459" s="17" t="s">
        <v>129</v>
      </c>
      <c r="AC459" s="17" t="s">
        <v>130</v>
      </c>
      <c r="AD459" s="28"/>
      <c r="AE459" s="29"/>
      <c r="AF459" s="29"/>
      <c r="AG459" s="29"/>
      <c r="AH459" s="29"/>
      <c r="AI459" s="29"/>
      <c r="AJ459" s="29"/>
      <c r="AK459" s="29"/>
      <c r="AL459" s="29"/>
      <c r="AM459" s="29" t="s">
        <v>102</v>
      </c>
      <c r="AN459" s="29"/>
      <c r="AO459" s="29"/>
      <c r="AP459" s="29"/>
      <c r="AQ459" s="29"/>
      <c r="AR459" s="29"/>
      <c r="AS459" s="29"/>
      <c r="AT459" s="29"/>
      <c r="AU459" s="29"/>
      <c r="AV459" s="29"/>
      <c r="AW459" s="29"/>
      <c r="AX459" s="29"/>
      <c r="AY459" s="29" t="s">
        <v>102</v>
      </c>
      <c r="AZ459" s="29" t="s">
        <v>102</v>
      </c>
      <c r="BA459" s="29" t="s">
        <v>102</v>
      </c>
      <c r="BB459" s="29" t="s">
        <v>102</v>
      </c>
      <c r="BC459" s="29" t="s">
        <v>102</v>
      </c>
      <c r="BD459" s="30">
        <v>5</v>
      </c>
      <c r="BE459" s="31">
        <v>0</v>
      </c>
      <c r="BF459" s="31">
        <v>0</v>
      </c>
      <c r="BG459" s="31">
        <v>0</v>
      </c>
      <c r="BH459" s="31">
        <v>0</v>
      </c>
      <c r="BI459" s="31">
        <v>0</v>
      </c>
      <c r="BJ459" s="31">
        <v>0</v>
      </c>
      <c r="BK459" s="31">
        <v>0</v>
      </c>
      <c r="BL459" s="31">
        <v>848.64400000000001</v>
      </c>
      <c r="BM459" s="31">
        <v>848.64400000000001</v>
      </c>
      <c r="BN459" s="31">
        <v>848.64400000000001</v>
      </c>
      <c r="BO459" s="31">
        <v>848.64400000000001</v>
      </c>
      <c r="BP459" s="31">
        <v>848.64400000000001</v>
      </c>
      <c r="BQ459" s="31">
        <v>4243.22</v>
      </c>
      <c r="BR459" s="31" t="b">
        <v>1</v>
      </c>
      <c r="BS459" s="31"/>
      <c r="BT459" s="33" t="s">
        <v>771</v>
      </c>
    </row>
    <row r="460" spans="1:72" ht="51" x14ac:dyDescent="0.2">
      <c r="A460" s="17">
        <v>459</v>
      </c>
      <c r="B460" s="18">
        <v>308</v>
      </c>
      <c r="C460" s="19" t="s">
        <v>470</v>
      </c>
      <c r="D460" s="19" t="s">
        <v>504</v>
      </c>
      <c r="E460" s="20" t="s">
        <v>87</v>
      </c>
      <c r="F460" s="20" t="s">
        <v>88</v>
      </c>
      <c r="G460" s="19" t="s">
        <v>261</v>
      </c>
      <c r="H460" s="19" t="s">
        <v>262</v>
      </c>
      <c r="I460" s="19" t="s">
        <v>263</v>
      </c>
      <c r="J460" s="19" t="s">
        <v>264</v>
      </c>
      <c r="K460" s="19" t="s">
        <v>265</v>
      </c>
      <c r="L460" s="19" t="s">
        <v>593</v>
      </c>
      <c r="M460" s="21" t="s">
        <v>553</v>
      </c>
      <c r="N460" s="47"/>
      <c r="O460" s="19" t="s">
        <v>316</v>
      </c>
      <c r="P460" s="19" t="s">
        <v>506</v>
      </c>
      <c r="Q460" s="23">
        <v>0</v>
      </c>
      <c r="R460" s="24"/>
      <c r="S460" s="24">
        <v>10645.34</v>
      </c>
      <c r="T460" s="24"/>
      <c r="U460" s="25" t="s">
        <v>146</v>
      </c>
      <c r="V460" s="26">
        <f t="shared" si="16"/>
        <v>10645.34</v>
      </c>
      <c r="W460" s="26">
        <v>10521.770000000008</v>
      </c>
      <c r="X460" s="26">
        <v>0</v>
      </c>
      <c r="Y460" s="26">
        <v>123.56999999999243</v>
      </c>
      <c r="Z460" s="26">
        <v>10645.34</v>
      </c>
      <c r="AA460" s="27" t="s">
        <v>99</v>
      </c>
      <c r="AB460" s="17" t="s">
        <v>129</v>
      </c>
      <c r="AC460" s="17" t="s">
        <v>130</v>
      </c>
      <c r="AD460" s="28"/>
      <c r="AE460" s="29"/>
      <c r="AF460" s="29"/>
      <c r="AG460" s="29"/>
      <c r="AH460" s="29"/>
      <c r="AI460" s="29"/>
      <c r="AJ460" s="29"/>
      <c r="AK460" s="29"/>
      <c r="AL460" s="29"/>
      <c r="AM460" s="29" t="s">
        <v>102</v>
      </c>
      <c r="AN460" s="29"/>
      <c r="AO460" s="29"/>
      <c r="AP460" s="29"/>
      <c r="AQ460" s="29"/>
      <c r="AR460" s="29"/>
      <c r="AS460" s="29"/>
      <c r="AT460" s="29"/>
      <c r="AU460" s="29"/>
      <c r="AV460" s="29"/>
      <c r="AW460" s="29"/>
      <c r="AX460" s="29"/>
      <c r="AY460" s="29" t="s">
        <v>102</v>
      </c>
      <c r="AZ460" s="29" t="s">
        <v>102</v>
      </c>
      <c r="BA460" s="29" t="s">
        <v>102</v>
      </c>
      <c r="BB460" s="29" t="s">
        <v>102</v>
      </c>
      <c r="BC460" s="29" t="s">
        <v>102</v>
      </c>
      <c r="BD460" s="30">
        <v>5</v>
      </c>
      <c r="BE460" s="31">
        <v>0</v>
      </c>
      <c r="BF460" s="31">
        <v>0</v>
      </c>
      <c r="BG460" s="31">
        <v>0</v>
      </c>
      <c r="BH460" s="31">
        <v>0</v>
      </c>
      <c r="BI460" s="31">
        <v>0</v>
      </c>
      <c r="BJ460" s="31">
        <v>0</v>
      </c>
      <c r="BK460" s="31">
        <v>0</v>
      </c>
      <c r="BL460" s="31">
        <v>2129.0680000000002</v>
      </c>
      <c r="BM460" s="31">
        <v>2129.0680000000002</v>
      </c>
      <c r="BN460" s="31">
        <v>2129.0680000000002</v>
      </c>
      <c r="BO460" s="31">
        <v>2129.0680000000002</v>
      </c>
      <c r="BP460" s="31">
        <v>2129.0680000000002</v>
      </c>
      <c r="BQ460" s="31">
        <v>10645.34</v>
      </c>
      <c r="BR460" s="31" t="b">
        <v>1</v>
      </c>
      <c r="BS460" s="31"/>
      <c r="BT460" s="33" t="s">
        <v>771</v>
      </c>
    </row>
    <row r="461" spans="1:72" ht="51" x14ac:dyDescent="0.2">
      <c r="A461" s="17">
        <v>460</v>
      </c>
      <c r="B461" s="18">
        <v>309</v>
      </c>
      <c r="C461" s="19" t="s">
        <v>470</v>
      </c>
      <c r="D461" s="19" t="s">
        <v>504</v>
      </c>
      <c r="E461" s="20" t="s">
        <v>87</v>
      </c>
      <c r="F461" s="20" t="s">
        <v>88</v>
      </c>
      <c r="G461" s="19" t="s">
        <v>261</v>
      </c>
      <c r="H461" s="19" t="s">
        <v>262</v>
      </c>
      <c r="I461" s="19" t="s">
        <v>263</v>
      </c>
      <c r="J461" s="19" t="s">
        <v>264</v>
      </c>
      <c r="K461" s="19" t="s">
        <v>265</v>
      </c>
      <c r="L461" s="19" t="s">
        <v>593</v>
      </c>
      <c r="M461" s="21" t="s">
        <v>554</v>
      </c>
      <c r="N461" s="47"/>
      <c r="O461" s="19" t="s">
        <v>316</v>
      </c>
      <c r="P461" s="19" t="s">
        <v>506</v>
      </c>
      <c r="Q461" s="23">
        <v>0</v>
      </c>
      <c r="R461" s="24"/>
      <c r="S461" s="24">
        <v>17686.12</v>
      </c>
      <c r="T461" s="24"/>
      <c r="U461" s="25" t="s">
        <v>146</v>
      </c>
      <c r="V461" s="26">
        <f t="shared" si="16"/>
        <v>17686.12</v>
      </c>
      <c r="W461" s="26">
        <v>17234.03000000001</v>
      </c>
      <c r="X461" s="26">
        <v>0</v>
      </c>
      <c r="Y461" s="26">
        <v>452.08999999998923</v>
      </c>
      <c r="Z461" s="26">
        <v>17686.12</v>
      </c>
      <c r="AA461" s="27" t="s">
        <v>99</v>
      </c>
      <c r="AB461" s="17" t="s">
        <v>129</v>
      </c>
      <c r="AC461" s="17" t="s">
        <v>130</v>
      </c>
      <c r="AD461" s="28"/>
      <c r="AE461" s="29"/>
      <c r="AF461" s="29"/>
      <c r="AG461" s="29"/>
      <c r="AH461" s="29"/>
      <c r="AI461" s="29"/>
      <c r="AJ461" s="29"/>
      <c r="AK461" s="29"/>
      <c r="AL461" s="29"/>
      <c r="AM461" s="29" t="s">
        <v>102</v>
      </c>
      <c r="AN461" s="29"/>
      <c r="AO461" s="29"/>
      <c r="AP461" s="29"/>
      <c r="AQ461" s="29"/>
      <c r="AR461" s="29"/>
      <c r="AS461" s="29"/>
      <c r="AT461" s="29"/>
      <c r="AU461" s="29"/>
      <c r="AV461" s="29"/>
      <c r="AW461" s="29"/>
      <c r="AX461" s="29"/>
      <c r="AY461" s="29" t="s">
        <v>102</v>
      </c>
      <c r="AZ461" s="29" t="s">
        <v>102</v>
      </c>
      <c r="BA461" s="29" t="s">
        <v>102</v>
      </c>
      <c r="BB461" s="29" t="s">
        <v>102</v>
      </c>
      <c r="BC461" s="29" t="s">
        <v>102</v>
      </c>
      <c r="BD461" s="30">
        <v>5</v>
      </c>
      <c r="BE461" s="31">
        <v>0</v>
      </c>
      <c r="BF461" s="31">
        <v>0</v>
      </c>
      <c r="BG461" s="31">
        <v>0</v>
      </c>
      <c r="BH461" s="31">
        <v>0</v>
      </c>
      <c r="BI461" s="31">
        <v>0</v>
      </c>
      <c r="BJ461" s="31">
        <v>0</v>
      </c>
      <c r="BK461" s="31">
        <v>0</v>
      </c>
      <c r="BL461" s="31">
        <v>3537.2239999999997</v>
      </c>
      <c r="BM461" s="31">
        <v>3537.2239999999997</v>
      </c>
      <c r="BN461" s="31">
        <v>3537.2239999999997</v>
      </c>
      <c r="BO461" s="31">
        <v>3537.2239999999997</v>
      </c>
      <c r="BP461" s="31">
        <v>3537.2239999999997</v>
      </c>
      <c r="BQ461" s="31">
        <v>17686.12</v>
      </c>
      <c r="BR461" s="31" t="b">
        <v>1</v>
      </c>
      <c r="BS461" s="31"/>
      <c r="BT461" s="33" t="s">
        <v>771</v>
      </c>
    </row>
    <row r="462" spans="1:72" ht="51" x14ac:dyDescent="0.2">
      <c r="A462" s="17">
        <v>461</v>
      </c>
      <c r="B462" s="18">
        <v>310</v>
      </c>
      <c r="C462" s="19" t="s">
        <v>470</v>
      </c>
      <c r="D462" s="19" t="s">
        <v>504</v>
      </c>
      <c r="E462" s="20" t="s">
        <v>87</v>
      </c>
      <c r="F462" s="20" t="s">
        <v>88</v>
      </c>
      <c r="G462" s="19" t="s">
        <v>261</v>
      </c>
      <c r="H462" s="19" t="s">
        <v>262</v>
      </c>
      <c r="I462" s="19" t="s">
        <v>263</v>
      </c>
      <c r="J462" s="19" t="s">
        <v>264</v>
      </c>
      <c r="K462" s="19" t="s">
        <v>265</v>
      </c>
      <c r="L462" s="19" t="s">
        <v>593</v>
      </c>
      <c r="M462" s="21" t="s">
        <v>555</v>
      </c>
      <c r="N462" s="47"/>
      <c r="O462" s="19" t="s">
        <v>316</v>
      </c>
      <c r="P462" s="19" t="s">
        <v>506</v>
      </c>
      <c r="Q462" s="23">
        <v>0</v>
      </c>
      <c r="R462" s="24"/>
      <c r="S462" s="24">
        <v>24218.92</v>
      </c>
      <c r="T462" s="24"/>
      <c r="U462" s="25" t="s">
        <v>146</v>
      </c>
      <c r="V462" s="26">
        <f t="shared" si="16"/>
        <v>24218.92</v>
      </c>
      <c r="W462" s="26">
        <v>23839.260000000031</v>
      </c>
      <c r="X462" s="26">
        <v>0</v>
      </c>
      <c r="Y462" s="26">
        <v>379.65999999996711</v>
      </c>
      <c r="Z462" s="26">
        <v>24218.92</v>
      </c>
      <c r="AA462" s="27" t="s">
        <v>99</v>
      </c>
      <c r="AB462" s="17" t="s">
        <v>129</v>
      </c>
      <c r="AC462" s="17" t="s">
        <v>130</v>
      </c>
      <c r="AD462" s="28"/>
      <c r="AE462" s="29"/>
      <c r="AF462" s="29"/>
      <c r="AG462" s="29"/>
      <c r="AH462" s="29"/>
      <c r="AI462" s="29"/>
      <c r="AJ462" s="29"/>
      <c r="AK462" s="29"/>
      <c r="AL462" s="29"/>
      <c r="AM462" s="29" t="s">
        <v>102</v>
      </c>
      <c r="AN462" s="29"/>
      <c r="AO462" s="29"/>
      <c r="AP462" s="29"/>
      <c r="AQ462" s="29"/>
      <c r="AR462" s="29"/>
      <c r="AS462" s="29"/>
      <c r="AT462" s="29"/>
      <c r="AU462" s="29"/>
      <c r="AV462" s="29"/>
      <c r="AW462" s="29"/>
      <c r="AX462" s="29"/>
      <c r="AY462" s="29" t="s">
        <v>102</v>
      </c>
      <c r="AZ462" s="29" t="s">
        <v>102</v>
      </c>
      <c r="BA462" s="29" t="s">
        <v>102</v>
      </c>
      <c r="BB462" s="29" t="s">
        <v>102</v>
      </c>
      <c r="BC462" s="29" t="s">
        <v>102</v>
      </c>
      <c r="BD462" s="30">
        <v>5</v>
      </c>
      <c r="BE462" s="31">
        <v>0</v>
      </c>
      <c r="BF462" s="31">
        <v>0</v>
      </c>
      <c r="BG462" s="31">
        <v>0</v>
      </c>
      <c r="BH462" s="31">
        <v>0</v>
      </c>
      <c r="BI462" s="31">
        <v>0</v>
      </c>
      <c r="BJ462" s="31">
        <v>0</v>
      </c>
      <c r="BK462" s="31">
        <v>0</v>
      </c>
      <c r="BL462" s="31">
        <v>4843.7839999999997</v>
      </c>
      <c r="BM462" s="31">
        <v>4843.7839999999997</v>
      </c>
      <c r="BN462" s="31">
        <v>4843.7839999999997</v>
      </c>
      <c r="BO462" s="31">
        <v>4843.7839999999997</v>
      </c>
      <c r="BP462" s="31">
        <v>4843.7839999999997</v>
      </c>
      <c r="BQ462" s="31">
        <v>24218.92</v>
      </c>
      <c r="BR462" s="31" t="b">
        <v>1</v>
      </c>
      <c r="BS462" s="31"/>
      <c r="BT462" s="33" t="s">
        <v>771</v>
      </c>
    </row>
    <row r="463" spans="1:72" ht="51" x14ac:dyDescent="0.2">
      <c r="A463" s="17">
        <v>462</v>
      </c>
      <c r="B463" s="18">
        <v>311</v>
      </c>
      <c r="C463" s="19" t="s">
        <v>470</v>
      </c>
      <c r="D463" s="19" t="s">
        <v>504</v>
      </c>
      <c r="E463" s="20" t="s">
        <v>87</v>
      </c>
      <c r="F463" s="20" t="s">
        <v>88</v>
      </c>
      <c r="G463" s="19" t="s">
        <v>261</v>
      </c>
      <c r="H463" s="19" t="s">
        <v>262</v>
      </c>
      <c r="I463" s="19" t="s">
        <v>263</v>
      </c>
      <c r="J463" s="19" t="s">
        <v>264</v>
      </c>
      <c r="K463" s="19" t="s">
        <v>265</v>
      </c>
      <c r="L463" s="19" t="s">
        <v>593</v>
      </c>
      <c r="M463" s="21" t="s">
        <v>594</v>
      </c>
      <c r="N463" s="47"/>
      <c r="O463" s="19" t="s">
        <v>316</v>
      </c>
      <c r="P463" s="19" t="s">
        <v>506</v>
      </c>
      <c r="Q463" s="23">
        <v>0</v>
      </c>
      <c r="R463" s="24"/>
      <c r="S463" s="24">
        <v>123000</v>
      </c>
      <c r="T463" s="24"/>
      <c r="U463" s="25" t="s">
        <v>146</v>
      </c>
      <c r="V463" s="26">
        <f t="shared" si="16"/>
        <v>123000</v>
      </c>
      <c r="W463" s="26">
        <v>0</v>
      </c>
      <c r="X463" s="26">
        <v>0</v>
      </c>
      <c r="Y463" s="26">
        <v>123000</v>
      </c>
      <c r="Z463" s="26">
        <v>123000</v>
      </c>
      <c r="AA463" s="27" t="s">
        <v>99</v>
      </c>
      <c r="AB463" s="17" t="s">
        <v>129</v>
      </c>
      <c r="AC463" s="17" t="s">
        <v>130</v>
      </c>
      <c r="AD463" s="28"/>
      <c r="AE463" s="29"/>
      <c r="AF463" s="29"/>
      <c r="AG463" s="29"/>
      <c r="AH463" s="29"/>
      <c r="AI463" s="29"/>
      <c r="AJ463" s="29"/>
      <c r="AK463" s="29"/>
      <c r="AL463" s="29"/>
      <c r="AM463" s="29" t="s">
        <v>102</v>
      </c>
      <c r="AN463" s="29"/>
      <c r="AO463" s="29"/>
      <c r="AP463" s="29"/>
      <c r="AQ463" s="29"/>
      <c r="AR463" s="29"/>
      <c r="AS463" s="29"/>
      <c r="AT463" s="29"/>
      <c r="AU463" s="29"/>
      <c r="AV463" s="29"/>
      <c r="AW463" s="29"/>
      <c r="AX463" s="29"/>
      <c r="AY463" s="29" t="s">
        <v>102</v>
      </c>
      <c r="AZ463" s="29" t="s">
        <v>102</v>
      </c>
      <c r="BA463" s="29" t="s">
        <v>102</v>
      </c>
      <c r="BB463" s="29" t="s">
        <v>102</v>
      </c>
      <c r="BC463" s="29" t="s">
        <v>102</v>
      </c>
      <c r="BD463" s="30">
        <v>5</v>
      </c>
      <c r="BE463" s="31">
        <v>0</v>
      </c>
      <c r="BF463" s="31">
        <v>0</v>
      </c>
      <c r="BG463" s="31">
        <v>0</v>
      </c>
      <c r="BH463" s="31">
        <v>0</v>
      </c>
      <c r="BI463" s="31">
        <v>0</v>
      </c>
      <c r="BJ463" s="31">
        <v>0</v>
      </c>
      <c r="BK463" s="31">
        <v>0</v>
      </c>
      <c r="BL463" s="31">
        <v>24600</v>
      </c>
      <c r="BM463" s="31">
        <v>24600</v>
      </c>
      <c r="BN463" s="31">
        <v>24600</v>
      </c>
      <c r="BO463" s="31">
        <v>24600</v>
      </c>
      <c r="BP463" s="31">
        <v>24600</v>
      </c>
      <c r="BQ463" s="31">
        <v>123000</v>
      </c>
      <c r="BR463" s="31" t="b">
        <v>1</v>
      </c>
      <c r="BS463" s="31"/>
      <c r="BT463" s="33" t="s">
        <v>771</v>
      </c>
    </row>
    <row r="464" spans="1:72" ht="51" x14ac:dyDescent="0.2">
      <c r="A464" s="17">
        <v>463</v>
      </c>
      <c r="B464" s="18">
        <v>0</v>
      </c>
      <c r="C464" s="19" t="s">
        <v>85</v>
      </c>
      <c r="D464" s="19" t="s">
        <v>168</v>
      </c>
      <c r="E464" s="20" t="s">
        <v>87</v>
      </c>
      <c r="F464" s="20" t="s">
        <v>88</v>
      </c>
      <c r="G464" s="19" t="s">
        <v>89</v>
      </c>
      <c r="H464" s="19" t="s">
        <v>90</v>
      </c>
      <c r="I464" s="19" t="s">
        <v>91</v>
      </c>
      <c r="J464" s="19" t="s">
        <v>92</v>
      </c>
      <c r="K464" s="19" t="s">
        <v>93</v>
      </c>
      <c r="L464" s="19" t="s">
        <v>164</v>
      </c>
      <c r="M464" s="21" t="s">
        <v>773</v>
      </c>
      <c r="N464" s="47"/>
      <c r="O464" s="19" t="s">
        <v>108</v>
      </c>
      <c r="P464" s="19" t="s">
        <v>171</v>
      </c>
      <c r="Q464" s="23">
        <v>0</v>
      </c>
      <c r="R464" s="24"/>
      <c r="S464" s="24">
        <v>1600</v>
      </c>
      <c r="T464" s="24"/>
      <c r="U464" s="25" t="s">
        <v>133</v>
      </c>
      <c r="V464" s="26">
        <f t="shared" si="16"/>
        <v>1600</v>
      </c>
      <c r="W464" s="26">
        <v>1600</v>
      </c>
      <c r="X464" s="26">
        <v>0</v>
      </c>
      <c r="Y464" s="26">
        <v>0</v>
      </c>
      <c r="Z464" s="26">
        <v>1600</v>
      </c>
      <c r="AA464" s="27" t="s">
        <v>99</v>
      </c>
      <c r="AB464" s="17" t="s">
        <v>129</v>
      </c>
      <c r="AC464" s="17" t="s">
        <v>134</v>
      </c>
      <c r="AD464" s="28"/>
      <c r="AE464" s="34"/>
      <c r="AF464" s="29"/>
      <c r="AG464" s="29"/>
      <c r="AH464" s="29"/>
      <c r="AI464" s="29"/>
      <c r="AJ464" s="29"/>
      <c r="AK464" s="29"/>
      <c r="AL464" s="29"/>
      <c r="AM464" s="29" t="s">
        <v>102</v>
      </c>
      <c r="AN464" s="29"/>
      <c r="AO464" s="29"/>
      <c r="AP464" s="29"/>
      <c r="AQ464" s="29"/>
      <c r="AR464" s="29"/>
      <c r="AS464" s="29"/>
      <c r="AT464" s="29"/>
      <c r="AU464" s="29"/>
      <c r="AV464" s="29"/>
      <c r="AW464" s="29"/>
      <c r="AX464" s="29"/>
      <c r="AY464" s="29" t="s">
        <v>102</v>
      </c>
      <c r="AZ464" s="29"/>
      <c r="BA464" s="29"/>
      <c r="BB464" s="29"/>
      <c r="BC464" s="29"/>
      <c r="BD464" s="30">
        <v>1</v>
      </c>
      <c r="BE464" s="31">
        <v>0</v>
      </c>
      <c r="BF464" s="31">
        <v>0</v>
      </c>
      <c r="BG464" s="31">
        <v>0</v>
      </c>
      <c r="BH464" s="31">
        <v>0</v>
      </c>
      <c r="BI464" s="31">
        <v>0</v>
      </c>
      <c r="BJ464" s="31">
        <v>0</v>
      </c>
      <c r="BK464" s="31">
        <v>0</v>
      </c>
      <c r="BL464" s="31">
        <v>1600</v>
      </c>
      <c r="BM464" s="31">
        <v>0</v>
      </c>
      <c r="BN464" s="31">
        <v>0</v>
      </c>
      <c r="BO464" s="31">
        <v>0</v>
      </c>
      <c r="BP464" s="31">
        <v>0</v>
      </c>
      <c r="BQ464" s="31">
        <v>1600</v>
      </c>
      <c r="BR464" s="31" t="b">
        <v>1</v>
      </c>
      <c r="BS464" s="31"/>
      <c r="BT464" s="32" t="s">
        <v>187</v>
      </c>
    </row>
    <row r="465" spans="1:72" ht="51" x14ac:dyDescent="0.2">
      <c r="A465" s="17">
        <v>464</v>
      </c>
      <c r="B465" s="18">
        <v>314</v>
      </c>
      <c r="C465" s="19" t="s">
        <v>312</v>
      </c>
      <c r="D465" s="19" t="s">
        <v>313</v>
      </c>
      <c r="E465" s="20" t="s">
        <v>87</v>
      </c>
      <c r="F465" s="20" t="s">
        <v>88</v>
      </c>
      <c r="G465" s="19" t="s">
        <v>261</v>
      </c>
      <c r="H465" s="19" t="s">
        <v>262</v>
      </c>
      <c r="I465" s="19" t="s">
        <v>263</v>
      </c>
      <c r="J465" s="19" t="s">
        <v>264</v>
      </c>
      <c r="K465" s="19" t="s">
        <v>265</v>
      </c>
      <c r="L465" s="19" t="s">
        <v>314</v>
      </c>
      <c r="M465" s="21" t="s">
        <v>774</v>
      </c>
      <c r="N465" s="47"/>
      <c r="O465" s="19" t="s">
        <v>316</v>
      </c>
      <c r="P465" s="19" t="s">
        <v>317</v>
      </c>
      <c r="Q465" s="23">
        <v>0</v>
      </c>
      <c r="R465" s="24">
        <v>0</v>
      </c>
      <c r="S465" s="24">
        <v>30190</v>
      </c>
      <c r="T465" s="24"/>
      <c r="U465" s="25" t="s">
        <v>128</v>
      </c>
      <c r="V465" s="26">
        <f t="shared" si="16"/>
        <v>30190</v>
      </c>
      <c r="W465" s="26">
        <v>30190</v>
      </c>
      <c r="X465" s="26">
        <v>0</v>
      </c>
      <c r="Y465" s="26">
        <v>0</v>
      </c>
      <c r="Z465" s="26">
        <v>30190</v>
      </c>
      <c r="AA465" s="27" t="s">
        <v>12</v>
      </c>
      <c r="AB465" s="17" t="s">
        <v>129</v>
      </c>
      <c r="AC465" s="17" t="s">
        <v>134</v>
      </c>
      <c r="AD465" s="28"/>
      <c r="AE465" s="29"/>
      <c r="AF465" s="29"/>
      <c r="AG465" s="29"/>
      <c r="AH465" s="29"/>
      <c r="AI465" s="29"/>
      <c r="AJ465" s="29"/>
      <c r="AK465" s="29"/>
      <c r="AL465" s="29"/>
      <c r="AM465" s="29" t="s">
        <v>102</v>
      </c>
      <c r="AN465" s="29"/>
      <c r="AO465" s="29"/>
      <c r="AP465" s="29"/>
      <c r="AQ465" s="29"/>
      <c r="AR465" s="29"/>
      <c r="AS465" s="29"/>
      <c r="AT465" s="29"/>
      <c r="AU465" s="29"/>
      <c r="AV465" s="29"/>
      <c r="AW465" s="29"/>
      <c r="AX465" s="29"/>
      <c r="AY465" s="29"/>
      <c r="AZ465" s="29"/>
      <c r="BA465" s="29" t="s">
        <v>102</v>
      </c>
      <c r="BB465" s="29"/>
      <c r="BC465" s="29"/>
      <c r="BD465" s="30">
        <v>1</v>
      </c>
      <c r="BE465" s="31">
        <v>0</v>
      </c>
      <c r="BF465" s="31">
        <v>0</v>
      </c>
      <c r="BG465" s="31">
        <v>0</v>
      </c>
      <c r="BH465" s="31">
        <v>0</v>
      </c>
      <c r="BI465" s="31">
        <v>0</v>
      </c>
      <c r="BJ465" s="31">
        <v>0</v>
      </c>
      <c r="BK465" s="31">
        <v>0</v>
      </c>
      <c r="BL465" s="31">
        <v>0</v>
      </c>
      <c r="BM465" s="31">
        <v>0</v>
      </c>
      <c r="BN465" s="31">
        <v>30190</v>
      </c>
      <c r="BO465" s="31">
        <v>0</v>
      </c>
      <c r="BP465" s="31">
        <v>0</v>
      </c>
      <c r="BQ465" s="31">
        <v>30190</v>
      </c>
      <c r="BR465" s="31" t="b">
        <v>1</v>
      </c>
      <c r="BS465" s="31"/>
      <c r="BT465" s="33" t="s">
        <v>775</v>
      </c>
    </row>
    <row r="466" spans="1:72" ht="51" x14ac:dyDescent="0.2">
      <c r="A466" s="17">
        <v>465</v>
      </c>
      <c r="B466" s="18">
        <v>318</v>
      </c>
      <c r="C466" s="19" t="s">
        <v>312</v>
      </c>
      <c r="D466" s="19" t="s">
        <v>313</v>
      </c>
      <c r="E466" s="20" t="s">
        <v>87</v>
      </c>
      <c r="F466" s="20" t="s">
        <v>88</v>
      </c>
      <c r="G466" s="19" t="s">
        <v>261</v>
      </c>
      <c r="H466" s="19" t="s">
        <v>262</v>
      </c>
      <c r="I466" s="19" t="s">
        <v>263</v>
      </c>
      <c r="J466" s="19" t="s">
        <v>264</v>
      </c>
      <c r="K466" s="19" t="s">
        <v>265</v>
      </c>
      <c r="L466" s="19" t="s">
        <v>314</v>
      </c>
      <c r="M466" s="21" t="s">
        <v>776</v>
      </c>
      <c r="N466" s="22"/>
      <c r="O466" s="19" t="s">
        <v>316</v>
      </c>
      <c r="P466" s="19" t="s">
        <v>369</v>
      </c>
      <c r="Q466" s="23">
        <v>0</v>
      </c>
      <c r="R466" s="24">
        <v>-24337.62</v>
      </c>
      <c r="S466" s="24">
        <v>72337.62</v>
      </c>
      <c r="T466" s="42"/>
      <c r="U466" s="25" t="s">
        <v>128</v>
      </c>
      <c r="V466" s="26">
        <f t="shared" si="16"/>
        <v>48000</v>
      </c>
      <c r="W466" s="26">
        <v>48000</v>
      </c>
      <c r="X466" s="26">
        <v>0</v>
      </c>
      <c r="Y466" s="26">
        <v>0</v>
      </c>
      <c r="Z466" s="26">
        <v>48000</v>
      </c>
      <c r="AA466" s="27" t="s">
        <v>12</v>
      </c>
      <c r="AB466" s="17" t="s">
        <v>129</v>
      </c>
      <c r="AC466" s="17" t="s">
        <v>134</v>
      </c>
      <c r="AD466" s="28"/>
      <c r="AE466" s="29"/>
      <c r="AF466" s="29"/>
      <c r="AG466" s="29"/>
      <c r="AH466" s="29"/>
      <c r="AI466" s="29"/>
      <c r="AJ466" s="29"/>
      <c r="AK466" s="29"/>
      <c r="AL466" s="29"/>
      <c r="AM466" s="29"/>
      <c r="AN466" s="29" t="s">
        <v>102</v>
      </c>
      <c r="AO466" s="29"/>
      <c r="AP466" s="29"/>
      <c r="AQ466" s="29"/>
      <c r="AR466" s="29"/>
      <c r="AS466" s="29"/>
      <c r="AT466" s="29"/>
      <c r="AU466" s="29"/>
      <c r="AV466" s="29"/>
      <c r="AW466" s="29"/>
      <c r="AX466" s="29"/>
      <c r="AY466" s="29"/>
      <c r="AZ466" s="29"/>
      <c r="BA466" s="29"/>
      <c r="BB466" s="29" t="s">
        <v>102</v>
      </c>
      <c r="BC466" s="29" t="s">
        <v>102</v>
      </c>
      <c r="BD466" s="30">
        <f>COUNTIF(AR466:BC466,"X")</f>
        <v>2</v>
      </c>
      <c r="BE466" s="31">
        <f t="shared" ref="BE466:BP466" si="17">IF(AR466="X",$V466/$BD466,0)</f>
        <v>0</v>
      </c>
      <c r="BF466" s="31">
        <f t="shared" si="17"/>
        <v>0</v>
      </c>
      <c r="BG466" s="31">
        <f t="shared" si="17"/>
        <v>0</v>
      </c>
      <c r="BH466" s="31">
        <f t="shared" si="17"/>
        <v>0</v>
      </c>
      <c r="BI466" s="31">
        <f t="shared" si="17"/>
        <v>0</v>
      </c>
      <c r="BJ466" s="31">
        <f t="shared" si="17"/>
        <v>0</v>
      </c>
      <c r="BK466" s="31">
        <f t="shared" si="17"/>
        <v>0</v>
      </c>
      <c r="BL466" s="31">
        <f t="shared" si="17"/>
        <v>0</v>
      </c>
      <c r="BM466" s="31">
        <f t="shared" si="17"/>
        <v>0</v>
      </c>
      <c r="BN466" s="31">
        <f t="shared" si="17"/>
        <v>0</v>
      </c>
      <c r="BO466" s="31">
        <f t="shared" si="17"/>
        <v>24000</v>
      </c>
      <c r="BP466" s="31">
        <f t="shared" si="17"/>
        <v>24000</v>
      </c>
      <c r="BQ466" s="31">
        <f>SUBTOTAL(9,BE466:BP466)</f>
        <v>48000</v>
      </c>
      <c r="BR466" s="31" t="b">
        <f>BQ466=V466</f>
        <v>1</v>
      </c>
      <c r="BS466" s="31"/>
      <c r="BT466" s="33" t="s">
        <v>777</v>
      </c>
    </row>
    <row r="467" spans="1:72" ht="60" x14ac:dyDescent="0.2">
      <c r="A467" s="17">
        <v>466</v>
      </c>
      <c r="B467" s="18">
        <v>0</v>
      </c>
      <c r="C467" s="19" t="s">
        <v>85</v>
      </c>
      <c r="D467" s="19" t="s">
        <v>168</v>
      </c>
      <c r="E467" s="20" t="s">
        <v>87</v>
      </c>
      <c r="F467" s="20" t="s">
        <v>88</v>
      </c>
      <c r="G467" s="19" t="s">
        <v>89</v>
      </c>
      <c r="H467" s="19" t="s">
        <v>90</v>
      </c>
      <c r="I467" s="19" t="s">
        <v>91</v>
      </c>
      <c r="J467" s="19" t="s">
        <v>92</v>
      </c>
      <c r="K467" s="19" t="s">
        <v>93</v>
      </c>
      <c r="L467" s="19" t="s">
        <v>164</v>
      </c>
      <c r="M467" s="21" t="s">
        <v>778</v>
      </c>
      <c r="N467" s="47"/>
      <c r="O467" s="19" t="s">
        <v>108</v>
      </c>
      <c r="P467" s="19" t="s">
        <v>779</v>
      </c>
      <c r="Q467" s="23">
        <v>0</v>
      </c>
      <c r="R467" s="24"/>
      <c r="S467" s="24">
        <v>3360</v>
      </c>
      <c r="T467" s="24"/>
      <c r="U467" s="25" t="s">
        <v>128</v>
      </c>
      <c r="V467" s="26">
        <f t="shared" si="16"/>
        <v>3360</v>
      </c>
      <c r="W467" s="26">
        <v>0</v>
      </c>
      <c r="X467" s="26">
        <v>0</v>
      </c>
      <c r="Y467" s="26">
        <v>3360</v>
      </c>
      <c r="Z467" s="26">
        <v>3360</v>
      </c>
      <c r="AA467" s="27" t="s">
        <v>99</v>
      </c>
      <c r="AB467" s="17" t="s">
        <v>129</v>
      </c>
      <c r="AC467" s="17"/>
      <c r="AD467" s="28"/>
      <c r="AE467" s="29"/>
      <c r="AF467" s="29"/>
      <c r="AG467" s="29"/>
      <c r="AH467" s="29"/>
      <c r="AI467" s="29"/>
      <c r="AJ467" s="29"/>
      <c r="AK467" s="29"/>
      <c r="AL467" s="29"/>
      <c r="AM467" s="29"/>
      <c r="AN467" s="29"/>
      <c r="AO467" s="29" t="s">
        <v>102</v>
      </c>
      <c r="AP467" s="29"/>
      <c r="AQ467" s="29"/>
      <c r="AR467" s="29"/>
      <c r="AS467" s="29"/>
      <c r="AT467" s="29"/>
      <c r="AU467" s="29"/>
      <c r="AV467" s="29"/>
      <c r="AW467" s="29"/>
      <c r="AX467" s="29"/>
      <c r="AY467" s="29"/>
      <c r="AZ467" s="29"/>
      <c r="BA467" s="29" t="s">
        <v>102</v>
      </c>
      <c r="BB467" s="29"/>
      <c r="BC467" s="29"/>
      <c r="BD467" s="30">
        <v>1</v>
      </c>
      <c r="BE467" s="31">
        <v>0</v>
      </c>
      <c r="BF467" s="31">
        <v>0</v>
      </c>
      <c r="BG467" s="31">
        <v>0</v>
      </c>
      <c r="BH467" s="31">
        <v>0</v>
      </c>
      <c r="BI467" s="31">
        <v>0</v>
      </c>
      <c r="BJ467" s="31">
        <v>0</v>
      </c>
      <c r="BK467" s="31">
        <v>0</v>
      </c>
      <c r="BL467" s="31">
        <v>0</v>
      </c>
      <c r="BM467" s="31">
        <v>0</v>
      </c>
      <c r="BN467" s="31">
        <v>3360</v>
      </c>
      <c r="BO467" s="31">
        <v>0</v>
      </c>
      <c r="BP467" s="31">
        <v>0</v>
      </c>
      <c r="BQ467" s="31">
        <v>3360</v>
      </c>
      <c r="BR467" s="31" t="b">
        <v>1</v>
      </c>
      <c r="BS467" s="31"/>
      <c r="BT467" s="33" t="s">
        <v>780</v>
      </c>
    </row>
    <row r="468" spans="1:72" ht="165" x14ac:dyDescent="0.2">
      <c r="A468" s="17">
        <v>467</v>
      </c>
      <c r="B468" s="18">
        <v>0</v>
      </c>
      <c r="C468" s="19" t="s">
        <v>122</v>
      </c>
      <c r="D468" s="19" t="s">
        <v>123</v>
      </c>
      <c r="E468" s="20" t="s">
        <v>87</v>
      </c>
      <c r="F468" s="20" t="s">
        <v>88</v>
      </c>
      <c r="G468" s="19" t="s">
        <v>261</v>
      </c>
      <c r="H468" s="19" t="s">
        <v>262</v>
      </c>
      <c r="I468" s="19" t="s">
        <v>263</v>
      </c>
      <c r="J468" s="19" t="s">
        <v>264</v>
      </c>
      <c r="K468" s="19" t="s">
        <v>265</v>
      </c>
      <c r="L468" s="19" t="s">
        <v>472</v>
      </c>
      <c r="M468" s="21" t="s">
        <v>781</v>
      </c>
      <c r="N468" s="47"/>
      <c r="O468" s="19" t="s">
        <v>316</v>
      </c>
      <c r="P468" s="19" t="s">
        <v>782</v>
      </c>
      <c r="Q468" s="23">
        <v>0</v>
      </c>
      <c r="R468" s="24">
        <v>0</v>
      </c>
      <c r="S468" s="24">
        <v>1</v>
      </c>
      <c r="T468" s="24"/>
      <c r="U468" s="25" t="s">
        <v>128</v>
      </c>
      <c r="V468" s="26">
        <f t="shared" si="16"/>
        <v>1</v>
      </c>
      <c r="W468" s="26">
        <v>0</v>
      </c>
      <c r="X468" s="26">
        <v>0</v>
      </c>
      <c r="Y468" s="26">
        <v>1</v>
      </c>
      <c r="Z468" s="26">
        <v>1</v>
      </c>
      <c r="AA468" s="27" t="s">
        <v>12</v>
      </c>
      <c r="AB468" s="17" t="s">
        <v>129</v>
      </c>
      <c r="AC468" s="17" t="s">
        <v>219</v>
      </c>
      <c r="AD468" s="28"/>
      <c r="AE468" s="29"/>
      <c r="AF468" s="29"/>
      <c r="AG468" s="29"/>
      <c r="AH468" s="29"/>
      <c r="AI468" s="29"/>
      <c r="AJ468" s="29"/>
      <c r="AK468" s="29"/>
      <c r="AL468" s="29"/>
      <c r="AM468" s="29"/>
      <c r="AN468" s="29"/>
      <c r="AO468" s="29"/>
      <c r="AP468" s="29" t="s">
        <v>159</v>
      </c>
      <c r="AQ468" s="29"/>
      <c r="AR468" s="29"/>
      <c r="AS468" s="29"/>
      <c r="AT468" s="29"/>
      <c r="AU468" s="29"/>
      <c r="AV468" s="29"/>
      <c r="AW468" s="29"/>
      <c r="AX468" s="29"/>
      <c r="AY468" s="29"/>
      <c r="AZ468" s="29"/>
      <c r="BA468" s="29"/>
      <c r="BB468" s="29"/>
      <c r="BC468" s="29" t="s">
        <v>102</v>
      </c>
      <c r="BD468" s="30">
        <v>1</v>
      </c>
      <c r="BE468" s="31">
        <v>0</v>
      </c>
      <c r="BF468" s="31">
        <v>0</v>
      </c>
      <c r="BG468" s="31">
        <v>0</v>
      </c>
      <c r="BH468" s="31">
        <v>0</v>
      </c>
      <c r="BI468" s="31">
        <v>0</v>
      </c>
      <c r="BJ468" s="31">
        <v>0</v>
      </c>
      <c r="BK468" s="31">
        <v>0</v>
      </c>
      <c r="BL468" s="31">
        <v>0</v>
      </c>
      <c r="BM468" s="31">
        <v>0</v>
      </c>
      <c r="BN468" s="31">
        <v>0</v>
      </c>
      <c r="BO468" s="31">
        <v>0</v>
      </c>
      <c r="BP468" s="31">
        <v>1</v>
      </c>
      <c r="BQ468" s="31">
        <v>1</v>
      </c>
      <c r="BR468" s="31" t="b">
        <v>1</v>
      </c>
      <c r="BS468" s="31"/>
      <c r="BT468" s="33" t="s">
        <v>559</v>
      </c>
    </row>
    <row r="469" spans="1:72" ht="51" x14ac:dyDescent="0.2">
      <c r="A469" s="17">
        <v>468</v>
      </c>
      <c r="B469" s="18">
        <v>0</v>
      </c>
      <c r="C469" s="19" t="s">
        <v>85</v>
      </c>
      <c r="D469" s="19" t="s">
        <v>226</v>
      </c>
      <c r="E469" s="20" t="s">
        <v>87</v>
      </c>
      <c r="F469" s="20" t="s">
        <v>88</v>
      </c>
      <c r="G469" s="19" t="s">
        <v>261</v>
      </c>
      <c r="H469" s="19" t="s">
        <v>262</v>
      </c>
      <c r="I469" s="19" t="s">
        <v>263</v>
      </c>
      <c r="J469" s="19" t="s">
        <v>264</v>
      </c>
      <c r="K469" s="19" t="s">
        <v>265</v>
      </c>
      <c r="L469" s="19" t="s">
        <v>266</v>
      </c>
      <c r="M469" s="50" t="s">
        <v>271</v>
      </c>
      <c r="N469" s="22"/>
      <c r="O469" s="19" t="s">
        <v>268</v>
      </c>
      <c r="P469" s="19" t="s">
        <v>272</v>
      </c>
      <c r="Q469" s="23">
        <v>0</v>
      </c>
      <c r="R469" s="24">
        <v>0</v>
      </c>
      <c r="S469" s="24">
        <v>0</v>
      </c>
      <c r="T469" s="24">
        <v>50475.519999999997</v>
      </c>
      <c r="U469" s="25"/>
      <c r="V469" s="26">
        <f t="shared" si="16"/>
        <v>50475.519999999997</v>
      </c>
      <c r="W469" s="26">
        <v>0</v>
      </c>
      <c r="X469" s="26">
        <v>0</v>
      </c>
      <c r="Y469" s="26"/>
      <c r="Z469" s="26"/>
      <c r="AA469" s="27" t="s">
        <v>12</v>
      </c>
      <c r="AB469" s="17" t="s">
        <v>100</v>
      </c>
      <c r="AC469" s="17" t="s">
        <v>101</v>
      </c>
      <c r="AD469" s="28"/>
      <c r="AE469" s="34"/>
      <c r="AF469" s="29"/>
      <c r="AG469" s="29"/>
      <c r="AH469" s="29"/>
      <c r="AI469" s="29"/>
      <c r="AJ469" s="29"/>
      <c r="AK469" s="29"/>
      <c r="AL469" s="29"/>
      <c r="AM469" s="29"/>
      <c r="AN469" s="29"/>
      <c r="AO469" s="29"/>
      <c r="AP469" s="29" t="s">
        <v>102</v>
      </c>
      <c r="AQ469" s="29" t="s">
        <v>102</v>
      </c>
      <c r="AR469" s="29"/>
      <c r="AS469" s="29"/>
      <c r="AT469" s="29"/>
      <c r="AU469" s="29"/>
      <c r="AV469" s="29"/>
      <c r="AW469" s="29"/>
      <c r="AX469" s="29"/>
      <c r="AY469" s="29"/>
      <c r="AZ469" s="29"/>
      <c r="BA469" s="29"/>
      <c r="BB469" s="29" t="s">
        <v>102</v>
      </c>
      <c r="BC469" s="29" t="s">
        <v>102</v>
      </c>
      <c r="BD469" s="30">
        <f t="shared" ref="BD469:BD476" si="18">COUNTIF(AR469:BC469,"X")</f>
        <v>2</v>
      </c>
      <c r="BE469" s="31">
        <f t="shared" ref="BE469:BP478" si="19">IF(AR469="X",$V469/$BD469,0)</f>
        <v>0</v>
      </c>
      <c r="BF469" s="31">
        <f t="shared" si="19"/>
        <v>0</v>
      </c>
      <c r="BG469" s="31">
        <f t="shared" si="19"/>
        <v>0</v>
      </c>
      <c r="BH469" s="31">
        <f t="shared" si="19"/>
        <v>0</v>
      </c>
      <c r="BI469" s="31">
        <f t="shared" si="19"/>
        <v>0</v>
      </c>
      <c r="BJ469" s="31">
        <f t="shared" si="19"/>
        <v>0</v>
      </c>
      <c r="BK469" s="31">
        <f t="shared" si="19"/>
        <v>0</v>
      </c>
      <c r="BL469" s="31">
        <f t="shared" si="19"/>
        <v>0</v>
      </c>
      <c r="BM469" s="31">
        <f t="shared" si="19"/>
        <v>0</v>
      </c>
      <c r="BN469" s="31">
        <f t="shared" si="19"/>
        <v>0</v>
      </c>
      <c r="BO469" s="31">
        <f t="shared" si="19"/>
        <v>25237.759999999998</v>
      </c>
      <c r="BP469" s="31">
        <f t="shared" si="19"/>
        <v>25237.759999999998</v>
      </c>
      <c r="BQ469" s="31">
        <f t="shared" ref="BQ469:BQ476" si="20">SUBTOTAL(9,BE469:BP469)</f>
        <v>50475.519999999997</v>
      </c>
      <c r="BR469" s="31" t="b">
        <f>BQ469=V469</f>
        <v>1</v>
      </c>
      <c r="BS469" s="31"/>
      <c r="BT469" s="33"/>
    </row>
    <row r="470" spans="1:72" ht="51" x14ac:dyDescent="0.2">
      <c r="A470" s="17">
        <v>469</v>
      </c>
      <c r="B470" s="18">
        <v>0</v>
      </c>
      <c r="C470" s="19" t="s">
        <v>85</v>
      </c>
      <c r="D470" s="19" t="s">
        <v>226</v>
      </c>
      <c r="E470" s="20" t="s">
        <v>87</v>
      </c>
      <c r="F470" s="20" t="s">
        <v>88</v>
      </c>
      <c r="G470" s="19" t="s">
        <v>261</v>
      </c>
      <c r="H470" s="19" t="s">
        <v>262</v>
      </c>
      <c r="I470" s="19" t="s">
        <v>263</v>
      </c>
      <c r="J470" s="19" t="s">
        <v>264</v>
      </c>
      <c r="K470" s="19" t="s">
        <v>265</v>
      </c>
      <c r="L470" s="19" t="s">
        <v>266</v>
      </c>
      <c r="M470" s="50" t="s">
        <v>284</v>
      </c>
      <c r="N470" s="22"/>
      <c r="O470" s="19" t="s">
        <v>268</v>
      </c>
      <c r="P470" s="19" t="s">
        <v>285</v>
      </c>
      <c r="Q470" s="23">
        <v>0</v>
      </c>
      <c r="R470" s="24">
        <v>0</v>
      </c>
      <c r="S470" s="24">
        <v>0</v>
      </c>
      <c r="T470" s="24">
        <v>68829.56</v>
      </c>
      <c r="U470" s="25" t="s">
        <v>128</v>
      </c>
      <c r="V470" s="26">
        <f t="shared" si="16"/>
        <v>68829.56</v>
      </c>
      <c r="W470" s="26">
        <v>0</v>
      </c>
      <c r="X470" s="26">
        <v>0</v>
      </c>
      <c r="Y470" s="26">
        <v>0</v>
      </c>
      <c r="Z470" s="26">
        <v>0</v>
      </c>
      <c r="AA470" s="27" t="s">
        <v>12</v>
      </c>
      <c r="AB470" s="17" t="s">
        <v>100</v>
      </c>
      <c r="AC470" s="17" t="s">
        <v>101</v>
      </c>
      <c r="AD470" s="28"/>
      <c r="AE470" s="34"/>
      <c r="AF470" s="29"/>
      <c r="AG470" s="29"/>
      <c r="AH470" s="29"/>
      <c r="AI470" s="29"/>
      <c r="AJ470" s="29"/>
      <c r="AK470" s="29"/>
      <c r="AL470" s="29"/>
      <c r="AM470" s="29"/>
      <c r="AN470" s="29"/>
      <c r="AO470" s="29"/>
      <c r="AP470" s="29" t="s">
        <v>159</v>
      </c>
      <c r="AQ470" s="29" t="s">
        <v>159</v>
      </c>
      <c r="AR470" s="29"/>
      <c r="AS470" s="29"/>
      <c r="AT470" s="29"/>
      <c r="AU470" s="29"/>
      <c r="AV470" s="29"/>
      <c r="AW470" s="29"/>
      <c r="AX470" s="29"/>
      <c r="AY470" s="29"/>
      <c r="AZ470" s="29"/>
      <c r="BA470" s="29"/>
      <c r="BB470" s="29" t="s">
        <v>159</v>
      </c>
      <c r="BC470" s="29" t="s">
        <v>159</v>
      </c>
      <c r="BD470" s="30">
        <f t="shared" si="18"/>
        <v>2</v>
      </c>
      <c r="BE470" s="31">
        <f t="shared" si="19"/>
        <v>0</v>
      </c>
      <c r="BF470" s="31">
        <f t="shared" si="19"/>
        <v>0</v>
      </c>
      <c r="BG470" s="31">
        <f t="shared" si="19"/>
        <v>0</v>
      </c>
      <c r="BH470" s="31">
        <f t="shared" si="19"/>
        <v>0</v>
      </c>
      <c r="BI470" s="31">
        <f t="shared" si="19"/>
        <v>0</v>
      </c>
      <c r="BJ470" s="31">
        <f t="shared" si="19"/>
        <v>0</v>
      </c>
      <c r="BK470" s="31">
        <f t="shared" si="19"/>
        <v>0</v>
      </c>
      <c r="BL470" s="31">
        <f t="shared" si="19"/>
        <v>0</v>
      </c>
      <c r="BM470" s="31">
        <f t="shared" si="19"/>
        <v>0</v>
      </c>
      <c r="BN470" s="31">
        <f t="shared" si="19"/>
        <v>0</v>
      </c>
      <c r="BO470" s="31">
        <f t="shared" si="19"/>
        <v>34414.78</v>
      </c>
      <c r="BP470" s="31">
        <f t="shared" si="19"/>
        <v>34414.78</v>
      </c>
      <c r="BQ470" s="31">
        <f t="shared" si="20"/>
        <v>68829.56</v>
      </c>
      <c r="BR470" s="31" t="b">
        <v>1</v>
      </c>
      <c r="BS470" s="31"/>
      <c r="BT470" s="32"/>
    </row>
    <row r="471" spans="1:72" ht="51" x14ac:dyDescent="0.2">
      <c r="A471" s="17">
        <v>470</v>
      </c>
      <c r="B471" s="18">
        <v>0</v>
      </c>
      <c r="C471" s="19" t="s">
        <v>85</v>
      </c>
      <c r="D471" s="19" t="s">
        <v>226</v>
      </c>
      <c r="E471" s="20" t="s">
        <v>87</v>
      </c>
      <c r="F471" s="20" t="s">
        <v>88</v>
      </c>
      <c r="G471" s="19" t="s">
        <v>261</v>
      </c>
      <c r="H471" s="19" t="s">
        <v>262</v>
      </c>
      <c r="I471" s="19" t="s">
        <v>263</v>
      </c>
      <c r="J471" s="19" t="s">
        <v>264</v>
      </c>
      <c r="K471" s="19" t="s">
        <v>265</v>
      </c>
      <c r="L471" s="19" t="s">
        <v>266</v>
      </c>
      <c r="M471" s="50" t="s">
        <v>286</v>
      </c>
      <c r="N471" s="22"/>
      <c r="O471" s="19" t="s">
        <v>268</v>
      </c>
      <c r="P471" s="19" t="s">
        <v>287</v>
      </c>
      <c r="Q471" s="23">
        <v>0</v>
      </c>
      <c r="R471" s="24">
        <v>0</v>
      </c>
      <c r="S471" s="24">
        <v>0</v>
      </c>
      <c r="T471" s="24">
        <v>49023.81</v>
      </c>
      <c r="U471" s="25" t="s">
        <v>128</v>
      </c>
      <c r="V471" s="26">
        <f t="shared" si="16"/>
        <v>49023.81</v>
      </c>
      <c r="W471" s="26">
        <v>0</v>
      </c>
      <c r="X471" s="26">
        <v>0</v>
      </c>
      <c r="Y471" s="26">
        <v>0</v>
      </c>
      <c r="Z471" s="26">
        <v>0</v>
      </c>
      <c r="AA471" s="27" t="s">
        <v>12</v>
      </c>
      <c r="AB471" s="17" t="s">
        <v>100</v>
      </c>
      <c r="AC471" s="17" t="s">
        <v>101</v>
      </c>
      <c r="AD471" s="28"/>
      <c r="AE471" s="34"/>
      <c r="AF471" s="29"/>
      <c r="AG471" s="29"/>
      <c r="AH471" s="29"/>
      <c r="AI471" s="29"/>
      <c r="AJ471" s="29"/>
      <c r="AK471" s="29"/>
      <c r="AL471" s="29"/>
      <c r="AM471" s="29"/>
      <c r="AN471" s="29"/>
      <c r="AO471" s="29"/>
      <c r="AP471" s="29" t="s">
        <v>159</v>
      </c>
      <c r="AQ471" s="29" t="s">
        <v>159</v>
      </c>
      <c r="AR471" s="29"/>
      <c r="AS471" s="29"/>
      <c r="AT471" s="29"/>
      <c r="AU471" s="29"/>
      <c r="AV471" s="29"/>
      <c r="AW471" s="29"/>
      <c r="AX471" s="29"/>
      <c r="AY471" s="29"/>
      <c r="AZ471" s="29"/>
      <c r="BA471" s="29"/>
      <c r="BB471" s="29" t="s">
        <v>159</v>
      </c>
      <c r="BC471" s="29" t="s">
        <v>159</v>
      </c>
      <c r="BD471" s="30">
        <f t="shared" si="18"/>
        <v>2</v>
      </c>
      <c r="BE471" s="31">
        <f t="shared" si="19"/>
        <v>0</v>
      </c>
      <c r="BF471" s="31">
        <f t="shared" si="19"/>
        <v>0</v>
      </c>
      <c r="BG471" s="31">
        <f t="shared" si="19"/>
        <v>0</v>
      </c>
      <c r="BH471" s="31">
        <f t="shared" si="19"/>
        <v>0</v>
      </c>
      <c r="BI471" s="31">
        <f t="shared" si="19"/>
        <v>0</v>
      </c>
      <c r="BJ471" s="31">
        <f t="shared" si="19"/>
        <v>0</v>
      </c>
      <c r="BK471" s="31">
        <f t="shared" si="19"/>
        <v>0</v>
      </c>
      <c r="BL471" s="31">
        <f t="shared" si="19"/>
        <v>0</v>
      </c>
      <c r="BM471" s="31">
        <f t="shared" si="19"/>
        <v>0</v>
      </c>
      <c r="BN471" s="31">
        <f t="shared" si="19"/>
        <v>0</v>
      </c>
      <c r="BO471" s="31">
        <f t="shared" si="19"/>
        <v>24511.904999999999</v>
      </c>
      <c r="BP471" s="31">
        <f t="shared" si="19"/>
        <v>24511.904999999999</v>
      </c>
      <c r="BQ471" s="31">
        <f t="shared" si="20"/>
        <v>49023.81</v>
      </c>
      <c r="BR471" s="31" t="b">
        <f t="shared" ref="BR471:BR476" si="21">BQ471=V471</f>
        <v>1</v>
      </c>
      <c r="BS471" s="31"/>
      <c r="BT471" s="32"/>
    </row>
    <row r="472" spans="1:72" ht="51" x14ac:dyDescent="0.2">
      <c r="A472" s="17">
        <v>471</v>
      </c>
      <c r="B472" s="18">
        <v>0</v>
      </c>
      <c r="C472" s="19" t="s">
        <v>85</v>
      </c>
      <c r="D472" s="19" t="s">
        <v>226</v>
      </c>
      <c r="E472" s="20" t="s">
        <v>87</v>
      </c>
      <c r="F472" s="20" t="s">
        <v>88</v>
      </c>
      <c r="G472" s="19" t="s">
        <v>261</v>
      </c>
      <c r="H472" s="19" t="s">
        <v>262</v>
      </c>
      <c r="I472" s="19" t="s">
        <v>263</v>
      </c>
      <c r="J472" s="19" t="s">
        <v>264</v>
      </c>
      <c r="K472" s="19" t="s">
        <v>265</v>
      </c>
      <c r="L472" s="19" t="s">
        <v>266</v>
      </c>
      <c r="M472" s="50" t="s">
        <v>621</v>
      </c>
      <c r="N472" s="22"/>
      <c r="O472" s="19" t="s">
        <v>268</v>
      </c>
      <c r="P472" s="19" t="s">
        <v>622</v>
      </c>
      <c r="Q472" s="23">
        <v>0</v>
      </c>
      <c r="R472" s="24">
        <v>0</v>
      </c>
      <c r="S472" s="24">
        <v>0</v>
      </c>
      <c r="T472" s="24">
        <v>2889927.21</v>
      </c>
      <c r="U472" s="25" t="s">
        <v>128</v>
      </c>
      <c r="V472" s="26">
        <f t="shared" si="16"/>
        <v>2889927.21</v>
      </c>
      <c r="W472" s="26">
        <v>0</v>
      </c>
      <c r="X472" s="26">
        <v>0</v>
      </c>
      <c r="Y472" s="26">
        <v>0</v>
      </c>
      <c r="Z472" s="26">
        <v>0</v>
      </c>
      <c r="AA472" s="27" t="s">
        <v>12</v>
      </c>
      <c r="AB472" s="17" t="s">
        <v>100</v>
      </c>
      <c r="AC472" s="17" t="s">
        <v>101</v>
      </c>
      <c r="AD472" s="28"/>
      <c r="AE472" s="34"/>
      <c r="AF472" s="29"/>
      <c r="AG472" s="29"/>
      <c r="AH472" s="29"/>
      <c r="AI472" s="29"/>
      <c r="AJ472" s="29"/>
      <c r="AK472" s="29"/>
      <c r="AL472" s="29"/>
      <c r="AM472" s="29"/>
      <c r="AN472" s="29"/>
      <c r="AO472" s="29"/>
      <c r="AP472" s="29" t="s">
        <v>159</v>
      </c>
      <c r="AQ472" s="29" t="s">
        <v>159</v>
      </c>
      <c r="AR472" s="29"/>
      <c r="AS472" s="29"/>
      <c r="AT472" s="29"/>
      <c r="AU472" s="29"/>
      <c r="AV472" s="29"/>
      <c r="AW472" s="29"/>
      <c r="AX472" s="29"/>
      <c r="AY472" s="29"/>
      <c r="AZ472" s="29"/>
      <c r="BA472" s="29"/>
      <c r="BB472" s="29" t="s">
        <v>159</v>
      </c>
      <c r="BC472" s="29" t="s">
        <v>159</v>
      </c>
      <c r="BD472" s="30">
        <f t="shared" si="18"/>
        <v>2</v>
      </c>
      <c r="BE472" s="31">
        <f t="shared" si="19"/>
        <v>0</v>
      </c>
      <c r="BF472" s="31">
        <f t="shared" si="19"/>
        <v>0</v>
      </c>
      <c r="BG472" s="31">
        <f t="shared" si="19"/>
        <v>0</v>
      </c>
      <c r="BH472" s="31">
        <f t="shared" si="19"/>
        <v>0</v>
      </c>
      <c r="BI472" s="31">
        <f t="shared" si="19"/>
        <v>0</v>
      </c>
      <c r="BJ472" s="31">
        <f t="shared" si="19"/>
        <v>0</v>
      </c>
      <c r="BK472" s="31">
        <f t="shared" si="19"/>
        <v>0</v>
      </c>
      <c r="BL472" s="31">
        <f t="shared" si="19"/>
        <v>0</v>
      </c>
      <c r="BM472" s="31">
        <f t="shared" si="19"/>
        <v>0</v>
      </c>
      <c r="BN472" s="31">
        <f t="shared" si="19"/>
        <v>0</v>
      </c>
      <c r="BO472" s="31">
        <f t="shared" si="19"/>
        <v>1444963.605</v>
      </c>
      <c r="BP472" s="31">
        <f t="shared" si="19"/>
        <v>1444963.605</v>
      </c>
      <c r="BQ472" s="31">
        <f t="shared" si="20"/>
        <v>2889927.21</v>
      </c>
      <c r="BR472" s="31" t="b">
        <f t="shared" si="21"/>
        <v>1</v>
      </c>
      <c r="BS472" s="31"/>
      <c r="BT472" s="32"/>
    </row>
    <row r="473" spans="1:72" ht="51" x14ac:dyDescent="0.2">
      <c r="A473" s="17">
        <v>472</v>
      </c>
      <c r="B473" s="18">
        <v>0</v>
      </c>
      <c r="C473" s="19" t="s">
        <v>312</v>
      </c>
      <c r="D473" s="19" t="s">
        <v>414</v>
      </c>
      <c r="E473" s="20" t="s">
        <v>87</v>
      </c>
      <c r="F473" s="20" t="s">
        <v>88</v>
      </c>
      <c r="G473" s="19" t="s">
        <v>261</v>
      </c>
      <c r="H473" s="19" t="s">
        <v>262</v>
      </c>
      <c r="I473" s="19" t="s">
        <v>263</v>
      </c>
      <c r="J473" s="19" t="s">
        <v>264</v>
      </c>
      <c r="K473" s="19" t="s">
        <v>265</v>
      </c>
      <c r="L473" s="19" t="s">
        <v>472</v>
      </c>
      <c r="M473" s="50" t="s">
        <v>783</v>
      </c>
      <c r="N473" s="22"/>
      <c r="O473" s="19" t="s">
        <v>316</v>
      </c>
      <c r="P473" s="19" t="s">
        <v>349</v>
      </c>
      <c r="Q473" s="23">
        <v>0</v>
      </c>
      <c r="R473" s="24">
        <v>0</v>
      </c>
      <c r="S473" s="24">
        <v>0</v>
      </c>
      <c r="T473" s="42">
        <v>700000</v>
      </c>
      <c r="U473" s="25" t="s">
        <v>128</v>
      </c>
      <c r="V473" s="26">
        <f t="shared" si="16"/>
        <v>700000</v>
      </c>
      <c r="W473" s="26">
        <v>0</v>
      </c>
      <c r="X473" s="26">
        <v>0</v>
      </c>
      <c r="Y473" s="26">
        <v>0</v>
      </c>
      <c r="Z473" s="26">
        <v>0</v>
      </c>
      <c r="AA473" s="27" t="s">
        <v>12</v>
      </c>
      <c r="AB473" s="17" t="s">
        <v>100</v>
      </c>
      <c r="AC473" s="17" t="s">
        <v>101</v>
      </c>
      <c r="AD473" s="28"/>
      <c r="AE473" s="34"/>
      <c r="AF473" s="29"/>
      <c r="AG473" s="29"/>
      <c r="AH473" s="29"/>
      <c r="AI473" s="29"/>
      <c r="AJ473" s="29"/>
      <c r="AK473" s="29"/>
      <c r="AL473" s="29"/>
      <c r="AM473" s="29"/>
      <c r="AN473" s="29"/>
      <c r="AO473" s="29"/>
      <c r="AP473" s="29"/>
      <c r="AQ473" s="29" t="s">
        <v>159</v>
      </c>
      <c r="AR473" s="29"/>
      <c r="AS473" s="29"/>
      <c r="AT473" s="29"/>
      <c r="AU473" s="29"/>
      <c r="AV473" s="29"/>
      <c r="AW473" s="29"/>
      <c r="AX473" s="29"/>
      <c r="AY473" s="29"/>
      <c r="AZ473" s="29"/>
      <c r="BA473" s="29"/>
      <c r="BB473" s="29"/>
      <c r="BC473" s="29" t="s">
        <v>159</v>
      </c>
      <c r="BD473" s="30">
        <f t="shared" si="18"/>
        <v>1</v>
      </c>
      <c r="BE473" s="31">
        <f t="shared" si="19"/>
        <v>0</v>
      </c>
      <c r="BF473" s="31">
        <f t="shared" si="19"/>
        <v>0</v>
      </c>
      <c r="BG473" s="31">
        <f t="shared" si="19"/>
        <v>0</v>
      </c>
      <c r="BH473" s="31">
        <f t="shared" si="19"/>
        <v>0</v>
      </c>
      <c r="BI473" s="31">
        <f t="shared" si="19"/>
        <v>0</v>
      </c>
      <c r="BJ473" s="31">
        <f t="shared" si="19"/>
        <v>0</v>
      </c>
      <c r="BK473" s="31">
        <f t="shared" si="19"/>
        <v>0</v>
      </c>
      <c r="BL473" s="31">
        <f t="shared" si="19"/>
        <v>0</v>
      </c>
      <c r="BM473" s="31">
        <f t="shared" si="19"/>
        <v>0</v>
      </c>
      <c r="BN473" s="31">
        <f t="shared" si="19"/>
        <v>0</v>
      </c>
      <c r="BO473" s="31">
        <f t="shared" si="19"/>
        <v>0</v>
      </c>
      <c r="BP473" s="31">
        <f t="shared" si="19"/>
        <v>700000</v>
      </c>
      <c r="BQ473" s="31">
        <f t="shared" si="20"/>
        <v>700000</v>
      </c>
      <c r="BR473" s="31" t="b">
        <f t="shared" si="21"/>
        <v>1</v>
      </c>
      <c r="BS473" s="31"/>
      <c r="BT473" s="32"/>
    </row>
    <row r="474" spans="1:72" ht="51" x14ac:dyDescent="0.2">
      <c r="A474" s="17">
        <v>473</v>
      </c>
      <c r="B474" s="18">
        <v>0</v>
      </c>
      <c r="C474" s="19" t="s">
        <v>122</v>
      </c>
      <c r="D474" s="19" t="s">
        <v>496</v>
      </c>
      <c r="E474" s="20" t="s">
        <v>87</v>
      </c>
      <c r="F474" s="20" t="s">
        <v>88</v>
      </c>
      <c r="G474" s="19" t="s">
        <v>261</v>
      </c>
      <c r="H474" s="19" t="s">
        <v>262</v>
      </c>
      <c r="I474" s="19" t="s">
        <v>263</v>
      </c>
      <c r="J474" s="19" t="s">
        <v>264</v>
      </c>
      <c r="K474" s="19" t="s">
        <v>265</v>
      </c>
      <c r="L474" s="19" t="s">
        <v>472</v>
      </c>
      <c r="M474" s="50" t="s">
        <v>126</v>
      </c>
      <c r="N474" s="22"/>
      <c r="O474" s="19" t="s">
        <v>316</v>
      </c>
      <c r="P474" s="19" t="s">
        <v>498</v>
      </c>
      <c r="Q474" s="23">
        <v>0</v>
      </c>
      <c r="R474" s="24">
        <v>0</v>
      </c>
      <c r="S474" s="24">
        <v>0</v>
      </c>
      <c r="T474" s="42">
        <v>120837.16</v>
      </c>
      <c r="U474" s="25" t="s">
        <v>128</v>
      </c>
      <c r="V474" s="26">
        <f t="shared" si="16"/>
        <v>120837.16</v>
      </c>
      <c r="W474" s="26">
        <v>0</v>
      </c>
      <c r="X474" s="26">
        <v>0</v>
      </c>
      <c r="Y474" s="26">
        <v>0</v>
      </c>
      <c r="Z474" s="26">
        <v>0</v>
      </c>
      <c r="AA474" s="27" t="s">
        <v>12</v>
      </c>
      <c r="AB474" s="17" t="s">
        <v>100</v>
      </c>
      <c r="AC474" s="17" t="s">
        <v>101</v>
      </c>
      <c r="AD474" s="28"/>
      <c r="AE474" s="34"/>
      <c r="AF474" s="29"/>
      <c r="AG474" s="29"/>
      <c r="AH474" s="29"/>
      <c r="AI474" s="29"/>
      <c r="AJ474" s="29"/>
      <c r="AK474" s="29"/>
      <c r="AL474" s="29"/>
      <c r="AM474" s="29"/>
      <c r="AN474" s="29"/>
      <c r="AO474" s="29"/>
      <c r="AP474" s="29"/>
      <c r="AQ474" s="29" t="s">
        <v>159</v>
      </c>
      <c r="AR474" s="29"/>
      <c r="AS474" s="29"/>
      <c r="AT474" s="29"/>
      <c r="AU474" s="29"/>
      <c r="AV474" s="29"/>
      <c r="AW474" s="29"/>
      <c r="AX474" s="29"/>
      <c r="AY474" s="29"/>
      <c r="AZ474" s="29"/>
      <c r="BA474" s="29"/>
      <c r="BB474" s="29"/>
      <c r="BC474" s="29" t="s">
        <v>159</v>
      </c>
      <c r="BD474" s="30">
        <f t="shared" si="18"/>
        <v>1</v>
      </c>
      <c r="BE474" s="31">
        <f t="shared" si="19"/>
        <v>0</v>
      </c>
      <c r="BF474" s="31">
        <f t="shared" si="19"/>
        <v>0</v>
      </c>
      <c r="BG474" s="31">
        <f t="shared" si="19"/>
        <v>0</v>
      </c>
      <c r="BH474" s="31">
        <f t="shared" si="19"/>
        <v>0</v>
      </c>
      <c r="BI474" s="31">
        <f t="shared" si="19"/>
        <v>0</v>
      </c>
      <c r="BJ474" s="31">
        <f t="shared" si="19"/>
        <v>0</v>
      </c>
      <c r="BK474" s="31">
        <f t="shared" si="19"/>
        <v>0</v>
      </c>
      <c r="BL474" s="31">
        <f t="shared" si="19"/>
        <v>0</v>
      </c>
      <c r="BM474" s="31">
        <f t="shared" si="19"/>
        <v>0</v>
      </c>
      <c r="BN474" s="31">
        <f t="shared" si="19"/>
        <v>0</v>
      </c>
      <c r="BO474" s="31">
        <f t="shared" si="19"/>
        <v>0</v>
      </c>
      <c r="BP474" s="31">
        <f t="shared" si="19"/>
        <v>120837.16</v>
      </c>
      <c r="BQ474" s="31">
        <f t="shared" si="20"/>
        <v>120837.16</v>
      </c>
      <c r="BR474" s="31" t="b">
        <f t="shared" si="21"/>
        <v>1</v>
      </c>
      <c r="BS474" s="31"/>
      <c r="BT474" s="32"/>
    </row>
    <row r="475" spans="1:72" ht="60" x14ac:dyDescent="0.2">
      <c r="A475" s="17">
        <v>474</v>
      </c>
      <c r="B475" s="18">
        <v>0</v>
      </c>
      <c r="C475" s="19" t="s">
        <v>122</v>
      </c>
      <c r="D475" s="19" t="s">
        <v>496</v>
      </c>
      <c r="E475" s="20" t="s">
        <v>87</v>
      </c>
      <c r="F475" s="20" t="s">
        <v>88</v>
      </c>
      <c r="G475" s="19" t="s">
        <v>261</v>
      </c>
      <c r="H475" s="19" t="s">
        <v>262</v>
      </c>
      <c r="I475" s="19" t="s">
        <v>263</v>
      </c>
      <c r="J475" s="19" t="s">
        <v>264</v>
      </c>
      <c r="K475" s="19" t="s">
        <v>265</v>
      </c>
      <c r="L475" s="19" t="s">
        <v>472</v>
      </c>
      <c r="M475" s="50" t="s">
        <v>784</v>
      </c>
      <c r="N475" s="22"/>
      <c r="O475" s="19" t="s">
        <v>316</v>
      </c>
      <c r="P475" s="19" t="s">
        <v>498</v>
      </c>
      <c r="Q475" s="23">
        <v>0</v>
      </c>
      <c r="R475" s="24">
        <v>0</v>
      </c>
      <c r="S475" s="24">
        <v>0</v>
      </c>
      <c r="T475" s="42">
        <v>81600</v>
      </c>
      <c r="U475" s="25" t="s">
        <v>128</v>
      </c>
      <c r="V475" s="26">
        <f t="shared" si="16"/>
        <v>81600</v>
      </c>
      <c r="W475" s="26">
        <v>0</v>
      </c>
      <c r="X475" s="26">
        <v>0</v>
      </c>
      <c r="Y475" s="26">
        <v>0</v>
      </c>
      <c r="Z475" s="26">
        <v>0</v>
      </c>
      <c r="AA475" s="27" t="s">
        <v>12</v>
      </c>
      <c r="AB475" s="17" t="s">
        <v>100</v>
      </c>
      <c r="AC475" s="17" t="s">
        <v>101</v>
      </c>
      <c r="AD475" s="28"/>
      <c r="AE475" s="34"/>
      <c r="AF475" s="29"/>
      <c r="AG475" s="29"/>
      <c r="AH475" s="29"/>
      <c r="AI475" s="29"/>
      <c r="AJ475" s="29"/>
      <c r="AK475" s="29"/>
      <c r="AL475" s="29"/>
      <c r="AM475" s="29"/>
      <c r="AN475" s="29"/>
      <c r="AO475" s="29"/>
      <c r="AP475" s="29"/>
      <c r="AQ475" s="29" t="s">
        <v>159</v>
      </c>
      <c r="AR475" s="29"/>
      <c r="AS475" s="29"/>
      <c r="AT475" s="29"/>
      <c r="AU475" s="29"/>
      <c r="AV475" s="29"/>
      <c r="AW475" s="29"/>
      <c r="AX475" s="29"/>
      <c r="AY475" s="29"/>
      <c r="AZ475" s="29"/>
      <c r="BA475" s="29"/>
      <c r="BB475" s="29"/>
      <c r="BC475" s="29" t="s">
        <v>159</v>
      </c>
      <c r="BD475" s="30">
        <f t="shared" si="18"/>
        <v>1</v>
      </c>
      <c r="BE475" s="31">
        <f t="shared" si="19"/>
        <v>0</v>
      </c>
      <c r="BF475" s="31">
        <f t="shared" si="19"/>
        <v>0</v>
      </c>
      <c r="BG475" s="31">
        <f t="shared" si="19"/>
        <v>0</v>
      </c>
      <c r="BH475" s="31">
        <f t="shared" si="19"/>
        <v>0</v>
      </c>
      <c r="BI475" s="31">
        <f t="shared" si="19"/>
        <v>0</v>
      </c>
      <c r="BJ475" s="31">
        <f t="shared" si="19"/>
        <v>0</v>
      </c>
      <c r="BK475" s="31">
        <f t="shared" si="19"/>
        <v>0</v>
      </c>
      <c r="BL475" s="31">
        <f t="shared" si="19"/>
        <v>0</v>
      </c>
      <c r="BM475" s="31">
        <f t="shared" si="19"/>
        <v>0</v>
      </c>
      <c r="BN475" s="31">
        <f t="shared" si="19"/>
        <v>0</v>
      </c>
      <c r="BO475" s="31">
        <f t="shared" si="19"/>
        <v>0</v>
      </c>
      <c r="BP475" s="31">
        <f t="shared" si="19"/>
        <v>81600</v>
      </c>
      <c r="BQ475" s="31">
        <f t="shared" si="20"/>
        <v>81600</v>
      </c>
      <c r="BR475" s="31" t="b">
        <f t="shared" si="21"/>
        <v>1</v>
      </c>
      <c r="BS475" s="31"/>
      <c r="BT475" s="32"/>
    </row>
    <row r="476" spans="1:72" ht="51" x14ac:dyDescent="0.2">
      <c r="A476" s="17">
        <v>475</v>
      </c>
      <c r="B476" s="18">
        <v>0</v>
      </c>
      <c r="C476" s="19" t="s">
        <v>122</v>
      </c>
      <c r="D476" s="19" t="s">
        <v>496</v>
      </c>
      <c r="E476" s="20" t="s">
        <v>87</v>
      </c>
      <c r="F476" s="20" t="s">
        <v>88</v>
      </c>
      <c r="G476" s="19" t="s">
        <v>261</v>
      </c>
      <c r="H476" s="19" t="s">
        <v>262</v>
      </c>
      <c r="I476" s="19" t="s">
        <v>263</v>
      </c>
      <c r="J476" s="19" t="s">
        <v>264</v>
      </c>
      <c r="K476" s="19" t="s">
        <v>265</v>
      </c>
      <c r="L476" s="19" t="s">
        <v>472</v>
      </c>
      <c r="M476" s="50" t="s">
        <v>785</v>
      </c>
      <c r="N476" s="22"/>
      <c r="O476" s="19" t="s">
        <v>648</v>
      </c>
      <c r="P476" s="19" t="s">
        <v>786</v>
      </c>
      <c r="Q476" s="51">
        <f ca="1">SUM(Q2:Q476)</f>
        <v>0</v>
      </c>
      <c r="R476" s="52">
        <v>0</v>
      </c>
      <c r="S476" s="52">
        <v>0</v>
      </c>
      <c r="T476" s="53">
        <v>350000</v>
      </c>
      <c r="U476" s="54" t="s">
        <v>128</v>
      </c>
      <c r="V476" s="55">
        <f t="shared" ca="1" si="16"/>
        <v>350000</v>
      </c>
      <c r="W476" s="55">
        <v>0</v>
      </c>
      <c r="X476" s="55">
        <v>0</v>
      </c>
      <c r="Y476" s="55">
        <v>0</v>
      </c>
      <c r="Z476" s="55">
        <v>0</v>
      </c>
      <c r="AA476" s="27" t="s">
        <v>12</v>
      </c>
      <c r="AB476" s="17" t="s">
        <v>100</v>
      </c>
      <c r="AC476" s="17" t="s">
        <v>101</v>
      </c>
      <c r="AD476" s="28"/>
      <c r="AE476" s="34"/>
      <c r="AF476" s="29"/>
      <c r="AG476" s="29"/>
      <c r="AH476" s="29"/>
      <c r="AI476" s="29"/>
      <c r="AJ476" s="29"/>
      <c r="AK476" s="29"/>
      <c r="AL476" s="29"/>
      <c r="AM476" s="29"/>
      <c r="AN476" s="29"/>
      <c r="AO476" s="29"/>
      <c r="AP476" s="29"/>
      <c r="AQ476" s="29" t="s">
        <v>159</v>
      </c>
      <c r="AR476" s="29"/>
      <c r="AS476" s="29"/>
      <c r="AT476" s="29"/>
      <c r="AU476" s="29"/>
      <c r="AV476" s="29"/>
      <c r="AW476" s="29"/>
      <c r="AX476" s="29"/>
      <c r="AY476" s="29"/>
      <c r="AZ476" s="29"/>
      <c r="BA476" s="29"/>
      <c r="BB476" s="29"/>
      <c r="BC476" s="29" t="s">
        <v>159</v>
      </c>
      <c r="BD476" s="30">
        <f t="shared" si="18"/>
        <v>1</v>
      </c>
      <c r="BE476" s="31">
        <f t="shared" si="19"/>
        <v>0</v>
      </c>
      <c r="BF476" s="31">
        <f t="shared" si="19"/>
        <v>0</v>
      </c>
      <c r="BG476" s="31">
        <f t="shared" si="19"/>
        <v>0</v>
      </c>
      <c r="BH476" s="31">
        <f t="shared" si="19"/>
        <v>0</v>
      </c>
      <c r="BI476" s="31">
        <f t="shared" si="19"/>
        <v>0</v>
      </c>
      <c r="BJ476" s="31">
        <f t="shared" si="19"/>
        <v>0</v>
      </c>
      <c r="BK476" s="31">
        <f t="shared" si="19"/>
        <v>0</v>
      </c>
      <c r="BL476" s="31">
        <f t="shared" si="19"/>
        <v>0</v>
      </c>
      <c r="BM476" s="31">
        <f t="shared" si="19"/>
        <v>0</v>
      </c>
      <c r="BN476" s="31">
        <f t="shared" si="19"/>
        <v>0</v>
      </c>
      <c r="BO476" s="31">
        <f t="shared" si="19"/>
        <v>0</v>
      </c>
      <c r="BP476" s="31">
        <f t="shared" ca="1" si="19"/>
        <v>350000</v>
      </c>
      <c r="BQ476" s="31">
        <f t="shared" ca="1" si="20"/>
        <v>0</v>
      </c>
      <c r="BR476" s="31" t="b">
        <f t="shared" ca="1" si="21"/>
        <v>1</v>
      </c>
      <c r="BS476" s="31"/>
      <c r="BT476" s="32"/>
    </row>
    <row r="477" spans="1:72" ht="51" x14ac:dyDescent="0.2">
      <c r="A477" s="17">
        <v>476</v>
      </c>
      <c r="B477" s="18">
        <v>259</v>
      </c>
      <c r="C477" s="19" t="s">
        <v>122</v>
      </c>
      <c r="D477" s="19" t="s">
        <v>496</v>
      </c>
      <c r="E477" s="20" t="s">
        <v>87</v>
      </c>
      <c r="F477" s="20" t="s">
        <v>88</v>
      </c>
      <c r="G477" s="19" t="s">
        <v>261</v>
      </c>
      <c r="H477" s="19" t="s">
        <v>262</v>
      </c>
      <c r="I477" s="19" t="s">
        <v>263</v>
      </c>
      <c r="J477" s="19" t="s">
        <v>264</v>
      </c>
      <c r="K477" s="19" t="s">
        <v>265</v>
      </c>
      <c r="L477" s="19" t="s">
        <v>472</v>
      </c>
      <c r="M477" s="84" t="s">
        <v>794</v>
      </c>
      <c r="N477" s="47"/>
      <c r="O477" s="19" t="s">
        <v>793</v>
      </c>
      <c r="P477" s="19" t="s">
        <v>317</v>
      </c>
      <c r="Q477" s="23">
        <v>0</v>
      </c>
      <c r="R477" s="24">
        <v>0</v>
      </c>
      <c r="S477" s="24">
        <v>0</v>
      </c>
      <c r="T477" s="42">
        <v>85000</v>
      </c>
      <c r="U477" s="25"/>
      <c r="V477" s="26">
        <f t="shared" si="16"/>
        <v>85000</v>
      </c>
      <c r="W477" s="26"/>
      <c r="X477" s="26"/>
      <c r="Y477" s="26"/>
      <c r="Z477" s="26"/>
      <c r="AA477" s="27" t="s">
        <v>12</v>
      </c>
      <c r="AB477" s="17"/>
      <c r="AC477" s="17"/>
      <c r="AD477" s="28"/>
      <c r="AE477" s="34"/>
      <c r="AF477" s="29"/>
      <c r="AG477" s="29"/>
      <c r="AH477" s="29"/>
      <c r="AI477" s="29"/>
      <c r="AJ477" s="29"/>
      <c r="AK477" s="29"/>
      <c r="AL477" s="29"/>
      <c r="AM477" s="29"/>
      <c r="AN477" s="29"/>
      <c r="AO477" s="29"/>
      <c r="AP477" s="29"/>
      <c r="AQ477" s="29"/>
      <c r="AR477" s="29"/>
      <c r="AS477" s="29"/>
      <c r="AT477" s="29"/>
      <c r="AU477" s="29"/>
      <c r="AV477" s="29"/>
      <c r="AW477" s="29"/>
      <c r="AX477" s="29"/>
      <c r="AY477" s="29"/>
      <c r="AZ477" s="29"/>
      <c r="BA477" s="29"/>
      <c r="BB477" s="29"/>
      <c r="BC477" s="29" t="s">
        <v>102</v>
      </c>
      <c r="BD477" s="30">
        <f>COUNTIF(AR477:BC477,"X")</f>
        <v>1</v>
      </c>
      <c r="BE477" s="31">
        <f t="shared" si="19"/>
        <v>0</v>
      </c>
      <c r="BF477" s="31">
        <f t="shared" si="19"/>
        <v>0</v>
      </c>
      <c r="BG477" s="31">
        <f t="shared" si="19"/>
        <v>0</v>
      </c>
      <c r="BH477" s="31">
        <f t="shared" si="19"/>
        <v>0</v>
      </c>
      <c r="BI477" s="31">
        <f t="shared" si="19"/>
        <v>0</v>
      </c>
      <c r="BJ477" s="31">
        <f t="shared" si="19"/>
        <v>0</v>
      </c>
      <c r="BK477" s="31">
        <f t="shared" si="19"/>
        <v>0</v>
      </c>
      <c r="BL477" s="31">
        <f t="shared" si="19"/>
        <v>0</v>
      </c>
      <c r="BM477" s="31">
        <f t="shared" si="19"/>
        <v>0</v>
      </c>
      <c r="BN477" s="31">
        <f t="shared" si="19"/>
        <v>0</v>
      </c>
      <c r="BO477" s="31">
        <f t="shared" si="19"/>
        <v>0</v>
      </c>
      <c r="BP477" s="31">
        <f t="shared" si="19"/>
        <v>85000</v>
      </c>
      <c r="BQ477" s="31">
        <f>SUBTOTAL(9,BE477:BP477)</f>
        <v>85000</v>
      </c>
      <c r="BR477" s="31" t="b">
        <f>BQ477=V477</f>
        <v>1</v>
      </c>
      <c r="BS477" s="31"/>
      <c r="BT477" s="33"/>
    </row>
    <row r="478" spans="1:72" ht="51" x14ac:dyDescent="0.2">
      <c r="A478" s="17">
        <v>477</v>
      </c>
      <c r="B478" s="18">
        <v>318</v>
      </c>
      <c r="C478" s="19" t="s">
        <v>312</v>
      </c>
      <c r="D478" s="19" t="s">
        <v>313</v>
      </c>
      <c r="E478" s="20" t="s">
        <v>87</v>
      </c>
      <c r="F478" s="20" t="s">
        <v>88</v>
      </c>
      <c r="G478" s="19" t="s">
        <v>261</v>
      </c>
      <c r="H478" s="19" t="s">
        <v>262</v>
      </c>
      <c r="I478" s="19" t="s">
        <v>263</v>
      </c>
      <c r="J478" s="19" t="s">
        <v>264</v>
      </c>
      <c r="K478" s="19" t="s">
        <v>265</v>
      </c>
      <c r="L478" s="19" t="s">
        <v>314</v>
      </c>
      <c r="M478" s="84" t="s">
        <v>795</v>
      </c>
      <c r="N478" s="62"/>
      <c r="O478" s="19" t="s">
        <v>316</v>
      </c>
      <c r="P478" s="19" t="s">
        <v>317</v>
      </c>
      <c r="Q478" s="23">
        <v>0</v>
      </c>
      <c r="R478" s="24">
        <v>0</v>
      </c>
      <c r="S478" s="24">
        <v>0</v>
      </c>
      <c r="T478" s="42">
        <v>270000</v>
      </c>
      <c r="U478" s="25" t="s">
        <v>128</v>
      </c>
      <c r="V478" s="26">
        <f t="shared" ref="V478" si="22">(Q478+R478+S478+T478)</f>
        <v>270000</v>
      </c>
      <c r="W478" s="26">
        <v>0</v>
      </c>
      <c r="X478" s="26">
        <v>0</v>
      </c>
      <c r="Y478" s="26">
        <v>0</v>
      </c>
      <c r="Z478" s="26">
        <v>0</v>
      </c>
      <c r="AA478" s="27" t="s">
        <v>12</v>
      </c>
      <c r="AB478" s="17" t="s">
        <v>129</v>
      </c>
      <c r="AC478" s="17" t="s">
        <v>134</v>
      </c>
      <c r="AD478" s="28"/>
      <c r="AE478" s="29"/>
      <c r="AF478" s="29"/>
      <c r="AG478" s="29"/>
      <c r="AH478" s="29"/>
      <c r="AI478" s="29"/>
      <c r="AJ478" s="29"/>
      <c r="AK478" s="29"/>
      <c r="AL478" s="29"/>
      <c r="AM478" s="29"/>
      <c r="AN478" s="29"/>
      <c r="AO478" s="29"/>
      <c r="AP478" s="29" t="s">
        <v>102</v>
      </c>
      <c r="AQ478" s="29"/>
      <c r="AR478" s="29"/>
      <c r="AS478" s="29"/>
      <c r="AT478" s="29"/>
      <c r="AU478" s="29"/>
      <c r="AV478" s="29"/>
      <c r="AW478" s="29"/>
      <c r="AX478" s="29"/>
      <c r="AY478" s="29"/>
      <c r="AZ478" s="29"/>
      <c r="BA478" s="29"/>
      <c r="BB478" s="29" t="s">
        <v>102</v>
      </c>
      <c r="BC478" s="29" t="s">
        <v>102</v>
      </c>
      <c r="BD478" s="30">
        <f>COUNTIF(AR478:BC478,"X")</f>
        <v>2</v>
      </c>
      <c r="BE478" s="31">
        <f t="shared" si="19"/>
        <v>0</v>
      </c>
      <c r="BF478" s="31">
        <f t="shared" si="19"/>
        <v>0</v>
      </c>
      <c r="BG478" s="31">
        <f t="shared" si="19"/>
        <v>0</v>
      </c>
      <c r="BH478" s="31">
        <f t="shared" si="19"/>
        <v>0</v>
      </c>
      <c r="BI478" s="31">
        <f t="shared" si="19"/>
        <v>0</v>
      </c>
      <c r="BJ478" s="31">
        <f t="shared" si="19"/>
        <v>0</v>
      </c>
      <c r="BK478" s="31">
        <f t="shared" si="19"/>
        <v>0</v>
      </c>
      <c r="BL478" s="31">
        <f t="shared" si="19"/>
        <v>0</v>
      </c>
      <c r="BM478" s="31">
        <f t="shared" si="19"/>
        <v>0</v>
      </c>
      <c r="BN478" s="31">
        <f t="shared" si="19"/>
        <v>0</v>
      </c>
      <c r="BO478" s="31">
        <f t="shared" si="19"/>
        <v>135000</v>
      </c>
      <c r="BP478" s="31">
        <f t="shared" si="19"/>
        <v>135000</v>
      </c>
      <c r="BQ478" s="31">
        <f>SUBTOTAL(9,BE478:BP478)</f>
        <v>270000</v>
      </c>
      <c r="BR478" s="31" t="b">
        <f>BQ478=V478</f>
        <v>1</v>
      </c>
      <c r="BS478" s="31"/>
      <c r="BT478" s="33"/>
    </row>
  </sheetData>
  <autoFilter ref="A1:BT477"/>
  <conditionalFormatting sqref="R2:T2 S3:T35 S116:T132 S134:T250 S37:T114 S252:T252 S251 S301:T302 S253:S300">
    <cfRule type="cellIs" dxfId="725" priority="742" operator="greaterThan">
      <formula>0</formula>
    </cfRule>
    <cfRule type="cellIs" dxfId="724" priority="743" operator="lessThan">
      <formula>0</formula>
    </cfRule>
  </conditionalFormatting>
  <conditionalFormatting sqref="R3:R302">
    <cfRule type="cellIs" dxfId="723" priority="740" operator="greaterThan">
      <formula>0</formula>
    </cfRule>
    <cfRule type="cellIs" dxfId="722" priority="741" operator="lessThan">
      <formula>0</formula>
    </cfRule>
  </conditionalFormatting>
  <conditionalFormatting sqref="Q2:Q302">
    <cfRule type="cellIs" dxfId="721" priority="739" operator="greaterThan">
      <formula>0</formula>
    </cfRule>
  </conditionalFormatting>
  <conditionalFormatting sqref="S303:T303">
    <cfRule type="cellIs" dxfId="720" priority="737" operator="greaterThan">
      <formula>0</formula>
    </cfRule>
    <cfRule type="cellIs" dxfId="719" priority="738" operator="lessThan">
      <formula>0</formula>
    </cfRule>
  </conditionalFormatting>
  <conditionalFormatting sqref="R303">
    <cfRule type="cellIs" dxfId="718" priority="735" operator="greaterThan">
      <formula>0</formula>
    </cfRule>
    <cfRule type="cellIs" dxfId="717" priority="736" operator="lessThan">
      <formula>0</formula>
    </cfRule>
  </conditionalFormatting>
  <conditionalFormatting sqref="Q303">
    <cfRule type="cellIs" dxfId="716" priority="734" operator="greaterThan">
      <formula>0</formula>
    </cfRule>
  </conditionalFormatting>
  <conditionalFormatting sqref="S304:T304">
    <cfRule type="cellIs" dxfId="715" priority="732" operator="greaterThan">
      <formula>0</formula>
    </cfRule>
    <cfRule type="cellIs" dxfId="714" priority="733" operator="lessThan">
      <formula>0</formula>
    </cfRule>
  </conditionalFormatting>
  <conditionalFormatting sqref="R304">
    <cfRule type="cellIs" dxfId="713" priority="730" operator="greaterThan">
      <formula>0</formula>
    </cfRule>
    <cfRule type="cellIs" dxfId="712" priority="731" operator="lessThan">
      <formula>0</formula>
    </cfRule>
  </conditionalFormatting>
  <conditionalFormatting sqref="Q304">
    <cfRule type="cellIs" dxfId="711" priority="729" operator="greaterThan">
      <formula>0</formula>
    </cfRule>
  </conditionalFormatting>
  <conditionalFormatting sqref="S305:T305">
    <cfRule type="cellIs" dxfId="710" priority="727" operator="greaterThan">
      <formula>0</formula>
    </cfRule>
    <cfRule type="cellIs" dxfId="709" priority="728" operator="lessThan">
      <formula>0</formula>
    </cfRule>
  </conditionalFormatting>
  <conditionalFormatting sqref="R305">
    <cfRule type="cellIs" dxfId="708" priority="725" operator="greaterThan">
      <formula>0</formula>
    </cfRule>
    <cfRule type="cellIs" dxfId="707" priority="726" operator="lessThan">
      <formula>0</formula>
    </cfRule>
  </conditionalFormatting>
  <conditionalFormatting sqref="Q305">
    <cfRule type="cellIs" dxfId="706" priority="724" operator="greaterThan">
      <formula>0</formula>
    </cfRule>
  </conditionalFormatting>
  <conditionalFormatting sqref="S306:T306">
    <cfRule type="cellIs" dxfId="705" priority="722" operator="greaterThan">
      <formula>0</formula>
    </cfRule>
    <cfRule type="cellIs" dxfId="704" priority="723" operator="lessThan">
      <formula>0</formula>
    </cfRule>
  </conditionalFormatting>
  <conditionalFormatting sqref="R306">
    <cfRule type="cellIs" dxfId="703" priority="720" operator="greaterThan">
      <formula>0</formula>
    </cfRule>
    <cfRule type="cellIs" dxfId="702" priority="721" operator="lessThan">
      <formula>0</formula>
    </cfRule>
  </conditionalFormatting>
  <conditionalFormatting sqref="Q306">
    <cfRule type="cellIs" dxfId="701" priority="719" operator="greaterThan">
      <formula>0</formula>
    </cfRule>
  </conditionalFormatting>
  <conditionalFormatting sqref="S307:T307">
    <cfRule type="cellIs" dxfId="700" priority="717" operator="greaterThan">
      <formula>0</formula>
    </cfRule>
    <cfRule type="cellIs" dxfId="699" priority="718" operator="lessThan">
      <formula>0</formula>
    </cfRule>
  </conditionalFormatting>
  <conditionalFormatting sqref="R307">
    <cfRule type="cellIs" dxfId="698" priority="715" operator="greaterThan">
      <formula>0</formula>
    </cfRule>
    <cfRule type="cellIs" dxfId="697" priority="716" operator="lessThan">
      <formula>0</formula>
    </cfRule>
  </conditionalFormatting>
  <conditionalFormatting sqref="Q307">
    <cfRule type="cellIs" dxfId="696" priority="714" operator="greaterThan">
      <formula>0</formula>
    </cfRule>
  </conditionalFormatting>
  <conditionalFormatting sqref="S308:T308">
    <cfRule type="cellIs" dxfId="695" priority="712" operator="greaterThan">
      <formula>0</formula>
    </cfRule>
    <cfRule type="cellIs" dxfId="694" priority="713" operator="lessThan">
      <formula>0</formula>
    </cfRule>
  </conditionalFormatting>
  <conditionalFormatting sqref="R308">
    <cfRule type="cellIs" dxfId="693" priority="710" operator="greaterThan">
      <formula>0</formula>
    </cfRule>
    <cfRule type="cellIs" dxfId="692" priority="711" operator="lessThan">
      <formula>0</formula>
    </cfRule>
  </conditionalFormatting>
  <conditionalFormatting sqref="Q308">
    <cfRule type="cellIs" dxfId="691" priority="709" operator="greaterThan">
      <formula>0</formula>
    </cfRule>
  </conditionalFormatting>
  <conditionalFormatting sqref="S309:T309">
    <cfRule type="cellIs" dxfId="690" priority="707" operator="greaterThan">
      <formula>0</formula>
    </cfRule>
    <cfRule type="cellIs" dxfId="689" priority="708" operator="lessThan">
      <formula>0</formula>
    </cfRule>
  </conditionalFormatting>
  <conditionalFormatting sqref="R309">
    <cfRule type="cellIs" dxfId="688" priority="705" operator="greaterThan">
      <formula>0</formula>
    </cfRule>
    <cfRule type="cellIs" dxfId="687" priority="706" operator="lessThan">
      <formula>0</formula>
    </cfRule>
  </conditionalFormatting>
  <conditionalFormatting sqref="Q309">
    <cfRule type="cellIs" dxfId="686" priority="704" operator="greaterThan">
      <formula>0</formula>
    </cfRule>
  </conditionalFormatting>
  <conditionalFormatting sqref="S322:T325">
    <cfRule type="cellIs" dxfId="685" priority="702" operator="greaterThan">
      <formula>0</formula>
    </cfRule>
    <cfRule type="cellIs" dxfId="684" priority="703" operator="lessThan">
      <formula>0</formula>
    </cfRule>
  </conditionalFormatting>
  <conditionalFormatting sqref="R322">
    <cfRule type="cellIs" dxfId="683" priority="700" operator="greaterThan">
      <formula>0</formula>
    </cfRule>
    <cfRule type="cellIs" dxfId="682" priority="701" operator="lessThan">
      <formula>0</formula>
    </cfRule>
  </conditionalFormatting>
  <conditionalFormatting sqref="Q322">
    <cfRule type="cellIs" dxfId="681" priority="699" operator="greaterThan">
      <formula>0</formula>
    </cfRule>
  </conditionalFormatting>
  <conditionalFormatting sqref="R323">
    <cfRule type="cellIs" dxfId="680" priority="697" operator="greaterThan">
      <formula>0</formula>
    </cfRule>
    <cfRule type="cellIs" dxfId="679" priority="698" operator="lessThan">
      <formula>0</formula>
    </cfRule>
  </conditionalFormatting>
  <conditionalFormatting sqref="Q323">
    <cfRule type="cellIs" dxfId="678" priority="696" operator="greaterThan">
      <formula>0</formula>
    </cfRule>
  </conditionalFormatting>
  <conditionalFormatting sqref="R324">
    <cfRule type="cellIs" dxfId="677" priority="694" operator="greaterThan">
      <formula>0</formula>
    </cfRule>
    <cfRule type="cellIs" dxfId="676" priority="695" operator="lessThan">
      <formula>0</formula>
    </cfRule>
  </conditionalFormatting>
  <conditionalFormatting sqref="Q324">
    <cfRule type="cellIs" dxfId="675" priority="693" operator="greaterThan">
      <formula>0</formula>
    </cfRule>
  </conditionalFormatting>
  <conditionalFormatting sqref="R325">
    <cfRule type="cellIs" dxfId="674" priority="691" operator="greaterThan">
      <formula>0</formula>
    </cfRule>
    <cfRule type="cellIs" dxfId="673" priority="692" operator="lessThan">
      <formula>0</formula>
    </cfRule>
  </conditionalFormatting>
  <conditionalFormatting sqref="Q325">
    <cfRule type="cellIs" dxfId="672" priority="690" operator="greaterThan">
      <formula>0</formula>
    </cfRule>
  </conditionalFormatting>
  <conditionalFormatting sqref="S326:T326">
    <cfRule type="cellIs" dxfId="671" priority="688" operator="greaterThan">
      <formula>0</formula>
    </cfRule>
    <cfRule type="cellIs" dxfId="670" priority="689" operator="lessThan">
      <formula>0</formula>
    </cfRule>
  </conditionalFormatting>
  <conditionalFormatting sqref="R326">
    <cfRule type="cellIs" dxfId="669" priority="686" operator="greaterThan">
      <formula>0</formula>
    </cfRule>
    <cfRule type="cellIs" dxfId="668" priority="687" operator="lessThan">
      <formula>0</formula>
    </cfRule>
  </conditionalFormatting>
  <conditionalFormatting sqref="Q326">
    <cfRule type="cellIs" dxfId="667" priority="685" operator="greaterThan">
      <formula>0</formula>
    </cfRule>
  </conditionalFormatting>
  <conditionalFormatting sqref="S310:T310">
    <cfRule type="cellIs" dxfId="666" priority="683" operator="greaterThan">
      <formula>0</formula>
    </cfRule>
    <cfRule type="cellIs" dxfId="665" priority="684" operator="lessThan">
      <formula>0</formula>
    </cfRule>
  </conditionalFormatting>
  <conditionalFormatting sqref="R310">
    <cfRule type="cellIs" dxfId="664" priority="681" operator="greaterThan">
      <formula>0</formula>
    </cfRule>
    <cfRule type="cellIs" dxfId="663" priority="682" operator="lessThan">
      <formula>0</formula>
    </cfRule>
  </conditionalFormatting>
  <conditionalFormatting sqref="Q310">
    <cfRule type="cellIs" dxfId="662" priority="680" operator="greaterThan">
      <formula>0</formula>
    </cfRule>
  </conditionalFormatting>
  <conditionalFormatting sqref="S311:T311">
    <cfRule type="cellIs" dxfId="661" priority="678" operator="greaterThan">
      <formula>0</formula>
    </cfRule>
    <cfRule type="cellIs" dxfId="660" priority="679" operator="lessThan">
      <formula>0</formula>
    </cfRule>
  </conditionalFormatting>
  <conditionalFormatting sqref="R311">
    <cfRule type="cellIs" dxfId="659" priority="676" operator="greaterThan">
      <formula>0</formula>
    </cfRule>
    <cfRule type="cellIs" dxfId="658" priority="677" operator="lessThan">
      <formula>0</formula>
    </cfRule>
  </conditionalFormatting>
  <conditionalFormatting sqref="Q311">
    <cfRule type="cellIs" dxfId="657" priority="675" operator="greaterThan">
      <formula>0</formula>
    </cfRule>
  </conditionalFormatting>
  <conditionalFormatting sqref="S312:T312">
    <cfRule type="cellIs" dxfId="656" priority="673" operator="greaterThan">
      <formula>0</formula>
    </cfRule>
    <cfRule type="cellIs" dxfId="655" priority="674" operator="lessThan">
      <formula>0</formula>
    </cfRule>
  </conditionalFormatting>
  <conditionalFormatting sqref="R312">
    <cfRule type="cellIs" dxfId="654" priority="671" operator="greaterThan">
      <formula>0</formula>
    </cfRule>
    <cfRule type="cellIs" dxfId="653" priority="672" operator="lessThan">
      <formula>0</formula>
    </cfRule>
  </conditionalFormatting>
  <conditionalFormatting sqref="Q312">
    <cfRule type="cellIs" dxfId="652" priority="670" operator="greaterThan">
      <formula>0</formula>
    </cfRule>
  </conditionalFormatting>
  <conditionalFormatting sqref="S313:T313">
    <cfRule type="cellIs" dxfId="651" priority="668" operator="greaterThan">
      <formula>0</formula>
    </cfRule>
    <cfRule type="cellIs" dxfId="650" priority="669" operator="lessThan">
      <formula>0</formula>
    </cfRule>
  </conditionalFormatting>
  <conditionalFormatting sqref="R313">
    <cfRule type="cellIs" dxfId="649" priority="666" operator="greaterThan">
      <formula>0</formula>
    </cfRule>
    <cfRule type="cellIs" dxfId="648" priority="667" operator="lessThan">
      <formula>0</formula>
    </cfRule>
  </conditionalFormatting>
  <conditionalFormatting sqref="Q313">
    <cfRule type="cellIs" dxfId="647" priority="665" operator="greaterThan">
      <formula>0</formula>
    </cfRule>
  </conditionalFormatting>
  <conditionalFormatting sqref="S314:T314">
    <cfRule type="cellIs" dxfId="646" priority="663" operator="greaterThan">
      <formula>0</formula>
    </cfRule>
    <cfRule type="cellIs" dxfId="645" priority="664" operator="lessThan">
      <formula>0</formula>
    </cfRule>
  </conditionalFormatting>
  <conditionalFormatting sqref="R314">
    <cfRule type="cellIs" dxfId="644" priority="661" operator="greaterThan">
      <formula>0</formula>
    </cfRule>
    <cfRule type="cellIs" dxfId="643" priority="662" operator="lessThan">
      <formula>0</formula>
    </cfRule>
  </conditionalFormatting>
  <conditionalFormatting sqref="Q314">
    <cfRule type="cellIs" dxfId="642" priority="660" operator="greaterThan">
      <formula>0</formula>
    </cfRule>
  </conditionalFormatting>
  <conditionalFormatting sqref="S315:T315">
    <cfRule type="cellIs" dxfId="641" priority="658" operator="greaterThan">
      <formula>0</formula>
    </cfRule>
    <cfRule type="cellIs" dxfId="640" priority="659" operator="lessThan">
      <formula>0</formula>
    </cfRule>
  </conditionalFormatting>
  <conditionalFormatting sqref="R315">
    <cfRule type="cellIs" dxfId="639" priority="656" operator="greaterThan">
      <formula>0</formula>
    </cfRule>
    <cfRule type="cellIs" dxfId="638" priority="657" operator="lessThan">
      <formula>0</formula>
    </cfRule>
  </conditionalFormatting>
  <conditionalFormatting sqref="Q315">
    <cfRule type="cellIs" dxfId="637" priority="655" operator="greaterThan">
      <formula>0</formula>
    </cfRule>
  </conditionalFormatting>
  <conditionalFormatting sqref="S316:T316">
    <cfRule type="cellIs" dxfId="636" priority="653" operator="greaterThan">
      <formula>0</formula>
    </cfRule>
    <cfRule type="cellIs" dxfId="635" priority="654" operator="lessThan">
      <formula>0</formula>
    </cfRule>
  </conditionalFormatting>
  <conditionalFormatting sqref="R316">
    <cfRule type="cellIs" dxfId="634" priority="651" operator="greaterThan">
      <formula>0</formula>
    </cfRule>
    <cfRule type="cellIs" dxfId="633" priority="652" operator="lessThan">
      <formula>0</formula>
    </cfRule>
  </conditionalFormatting>
  <conditionalFormatting sqref="Q316">
    <cfRule type="cellIs" dxfId="632" priority="650" operator="greaterThan">
      <formula>0</formula>
    </cfRule>
  </conditionalFormatting>
  <conditionalFormatting sqref="S317:T317">
    <cfRule type="cellIs" dxfId="631" priority="648" operator="greaterThan">
      <formula>0</formula>
    </cfRule>
    <cfRule type="cellIs" dxfId="630" priority="649" operator="lessThan">
      <formula>0</formula>
    </cfRule>
  </conditionalFormatting>
  <conditionalFormatting sqref="R317">
    <cfRule type="cellIs" dxfId="629" priority="646" operator="greaterThan">
      <formula>0</formula>
    </cfRule>
    <cfRule type="cellIs" dxfId="628" priority="647" operator="lessThan">
      <formula>0</formula>
    </cfRule>
  </conditionalFormatting>
  <conditionalFormatting sqref="Q317">
    <cfRule type="cellIs" dxfId="627" priority="645" operator="greaterThan">
      <formula>0</formula>
    </cfRule>
  </conditionalFormatting>
  <conditionalFormatting sqref="S318:T318">
    <cfRule type="cellIs" dxfId="626" priority="643" operator="greaterThan">
      <formula>0</formula>
    </cfRule>
    <cfRule type="cellIs" dxfId="625" priority="644" operator="lessThan">
      <formula>0</formula>
    </cfRule>
  </conditionalFormatting>
  <conditionalFormatting sqref="R318">
    <cfRule type="cellIs" dxfId="624" priority="641" operator="greaterThan">
      <formula>0</formula>
    </cfRule>
    <cfRule type="cellIs" dxfId="623" priority="642" operator="lessThan">
      <formula>0</formula>
    </cfRule>
  </conditionalFormatting>
  <conditionalFormatting sqref="Q318">
    <cfRule type="cellIs" dxfId="622" priority="640" operator="greaterThan">
      <formula>0</formula>
    </cfRule>
  </conditionalFormatting>
  <conditionalFormatting sqref="R320">
    <cfRule type="cellIs" dxfId="621" priority="631" operator="greaterThan">
      <formula>0</formula>
    </cfRule>
    <cfRule type="cellIs" dxfId="620" priority="632" operator="lessThan">
      <formula>0</formula>
    </cfRule>
  </conditionalFormatting>
  <conditionalFormatting sqref="Q320">
    <cfRule type="cellIs" dxfId="619" priority="630" operator="greaterThan">
      <formula>0</formula>
    </cfRule>
  </conditionalFormatting>
  <conditionalFormatting sqref="S319:T319">
    <cfRule type="cellIs" dxfId="618" priority="638" operator="greaterThan">
      <formula>0</formula>
    </cfRule>
    <cfRule type="cellIs" dxfId="617" priority="639" operator="lessThan">
      <formula>0</formula>
    </cfRule>
  </conditionalFormatting>
  <conditionalFormatting sqref="R319">
    <cfRule type="cellIs" dxfId="616" priority="636" operator="greaterThan">
      <formula>0</formula>
    </cfRule>
    <cfRule type="cellIs" dxfId="615" priority="637" operator="lessThan">
      <formula>0</formula>
    </cfRule>
  </conditionalFormatting>
  <conditionalFormatting sqref="Q319">
    <cfRule type="cellIs" dxfId="614" priority="635" operator="greaterThan">
      <formula>0</formula>
    </cfRule>
  </conditionalFormatting>
  <conditionalFormatting sqref="S320:T320">
    <cfRule type="cellIs" dxfId="613" priority="633" operator="greaterThan">
      <formula>0</formula>
    </cfRule>
    <cfRule type="cellIs" dxfId="612" priority="634" operator="lessThan">
      <formula>0</formula>
    </cfRule>
  </conditionalFormatting>
  <conditionalFormatting sqref="R321">
    <cfRule type="cellIs" dxfId="611" priority="626" operator="greaterThan">
      <formula>0</formula>
    </cfRule>
    <cfRule type="cellIs" dxfId="610" priority="627" operator="lessThan">
      <formula>0</formula>
    </cfRule>
  </conditionalFormatting>
  <conditionalFormatting sqref="Q321">
    <cfRule type="cellIs" dxfId="609" priority="625" operator="greaterThan">
      <formula>0</formula>
    </cfRule>
  </conditionalFormatting>
  <conditionalFormatting sqref="S321:T321">
    <cfRule type="cellIs" dxfId="608" priority="628" operator="greaterThan">
      <formula>0</formula>
    </cfRule>
    <cfRule type="cellIs" dxfId="607" priority="629" operator="lessThan">
      <formula>0</formula>
    </cfRule>
  </conditionalFormatting>
  <conditionalFormatting sqref="R327:R329">
    <cfRule type="cellIs" dxfId="606" priority="621" operator="greaterThan">
      <formula>0</formula>
    </cfRule>
    <cfRule type="cellIs" dxfId="605" priority="622" operator="lessThan">
      <formula>0</formula>
    </cfRule>
  </conditionalFormatting>
  <conditionalFormatting sqref="Q327:Q329">
    <cfRule type="cellIs" dxfId="604" priority="620" operator="greaterThan">
      <formula>0</formula>
    </cfRule>
  </conditionalFormatting>
  <conditionalFormatting sqref="S327:T329">
    <cfRule type="cellIs" dxfId="603" priority="623" operator="greaterThan">
      <formula>0</formula>
    </cfRule>
    <cfRule type="cellIs" dxfId="602" priority="624" operator="lessThan">
      <formula>0</formula>
    </cfRule>
  </conditionalFormatting>
  <conditionalFormatting sqref="S330:T331">
    <cfRule type="cellIs" dxfId="601" priority="615" operator="greaterThan">
      <formula>0</formula>
    </cfRule>
    <cfRule type="cellIs" dxfId="600" priority="616" operator="lessThan">
      <formula>0</formula>
    </cfRule>
  </conditionalFormatting>
  <conditionalFormatting sqref="R330:R331">
    <cfRule type="cellIs" dxfId="599" priority="618" operator="greaterThan">
      <formula>0</formula>
    </cfRule>
    <cfRule type="cellIs" dxfId="598" priority="619" operator="lessThan">
      <formula>0</formula>
    </cfRule>
  </conditionalFormatting>
  <conditionalFormatting sqref="Q330:Q331">
    <cfRule type="cellIs" dxfId="597" priority="617" operator="greaterThan">
      <formula>0</formula>
    </cfRule>
  </conditionalFormatting>
  <conditionalFormatting sqref="S332:T332">
    <cfRule type="cellIs" dxfId="596" priority="613" operator="greaterThan">
      <formula>0</formula>
    </cfRule>
    <cfRule type="cellIs" dxfId="595" priority="614" operator="lessThan">
      <formula>0</formula>
    </cfRule>
  </conditionalFormatting>
  <conditionalFormatting sqref="R332">
    <cfRule type="cellIs" dxfId="594" priority="611" operator="greaterThan">
      <formula>0</formula>
    </cfRule>
    <cfRule type="cellIs" dxfId="593" priority="612" operator="lessThan">
      <formula>0</formula>
    </cfRule>
  </conditionalFormatting>
  <conditionalFormatting sqref="Q332">
    <cfRule type="cellIs" dxfId="592" priority="610" operator="greaterThan">
      <formula>0</formula>
    </cfRule>
  </conditionalFormatting>
  <conditionalFormatting sqref="S333:T335">
    <cfRule type="cellIs" dxfId="591" priority="608" operator="greaterThan">
      <formula>0</formula>
    </cfRule>
    <cfRule type="cellIs" dxfId="590" priority="609" operator="lessThan">
      <formula>0</formula>
    </cfRule>
  </conditionalFormatting>
  <conditionalFormatting sqref="R333:R335">
    <cfRule type="cellIs" dxfId="589" priority="606" operator="greaterThan">
      <formula>0</formula>
    </cfRule>
    <cfRule type="cellIs" dxfId="588" priority="607" operator="lessThan">
      <formula>0</formula>
    </cfRule>
  </conditionalFormatting>
  <conditionalFormatting sqref="Q333:Q335">
    <cfRule type="cellIs" dxfId="587" priority="605" operator="greaterThan">
      <formula>0</formula>
    </cfRule>
  </conditionalFormatting>
  <conditionalFormatting sqref="S336:T336">
    <cfRule type="cellIs" dxfId="586" priority="603" operator="greaterThan">
      <formula>0</formula>
    </cfRule>
    <cfRule type="cellIs" dxfId="585" priority="604" operator="lessThan">
      <formula>0</formula>
    </cfRule>
  </conditionalFormatting>
  <conditionalFormatting sqref="R336">
    <cfRule type="cellIs" dxfId="584" priority="601" operator="greaterThan">
      <formula>0</formula>
    </cfRule>
    <cfRule type="cellIs" dxfId="583" priority="602" operator="lessThan">
      <formula>0</formula>
    </cfRule>
  </conditionalFormatting>
  <conditionalFormatting sqref="Q336">
    <cfRule type="cellIs" dxfId="582" priority="600" operator="greaterThan">
      <formula>0</formula>
    </cfRule>
  </conditionalFormatting>
  <conditionalFormatting sqref="S337:T339">
    <cfRule type="cellIs" dxfId="581" priority="598" operator="greaterThan">
      <formula>0</formula>
    </cfRule>
    <cfRule type="cellIs" dxfId="580" priority="599" operator="lessThan">
      <formula>0</formula>
    </cfRule>
  </conditionalFormatting>
  <conditionalFormatting sqref="R337:R339">
    <cfRule type="cellIs" dxfId="579" priority="596" operator="greaterThan">
      <formula>0</formula>
    </cfRule>
    <cfRule type="cellIs" dxfId="578" priority="597" operator="lessThan">
      <formula>0</formula>
    </cfRule>
  </conditionalFormatting>
  <conditionalFormatting sqref="Q337:Q339">
    <cfRule type="cellIs" dxfId="577" priority="595" operator="greaterThan">
      <formula>0</formula>
    </cfRule>
  </conditionalFormatting>
  <conditionalFormatting sqref="R340">
    <cfRule type="cellIs" dxfId="576" priority="593" operator="greaterThan">
      <formula>0</formula>
    </cfRule>
    <cfRule type="cellIs" dxfId="575" priority="594" operator="lessThan">
      <formula>0</formula>
    </cfRule>
  </conditionalFormatting>
  <conditionalFormatting sqref="Q340">
    <cfRule type="cellIs" dxfId="574" priority="592" operator="greaterThan">
      <formula>0</formula>
    </cfRule>
  </conditionalFormatting>
  <conditionalFormatting sqref="R341">
    <cfRule type="cellIs" dxfId="573" priority="590" operator="greaterThan">
      <formula>0</formula>
    </cfRule>
    <cfRule type="cellIs" dxfId="572" priority="591" operator="lessThan">
      <formula>0</formula>
    </cfRule>
  </conditionalFormatting>
  <conditionalFormatting sqref="Q341">
    <cfRule type="cellIs" dxfId="571" priority="589" operator="greaterThan">
      <formula>0</formula>
    </cfRule>
  </conditionalFormatting>
  <conditionalFormatting sqref="S340:T341">
    <cfRule type="cellIs" dxfId="570" priority="587" operator="greaterThan">
      <formula>0</formula>
    </cfRule>
    <cfRule type="cellIs" dxfId="569" priority="588" operator="lessThan">
      <formula>0</formula>
    </cfRule>
  </conditionalFormatting>
  <conditionalFormatting sqref="R342">
    <cfRule type="cellIs" dxfId="568" priority="585" operator="greaterThan">
      <formula>0</formula>
    </cfRule>
    <cfRule type="cellIs" dxfId="567" priority="586" operator="lessThan">
      <formula>0</formula>
    </cfRule>
  </conditionalFormatting>
  <conditionalFormatting sqref="Q342">
    <cfRule type="cellIs" dxfId="566" priority="584" operator="greaterThan">
      <formula>0</formula>
    </cfRule>
  </conditionalFormatting>
  <conditionalFormatting sqref="S342:T343">
    <cfRule type="cellIs" dxfId="565" priority="582" operator="greaterThan">
      <formula>0</formula>
    </cfRule>
    <cfRule type="cellIs" dxfId="564" priority="583" operator="lessThan">
      <formula>0</formula>
    </cfRule>
  </conditionalFormatting>
  <conditionalFormatting sqref="R343">
    <cfRule type="cellIs" dxfId="563" priority="580" operator="greaterThan">
      <formula>0</formula>
    </cfRule>
    <cfRule type="cellIs" dxfId="562" priority="581" operator="lessThan">
      <formula>0</formula>
    </cfRule>
  </conditionalFormatting>
  <conditionalFormatting sqref="Q343">
    <cfRule type="cellIs" dxfId="561" priority="579" operator="greaterThan">
      <formula>0</formula>
    </cfRule>
  </conditionalFormatting>
  <conditionalFormatting sqref="S344:T344">
    <cfRule type="cellIs" dxfId="560" priority="577" operator="greaterThan">
      <formula>0</formula>
    </cfRule>
    <cfRule type="cellIs" dxfId="559" priority="578" operator="lessThan">
      <formula>0</formula>
    </cfRule>
  </conditionalFormatting>
  <conditionalFormatting sqref="R344">
    <cfRule type="cellIs" dxfId="558" priority="575" operator="greaterThan">
      <formula>0</formula>
    </cfRule>
    <cfRule type="cellIs" dxfId="557" priority="576" operator="lessThan">
      <formula>0</formula>
    </cfRule>
  </conditionalFormatting>
  <conditionalFormatting sqref="Q344">
    <cfRule type="cellIs" dxfId="556" priority="574" operator="greaterThan">
      <formula>0</formula>
    </cfRule>
  </conditionalFormatting>
  <conditionalFormatting sqref="R345">
    <cfRule type="cellIs" dxfId="555" priority="572" operator="greaterThan">
      <formula>0</formula>
    </cfRule>
    <cfRule type="cellIs" dxfId="554" priority="573" operator="lessThan">
      <formula>0</formula>
    </cfRule>
  </conditionalFormatting>
  <conditionalFormatting sqref="Q345">
    <cfRule type="cellIs" dxfId="553" priority="571" operator="greaterThan">
      <formula>0</formula>
    </cfRule>
  </conditionalFormatting>
  <conditionalFormatting sqref="S345:T345">
    <cfRule type="cellIs" dxfId="552" priority="569" operator="greaterThan">
      <formula>0</formula>
    </cfRule>
    <cfRule type="cellIs" dxfId="551" priority="570" operator="lessThan">
      <formula>0</formula>
    </cfRule>
  </conditionalFormatting>
  <conditionalFormatting sqref="S346:T346">
    <cfRule type="cellIs" dxfId="550" priority="567" operator="greaterThan">
      <formula>0</formula>
    </cfRule>
    <cfRule type="cellIs" dxfId="549" priority="568" operator="lessThan">
      <formula>0</formula>
    </cfRule>
  </conditionalFormatting>
  <conditionalFormatting sqref="R346">
    <cfRule type="cellIs" dxfId="548" priority="565" operator="greaterThan">
      <formula>0</formula>
    </cfRule>
    <cfRule type="cellIs" dxfId="547" priority="566" operator="lessThan">
      <formula>0</formula>
    </cfRule>
  </conditionalFormatting>
  <conditionalFormatting sqref="Q346">
    <cfRule type="cellIs" dxfId="546" priority="564" operator="greaterThan">
      <formula>0</formula>
    </cfRule>
  </conditionalFormatting>
  <conditionalFormatting sqref="S347:T347">
    <cfRule type="cellIs" dxfId="545" priority="562" operator="greaterThan">
      <formula>0</formula>
    </cfRule>
    <cfRule type="cellIs" dxfId="544" priority="563" operator="lessThan">
      <formula>0</formula>
    </cfRule>
  </conditionalFormatting>
  <conditionalFormatting sqref="R347">
    <cfRule type="cellIs" dxfId="543" priority="560" operator="greaterThan">
      <formula>0</formula>
    </cfRule>
    <cfRule type="cellIs" dxfId="542" priority="561" operator="lessThan">
      <formula>0</formula>
    </cfRule>
  </conditionalFormatting>
  <conditionalFormatting sqref="Q347">
    <cfRule type="cellIs" dxfId="541" priority="559" operator="greaterThan">
      <formula>0</formula>
    </cfRule>
  </conditionalFormatting>
  <conditionalFormatting sqref="S348:T348">
    <cfRule type="cellIs" dxfId="540" priority="557" operator="greaterThan">
      <formula>0</formula>
    </cfRule>
    <cfRule type="cellIs" dxfId="539" priority="558" operator="lessThan">
      <formula>0</formula>
    </cfRule>
  </conditionalFormatting>
  <conditionalFormatting sqref="R348">
    <cfRule type="cellIs" dxfId="538" priority="555" operator="greaterThan">
      <formula>0</formula>
    </cfRule>
    <cfRule type="cellIs" dxfId="537" priority="556" operator="lessThan">
      <formula>0</formula>
    </cfRule>
  </conditionalFormatting>
  <conditionalFormatting sqref="Q348">
    <cfRule type="cellIs" dxfId="536" priority="554" operator="greaterThan">
      <formula>0</formula>
    </cfRule>
  </conditionalFormatting>
  <conditionalFormatting sqref="S349:T349">
    <cfRule type="cellIs" dxfId="535" priority="552" operator="greaterThan">
      <formula>0</formula>
    </cfRule>
    <cfRule type="cellIs" dxfId="534" priority="553" operator="lessThan">
      <formula>0</formula>
    </cfRule>
  </conditionalFormatting>
  <conditionalFormatting sqref="R349">
    <cfRule type="cellIs" dxfId="533" priority="550" operator="greaterThan">
      <formula>0</formula>
    </cfRule>
    <cfRule type="cellIs" dxfId="532" priority="551" operator="lessThan">
      <formula>0</formula>
    </cfRule>
  </conditionalFormatting>
  <conditionalFormatting sqref="Q349">
    <cfRule type="cellIs" dxfId="531" priority="549" operator="greaterThan">
      <formula>0</formula>
    </cfRule>
  </conditionalFormatting>
  <conditionalFormatting sqref="S350:T350">
    <cfRule type="cellIs" dxfId="530" priority="547" operator="greaterThan">
      <formula>0</formula>
    </cfRule>
    <cfRule type="cellIs" dxfId="529" priority="548" operator="lessThan">
      <formula>0</formula>
    </cfRule>
  </conditionalFormatting>
  <conditionalFormatting sqref="R350">
    <cfRule type="cellIs" dxfId="528" priority="545" operator="greaterThan">
      <formula>0</formula>
    </cfRule>
    <cfRule type="cellIs" dxfId="527" priority="546" operator="lessThan">
      <formula>0</formula>
    </cfRule>
  </conditionalFormatting>
  <conditionalFormatting sqref="Q350">
    <cfRule type="cellIs" dxfId="526" priority="544" operator="greaterThan">
      <formula>0</formula>
    </cfRule>
  </conditionalFormatting>
  <conditionalFormatting sqref="S351:T351">
    <cfRule type="cellIs" dxfId="525" priority="542" operator="greaterThan">
      <formula>0</formula>
    </cfRule>
    <cfRule type="cellIs" dxfId="524" priority="543" operator="lessThan">
      <formula>0</formula>
    </cfRule>
  </conditionalFormatting>
  <conditionalFormatting sqref="R351">
    <cfRule type="cellIs" dxfId="523" priority="540" operator="greaterThan">
      <formula>0</formula>
    </cfRule>
    <cfRule type="cellIs" dxfId="522" priority="541" operator="lessThan">
      <formula>0</formula>
    </cfRule>
  </conditionalFormatting>
  <conditionalFormatting sqref="Q351">
    <cfRule type="cellIs" dxfId="521" priority="539" operator="greaterThan">
      <formula>0</formula>
    </cfRule>
  </conditionalFormatting>
  <conditionalFormatting sqref="S352:T352">
    <cfRule type="cellIs" dxfId="520" priority="537" operator="greaterThan">
      <formula>0</formula>
    </cfRule>
    <cfRule type="cellIs" dxfId="519" priority="538" operator="lessThan">
      <formula>0</formula>
    </cfRule>
  </conditionalFormatting>
  <conditionalFormatting sqref="R352">
    <cfRule type="cellIs" dxfId="518" priority="535" operator="greaterThan">
      <formula>0</formula>
    </cfRule>
    <cfRule type="cellIs" dxfId="517" priority="536" operator="lessThan">
      <formula>0</formula>
    </cfRule>
  </conditionalFormatting>
  <conditionalFormatting sqref="Q352">
    <cfRule type="cellIs" dxfId="516" priority="534" operator="greaterThan">
      <formula>0</formula>
    </cfRule>
  </conditionalFormatting>
  <conditionalFormatting sqref="S353:T353">
    <cfRule type="cellIs" dxfId="515" priority="532" operator="greaterThan">
      <formula>0</formula>
    </cfRule>
    <cfRule type="cellIs" dxfId="514" priority="533" operator="lessThan">
      <formula>0</formula>
    </cfRule>
  </conditionalFormatting>
  <conditionalFormatting sqref="R353">
    <cfRule type="cellIs" dxfId="513" priority="530" operator="greaterThan">
      <formula>0</formula>
    </cfRule>
    <cfRule type="cellIs" dxfId="512" priority="531" operator="lessThan">
      <formula>0</formula>
    </cfRule>
  </conditionalFormatting>
  <conditionalFormatting sqref="Q353">
    <cfRule type="cellIs" dxfId="511" priority="529" operator="greaterThan">
      <formula>0</formula>
    </cfRule>
  </conditionalFormatting>
  <conditionalFormatting sqref="S354:T354">
    <cfRule type="cellIs" dxfId="510" priority="527" operator="greaterThan">
      <formula>0</formula>
    </cfRule>
    <cfRule type="cellIs" dxfId="509" priority="528" operator="lessThan">
      <formula>0</formula>
    </cfRule>
  </conditionalFormatting>
  <conditionalFormatting sqref="R354">
    <cfRule type="cellIs" dxfId="508" priority="525" operator="greaterThan">
      <formula>0</formula>
    </cfRule>
    <cfRule type="cellIs" dxfId="507" priority="526" operator="lessThan">
      <formula>0</formula>
    </cfRule>
  </conditionalFormatting>
  <conditionalFormatting sqref="Q354">
    <cfRule type="cellIs" dxfId="506" priority="524" operator="greaterThan">
      <formula>0</formula>
    </cfRule>
  </conditionalFormatting>
  <conditionalFormatting sqref="S355">
    <cfRule type="cellIs" dxfId="505" priority="522" operator="greaterThan">
      <formula>0</formula>
    </cfRule>
    <cfRule type="cellIs" dxfId="504" priority="523" operator="lessThan">
      <formula>0</formula>
    </cfRule>
  </conditionalFormatting>
  <conditionalFormatting sqref="R355">
    <cfRule type="cellIs" dxfId="503" priority="520" operator="greaterThan">
      <formula>0</formula>
    </cfRule>
    <cfRule type="cellIs" dxfId="502" priority="521" operator="lessThan">
      <formula>0</formula>
    </cfRule>
  </conditionalFormatting>
  <conditionalFormatting sqref="Q355">
    <cfRule type="cellIs" dxfId="501" priority="519" operator="greaterThan">
      <formula>0</formula>
    </cfRule>
  </conditionalFormatting>
  <conditionalFormatting sqref="S356">
    <cfRule type="cellIs" dxfId="500" priority="517" operator="greaterThan">
      <formula>0</formula>
    </cfRule>
    <cfRule type="cellIs" dxfId="499" priority="518" operator="lessThan">
      <formula>0</formula>
    </cfRule>
  </conditionalFormatting>
  <conditionalFormatting sqref="R356">
    <cfRule type="cellIs" dxfId="498" priority="515" operator="greaterThan">
      <formula>0</formula>
    </cfRule>
    <cfRule type="cellIs" dxfId="497" priority="516" operator="lessThan">
      <formula>0</formula>
    </cfRule>
  </conditionalFormatting>
  <conditionalFormatting sqref="Q356">
    <cfRule type="cellIs" dxfId="496" priority="514" operator="greaterThan">
      <formula>0</formula>
    </cfRule>
  </conditionalFormatting>
  <conditionalFormatting sqref="S357:T357">
    <cfRule type="cellIs" dxfId="495" priority="512" operator="greaterThan">
      <formula>0</formula>
    </cfRule>
    <cfRule type="cellIs" dxfId="494" priority="513" operator="lessThan">
      <formula>0</formula>
    </cfRule>
  </conditionalFormatting>
  <conditionalFormatting sqref="R357">
    <cfRule type="cellIs" dxfId="493" priority="510" operator="greaterThan">
      <formula>0</formula>
    </cfRule>
    <cfRule type="cellIs" dxfId="492" priority="511" operator="lessThan">
      <formula>0</formula>
    </cfRule>
  </conditionalFormatting>
  <conditionalFormatting sqref="Q357">
    <cfRule type="cellIs" dxfId="491" priority="509" operator="greaterThan">
      <formula>0</formula>
    </cfRule>
  </conditionalFormatting>
  <conditionalFormatting sqref="R358">
    <cfRule type="cellIs" dxfId="490" priority="505" operator="greaterThan">
      <formula>0</formula>
    </cfRule>
    <cfRule type="cellIs" dxfId="489" priority="506" operator="lessThan">
      <formula>0</formula>
    </cfRule>
  </conditionalFormatting>
  <conditionalFormatting sqref="Q358">
    <cfRule type="cellIs" dxfId="488" priority="504" operator="greaterThan">
      <formula>0</formula>
    </cfRule>
  </conditionalFormatting>
  <conditionalFormatting sqref="S358:T358">
    <cfRule type="cellIs" dxfId="487" priority="507" operator="greaterThan">
      <formula>0</formula>
    </cfRule>
    <cfRule type="cellIs" dxfId="486" priority="508" operator="lessThan">
      <formula>0</formula>
    </cfRule>
  </conditionalFormatting>
  <conditionalFormatting sqref="R359">
    <cfRule type="cellIs" dxfId="485" priority="500" operator="greaterThan">
      <formula>0</formula>
    </cfRule>
    <cfRule type="cellIs" dxfId="484" priority="501" operator="lessThan">
      <formula>0</formula>
    </cfRule>
  </conditionalFormatting>
  <conditionalFormatting sqref="Q359">
    <cfRule type="cellIs" dxfId="483" priority="499" operator="greaterThan">
      <formula>0</formula>
    </cfRule>
  </conditionalFormatting>
  <conditionalFormatting sqref="S359:T359">
    <cfRule type="cellIs" dxfId="482" priority="502" operator="greaterThan">
      <formula>0</formula>
    </cfRule>
    <cfRule type="cellIs" dxfId="481" priority="503" operator="lessThan">
      <formula>0</formula>
    </cfRule>
  </conditionalFormatting>
  <conditionalFormatting sqref="R360">
    <cfRule type="cellIs" dxfId="480" priority="495" operator="greaterThan">
      <formula>0</formula>
    </cfRule>
    <cfRule type="cellIs" dxfId="479" priority="496" operator="lessThan">
      <formula>0</formula>
    </cfRule>
  </conditionalFormatting>
  <conditionalFormatting sqref="Q360">
    <cfRule type="cellIs" dxfId="478" priority="494" operator="greaterThan">
      <formula>0</formula>
    </cfRule>
  </conditionalFormatting>
  <conditionalFormatting sqref="S360:T360">
    <cfRule type="cellIs" dxfId="477" priority="497" operator="greaterThan">
      <formula>0</formula>
    </cfRule>
    <cfRule type="cellIs" dxfId="476" priority="498" operator="lessThan">
      <formula>0</formula>
    </cfRule>
  </conditionalFormatting>
  <conditionalFormatting sqref="Y2:Z412">
    <cfRule type="cellIs" dxfId="475" priority="493" operator="lessThan">
      <formula>0</formula>
    </cfRule>
  </conditionalFormatting>
  <conditionalFormatting sqref="S361:T361">
    <cfRule type="cellIs" dxfId="474" priority="491" operator="greaterThan">
      <formula>0</formula>
    </cfRule>
    <cfRule type="cellIs" dxfId="473" priority="492" operator="lessThan">
      <formula>0</formula>
    </cfRule>
  </conditionalFormatting>
  <conditionalFormatting sqref="R361">
    <cfRule type="cellIs" dxfId="472" priority="489" operator="greaterThan">
      <formula>0</formula>
    </cfRule>
    <cfRule type="cellIs" dxfId="471" priority="490" operator="lessThan">
      <formula>0</formula>
    </cfRule>
  </conditionalFormatting>
  <conditionalFormatting sqref="Q361">
    <cfRule type="cellIs" dxfId="470" priority="488" operator="greaterThan">
      <formula>0</formula>
    </cfRule>
  </conditionalFormatting>
  <conditionalFormatting sqref="S362:T362">
    <cfRule type="cellIs" dxfId="469" priority="486" operator="greaterThan">
      <formula>0</formula>
    </cfRule>
    <cfRule type="cellIs" dxfId="468" priority="487" operator="lessThan">
      <formula>0</formula>
    </cfRule>
  </conditionalFormatting>
  <conditionalFormatting sqref="R362">
    <cfRule type="cellIs" dxfId="467" priority="484" operator="greaterThan">
      <formula>0</formula>
    </cfRule>
    <cfRule type="cellIs" dxfId="466" priority="485" operator="lessThan">
      <formula>0</formula>
    </cfRule>
  </conditionalFormatting>
  <conditionalFormatting sqref="Q362">
    <cfRule type="cellIs" dxfId="465" priority="483" operator="greaterThan">
      <formula>0</formula>
    </cfRule>
  </conditionalFormatting>
  <conditionalFormatting sqref="S363:T363">
    <cfRule type="cellIs" dxfId="464" priority="481" operator="greaterThan">
      <formula>0</formula>
    </cfRule>
    <cfRule type="cellIs" dxfId="463" priority="482" operator="lessThan">
      <formula>0</formula>
    </cfRule>
  </conditionalFormatting>
  <conditionalFormatting sqref="R363">
    <cfRule type="cellIs" dxfId="462" priority="479" operator="greaterThan">
      <formula>0</formula>
    </cfRule>
    <cfRule type="cellIs" dxfId="461" priority="480" operator="lessThan">
      <formula>0</formula>
    </cfRule>
  </conditionalFormatting>
  <conditionalFormatting sqref="Q363">
    <cfRule type="cellIs" dxfId="460" priority="478" operator="greaterThan">
      <formula>0</formula>
    </cfRule>
  </conditionalFormatting>
  <conditionalFormatting sqref="R364">
    <cfRule type="cellIs" dxfId="459" priority="474" operator="greaterThan">
      <formula>0</formula>
    </cfRule>
    <cfRule type="cellIs" dxfId="458" priority="475" operator="lessThan">
      <formula>0</formula>
    </cfRule>
  </conditionalFormatting>
  <conditionalFormatting sqref="Q364">
    <cfRule type="cellIs" dxfId="457" priority="473" operator="greaterThan">
      <formula>0</formula>
    </cfRule>
  </conditionalFormatting>
  <conditionalFormatting sqref="S364:T364">
    <cfRule type="cellIs" dxfId="456" priority="476" operator="greaterThan">
      <formula>0</formula>
    </cfRule>
    <cfRule type="cellIs" dxfId="455" priority="477" operator="lessThan">
      <formula>0</formula>
    </cfRule>
  </conditionalFormatting>
  <conditionalFormatting sqref="S365:T366">
    <cfRule type="cellIs" dxfId="454" priority="471" operator="greaterThan">
      <formula>0</formula>
    </cfRule>
    <cfRule type="cellIs" dxfId="453" priority="472" operator="lessThan">
      <formula>0</formula>
    </cfRule>
  </conditionalFormatting>
  <conditionalFormatting sqref="R365:R366">
    <cfRule type="cellIs" dxfId="452" priority="469" operator="greaterThan">
      <formula>0</formula>
    </cfRule>
    <cfRule type="cellIs" dxfId="451" priority="470" operator="lessThan">
      <formula>0</formula>
    </cfRule>
  </conditionalFormatting>
  <conditionalFormatting sqref="Q365:Q366">
    <cfRule type="cellIs" dxfId="450" priority="468" operator="greaterThan">
      <formula>0</formula>
    </cfRule>
  </conditionalFormatting>
  <conditionalFormatting sqref="S367:T367">
    <cfRule type="cellIs" dxfId="449" priority="466" operator="greaterThan">
      <formula>0</formula>
    </cfRule>
    <cfRule type="cellIs" dxfId="448" priority="467" operator="lessThan">
      <formula>0</formula>
    </cfRule>
  </conditionalFormatting>
  <conditionalFormatting sqref="R367">
    <cfRule type="cellIs" dxfId="447" priority="464" operator="greaterThan">
      <formula>0</formula>
    </cfRule>
    <cfRule type="cellIs" dxfId="446" priority="465" operator="lessThan">
      <formula>0</formula>
    </cfRule>
  </conditionalFormatting>
  <conditionalFormatting sqref="Q367">
    <cfRule type="cellIs" dxfId="445" priority="463" operator="greaterThan">
      <formula>0</formula>
    </cfRule>
  </conditionalFormatting>
  <conditionalFormatting sqref="R368">
    <cfRule type="cellIs" dxfId="444" priority="461" operator="greaterThan">
      <formula>0</formula>
    </cfRule>
    <cfRule type="cellIs" dxfId="443" priority="462" operator="lessThan">
      <formula>0</formula>
    </cfRule>
  </conditionalFormatting>
  <conditionalFormatting sqref="Q368">
    <cfRule type="cellIs" dxfId="442" priority="460" operator="greaterThan">
      <formula>0</formula>
    </cfRule>
  </conditionalFormatting>
  <conditionalFormatting sqref="S368:T368">
    <cfRule type="cellIs" dxfId="441" priority="458" operator="greaterThan">
      <formula>0</formula>
    </cfRule>
    <cfRule type="cellIs" dxfId="440" priority="459" operator="lessThan">
      <formula>0</formula>
    </cfRule>
  </conditionalFormatting>
  <conditionalFormatting sqref="R369">
    <cfRule type="cellIs" dxfId="439" priority="456" operator="greaterThan">
      <formula>0</formula>
    </cfRule>
    <cfRule type="cellIs" dxfId="438" priority="457" operator="lessThan">
      <formula>0</formula>
    </cfRule>
  </conditionalFormatting>
  <conditionalFormatting sqref="Q369">
    <cfRule type="cellIs" dxfId="437" priority="455" operator="greaterThan">
      <formula>0</formula>
    </cfRule>
  </conditionalFormatting>
  <conditionalFormatting sqref="S369:T369">
    <cfRule type="cellIs" dxfId="436" priority="453" operator="greaterThan">
      <formula>0</formula>
    </cfRule>
    <cfRule type="cellIs" dxfId="435" priority="454" operator="lessThan">
      <formula>0</formula>
    </cfRule>
  </conditionalFormatting>
  <conditionalFormatting sqref="R370">
    <cfRule type="cellIs" dxfId="434" priority="451" operator="greaterThan">
      <formula>0</formula>
    </cfRule>
    <cfRule type="cellIs" dxfId="433" priority="452" operator="lessThan">
      <formula>0</formula>
    </cfRule>
  </conditionalFormatting>
  <conditionalFormatting sqref="Q370">
    <cfRule type="cellIs" dxfId="432" priority="450" operator="greaterThan">
      <formula>0</formula>
    </cfRule>
  </conditionalFormatting>
  <conditionalFormatting sqref="S370:T370">
    <cfRule type="cellIs" dxfId="431" priority="448" operator="greaterThan">
      <formula>0</formula>
    </cfRule>
    <cfRule type="cellIs" dxfId="430" priority="449" operator="lessThan">
      <formula>0</formula>
    </cfRule>
  </conditionalFormatting>
  <conditionalFormatting sqref="S371:T371">
    <cfRule type="cellIs" dxfId="429" priority="446" operator="greaterThan">
      <formula>0</formula>
    </cfRule>
    <cfRule type="cellIs" dxfId="428" priority="447" operator="lessThan">
      <formula>0</formula>
    </cfRule>
  </conditionalFormatting>
  <conditionalFormatting sqref="R371">
    <cfRule type="cellIs" dxfId="427" priority="444" operator="greaterThan">
      <formula>0</formula>
    </cfRule>
    <cfRule type="cellIs" dxfId="426" priority="445" operator="lessThan">
      <formula>0</formula>
    </cfRule>
  </conditionalFormatting>
  <conditionalFormatting sqref="Q371">
    <cfRule type="cellIs" dxfId="425" priority="443" operator="greaterThan">
      <formula>0</formula>
    </cfRule>
  </conditionalFormatting>
  <conditionalFormatting sqref="S372:T372">
    <cfRule type="cellIs" dxfId="424" priority="441" operator="greaterThan">
      <formula>0</formula>
    </cfRule>
    <cfRule type="cellIs" dxfId="423" priority="442" operator="lessThan">
      <formula>0</formula>
    </cfRule>
  </conditionalFormatting>
  <conditionalFormatting sqref="R372">
    <cfRule type="cellIs" dxfId="422" priority="439" operator="greaterThan">
      <formula>0</formula>
    </cfRule>
    <cfRule type="cellIs" dxfId="421" priority="440" operator="lessThan">
      <formula>0</formula>
    </cfRule>
  </conditionalFormatting>
  <conditionalFormatting sqref="Q372">
    <cfRule type="cellIs" dxfId="420" priority="438" operator="greaterThan">
      <formula>0</formula>
    </cfRule>
  </conditionalFormatting>
  <conditionalFormatting sqref="S373:T373">
    <cfRule type="cellIs" dxfId="419" priority="436" operator="greaterThan">
      <formula>0</formula>
    </cfRule>
    <cfRule type="cellIs" dxfId="418" priority="437" operator="lessThan">
      <formula>0</formula>
    </cfRule>
  </conditionalFormatting>
  <conditionalFormatting sqref="R373">
    <cfRule type="cellIs" dxfId="417" priority="434" operator="greaterThan">
      <formula>0</formula>
    </cfRule>
    <cfRule type="cellIs" dxfId="416" priority="435" operator="lessThan">
      <formula>0</formula>
    </cfRule>
  </conditionalFormatting>
  <conditionalFormatting sqref="Q373">
    <cfRule type="cellIs" dxfId="415" priority="433" operator="greaterThan">
      <formula>0</formula>
    </cfRule>
  </conditionalFormatting>
  <conditionalFormatting sqref="S374:T374">
    <cfRule type="cellIs" dxfId="414" priority="431" operator="greaterThan">
      <formula>0</formula>
    </cfRule>
    <cfRule type="cellIs" dxfId="413" priority="432" operator="lessThan">
      <formula>0</formula>
    </cfRule>
  </conditionalFormatting>
  <conditionalFormatting sqref="R374">
    <cfRule type="cellIs" dxfId="412" priority="429" operator="greaterThan">
      <formula>0</formula>
    </cfRule>
    <cfRule type="cellIs" dxfId="411" priority="430" operator="lessThan">
      <formula>0</formula>
    </cfRule>
  </conditionalFormatting>
  <conditionalFormatting sqref="Q374">
    <cfRule type="cellIs" dxfId="410" priority="428" operator="greaterThan">
      <formula>0</formula>
    </cfRule>
  </conditionalFormatting>
  <conditionalFormatting sqref="S375:T375">
    <cfRule type="cellIs" dxfId="409" priority="426" operator="greaterThan">
      <formula>0</formula>
    </cfRule>
    <cfRule type="cellIs" dxfId="408" priority="427" operator="lessThan">
      <formula>0</formula>
    </cfRule>
  </conditionalFormatting>
  <conditionalFormatting sqref="R375">
    <cfRule type="cellIs" dxfId="407" priority="424" operator="greaterThan">
      <formula>0</formula>
    </cfRule>
    <cfRule type="cellIs" dxfId="406" priority="425" operator="lessThan">
      <formula>0</formula>
    </cfRule>
  </conditionalFormatting>
  <conditionalFormatting sqref="Q375">
    <cfRule type="cellIs" dxfId="405" priority="423" operator="greaterThan">
      <formula>0</formula>
    </cfRule>
  </conditionalFormatting>
  <conditionalFormatting sqref="S115:T115">
    <cfRule type="cellIs" dxfId="404" priority="421" operator="greaterThan">
      <formula>0</formula>
    </cfRule>
    <cfRule type="cellIs" dxfId="403" priority="422" operator="lessThan">
      <formula>0</formula>
    </cfRule>
  </conditionalFormatting>
  <conditionalFormatting sqref="S376:T376">
    <cfRule type="cellIs" dxfId="402" priority="419" operator="greaterThan">
      <formula>0</formula>
    </cfRule>
    <cfRule type="cellIs" dxfId="401" priority="420" operator="lessThan">
      <formula>0</formula>
    </cfRule>
  </conditionalFormatting>
  <conditionalFormatting sqref="R376">
    <cfRule type="cellIs" dxfId="400" priority="417" operator="greaterThan">
      <formula>0</formula>
    </cfRule>
    <cfRule type="cellIs" dxfId="399" priority="418" operator="lessThan">
      <formula>0</formula>
    </cfRule>
  </conditionalFormatting>
  <conditionalFormatting sqref="Q376">
    <cfRule type="cellIs" dxfId="398" priority="416" operator="greaterThan">
      <formula>0</formula>
    </cfRule>
  </conditionalFormatting>
  <conditionalFormatting sqref="S377:T377">
    <cfRule type="cellIs" dxfId="397" priority="414" operator="greaterThan">
      <formula>0</formula>
    </cfRule>
    <cfRule type="cellIs" dxfId="396" priority="415" operator="lessThan">
      <formula>0</formula>
    </cfRule>
  </conditionalFormatting>
  <conditionalFormatting sqref="R377">
    <cfRule type="cellIs" dxfId="395" priority="412" operator="greaterThan">
      <formula>0</formula>
    </cfRule>
    <cfRule type="cellIs" dxfId="394" priority="413" operator="lessThan">
      <formula>0</formula>
    </cfRule>
  </conditionalFormatting>
  <conditionalFormatting sqref="Q377">
    <cfRule type="cellIs" dxfId="393" priority="411" operator="greaterThan">
      <formula>0</formula>
    </cfRule>
  </conditionalFormatting>
  <conditionalFormatting sqref="S378:T378">
    <cfRule type="cellIs" dxfId="392" priority="409" operator="greaterThan">
      <formula>0</formula>
    </cfRule>
    <cfRule type="cellIs" dxfId="391" priority="410" operator="lessThan">
      <formula>0</formula>
    </cfRule>
  </conditionalFormatting>
  <conditionalFormatting sqref="R378">
    <cfRule type="cellIs" dxfId="390" priority="407" operator="greaterThan">
      <formula>0</formula>
    </cfRule>
    <cfRule type="cellIs" dxfId="389" priority="408" operator="lessThan">
      <formula>0</formula>
    </cfRule>
  </conditionalFormatting>
  <conditionalFormatting sqref="Q378">
    <cfRule type="cellIs" dxfId="388" priority="406" operator="greaterThan">
      <formula>0</formula>
    </cfRule>
  </conditionalFormatting>
  <conditionalFormatting sqref="R379">
    <cfRule type="cellIs" dxfId="387" priority="404" operator="greaterThan">
      <formula>0</formula>
    </cfRule>
    <cfRule type="cellIs" dxfId="386" priority="405" operator="lessThan">
      <formula>0</formula>
    </cfRule>
  </conditionalFormatting>
  <conditionalFormatting sqref="Q379">
    <cfRule type="cellIs" dxfId="385" priority="403" operator="greaterThan">
      <formula>0</formula>
    </cfRule>
  </conditionalFormatting>
  <conditionalFormatting sqref="S379:T379">
    <cfRule type="cellIs" dxfId="384" priority="401" operator="greaterThan">
      <formula>0</formula>
    </cfRule>
    <cfRule type="cellIs" dxfId="383" priority="402" operator="lessThan">
      <formula>0</formula>
    </cfRule>
  </conditionalFormatting>
  <conditionalFormatting sqref="R380">
    <cfRule type="cellIs" dxfId="382" priority="397" operator="greaterThan">
      <formula>0</formula>
    </cfRule>
    <cfRule type="cellIs" dxfId="381" priority="398" operator="lessThan">
      <formula>0</formula>
    </cfRule>
  </conditionalFormatting>
  <conditionalFormatting sqref="Q380">
    <cfRule type="cellIs" dxfId="380" priority="396" operator="greaterThan">
      <formula>0</formula>
    </cfRule>
  </conditionalFormatting>
  <conditionalFormatting sqref="S380:T380">
    <cfRule type="cellIs" dxfId="379" priority="399" operator="greaterThan">
      <formula>0</formula>
    </cfRule>
    <cfRule type="cellIs" dxfId="378" priority="400" operator="lessThan">
      <formula>0</formula>
    </cfRule>
  </conditionalFormatting>
  <conditionalFormatting sqref="R381">
    <cfRule type="cellIs" dxfId="377" priority="392" operator="greaterThan">
      <formula>0</formula>
    </cfRule>
    <cfRule type="cellIs" dxfId="376" priority="393" operator="lessThan">
      <formula>0</formula>
    </cfRule>
  </conditionalFormatting>
  <conditionalFormatting sqref="Q381">
    <cfRule type="cellIs" dxfId="375" priority="391" operator="greaterThan">
      <formula>0</formula>
    </cfRule>
  </conditionalFormatting>
  <conditionalFormatting sqref="S381:T381">
    <cfRule type="cellIs" dxfId="374" priority="394" operator="greaterThan">
      <formula>0</formula>
    </cfRule>
    <cfRule type="cellIs" dxfId="373" priority="395" operator="lessThan">
      <formula>0</formula>
    </cfRule>
  </conditionalFormatting>
  <conditionalFormatting sqref="R382">
    <cfRule type="cellIs" dxfId="372" priority="387" operator="greaterThan">
      <formula>0</formula>
    </cfRule>
    <cfRule type="cellIs" dxfId="371" priority="388" operator="lessThan">
      <formula>0</formula>
    </cfRule>
  </conditionalFormatting>
  <conditionalFormatting sqref="Q382">
    <cfRule type="cellIs" dxfId="370" priority="386" operator="greaterThan">
      <formula>0</formula>
    </cfRule>
  </conditionalFormatting>
  <conditionalFormatting sqref="S382:T382">
    <cfRule type="cellIs" dxfId="369" priority="389" operator="greaterThan">
      <formula>0</formula>
    </cfRule>
    <cfRule type="cellIs" dxfId="368" priority="390" operator="lessThan">
      <formula>0</formula>
    </cfRule>
  </conditionalFormatting>
  <conditionalFormatting sqref="S383:T383">
    <cfRule type="cellIs" dxfId="367" priority="384" operator="greaterThan">
      <formula>0</formula>
    </cfRule>
    <cfRule type="cellIs" dxfId="366" priority="385" operator="lessThan">
      <formula>0</formula>
    </cfRule>
  </conditionalFormatting>
  <conditionalFormatting sqref="R383">
    <cfRule type="cellIs" dxfId="365" priority="382" operator="greaterThan">
      <formula>0</formula>
    </cfRule>
    <cfRule type="cellIs" dxfId="364" priority="383" operator="lessThan">
      <formula>0</formula>
    </cfRule>
  </conditionalFormatting>
  <conditionalFormatting sqref="Q383">
    <cfRule type="cellIs" dxfId="363" priority="381" operator="greaterThan">
      <formula>0</formula>
    </cfRule>
  </conditionalFormatting>
  <conditionalFormatting sqref="S384:T384">
    <cfRule type="cellIs" dxfId="362" priority="379" operator="greaterThan">
      <formula>0</formula>
    </cfRule>
    <cfRule type="cellIs" dxfId="361" priority="380" operator="lessThan">
      <formula>0</formula>
    </cfRule>
  </conditionalFormatting>
  <conditionalFormatting sqref="R384">
    <cfRule type="cellIs" dxfId="360" priority="377" operator="greaterThan">
      <formula>0</formula>
    </cfRule>
    <cfRule type="cellIs" dxfId="359" priority="378" operator="lessThan">
      <formula>0</formula>
    </cfRule>
  </conditionalFormatting>
  <conditionalFormatting sqref="Q384">
    <cfRule type="cellIs" dxfId="358" priority="376" operator="greaterThan">
      <formula>0</formula>
    </cfRule>
  </conditionalFormatting>
  <conditionalFormatting sqref="S133:T133">
    <cfRule type="cellIs" dxfId="357" priority="374" operator="greaterThan">
      <formula>0</formula>
    </cfRule>
    <cfRule type="cellIs" dxfId="356" priority="375" operator="lessThan">
      <formula>0</formula>
    </cfRule>
  </conditionalFormatting>
  <conditionalFormatting sqref="S385:T385">
    <cfRule type="cellIs" dxfId="355" priority="372" operator="greaterThan">
      <formula>0</formula>
    </cfRule>
    <cfRule type="cellIs" dxfId="354" priority="373" operator="lessThan">
      <formula>0</formula>
    </cfRule>
  </conditionalFormatting>
  <conditionalFormatting sqref="R385">
    <cfRule type="cellIs" dxfId="353" priority="370" operator="greaterThan">
      <formula>0</formula>
    </cfRule>
    <cfRule type="cellIs" dxfId="352" priority="371" operator="lessThan">
      <formula>0</formula>
    </cfRule>
  </conditionalFormatting>
  <conditionalFormatting sqref="Q385">
    <cfRule type="cellIs" dxfId="351" priority="369" operator="greaterThan">
      <formula>0</formula>
    </cfRule>
  </conditionalFormatting>
  <conditionalFormatting sqref="S386:T386">
    <cfRule type="cellIs" dxfId="350" priority="367" operator="greaterThan">
      <formula>0</formula>
    </cfRule>
    <cfRule type="cellIs" dxfId="349" priority="368" operator="lessThan">
      <formula>0</formula>
    </cfRule>
  </conditionalFormatting>
  <conditionalFormatting sqref="R386">
    <cfRule type="cellIs" dxfId="348" priority="365" operator="greaterThan">
      <formula>0</formula>
    </cfRule>
    <cfRule type="cellIs" dxfId="347" priority="366" operator="lessThan">
      <formula>0</formula>
    </cfRule>
  </conditionalFormatting>
  <conditionalFormatting sqref="Q386">
    <cfRule type="cellIs" dxfId="346" priority="364" operator="greaterThan">
      <formula>0</formula>
    </cfRule>
  </conditionalFormatting>
  <conditionalFormatting sqref="S387:T387">
    <cfRule type="cellIs" dxfId="345" priority="362" operator="greaterThan">
      <formula>0</formula>
    </cfRule>
    <cfRule type="cellIs" dxfId="344" priority="363" operator="lessThan">
      <formula>0</formula>
    </cfRule>
  </conditionalFormatting>
  <conditionalFormatting sqref="R387">
    <cfRule type="cellIs" dxfId="343" priority="360" operator="greaterThan">
      <formula>0</formula>
    </cfRule>
    <cfRule type="cellIs" dxfId="342" priority="361" operator="lessThan">
      <formula>0</formula>
    </cfRule>
  </conditionalFormatting>
  <conditionalFormatting sqref="Q387">
    <cfRule type="cellIs" dxfId="341" priority="359" operator="greaterThan">
      <formula>0</formula>
    </cfRule>
  </conditionalFormatting>
  <conditionalFormatting sqref="S388:T388">
    <cfRule type="cellIs" dxfId="340" priority="357" operator="greaterThan">
      <formula>0</formula>
    </cfRule>
    <cfRule type="cellIs" dxfId="339" priority="358" operator="lessThan">
      <formula>0</formula>
    </cfRule>
  </conditionalFormatting>
  <conditionalFormatting sqref="R388">
    <cfRule type="cellIs" dxfId="338" priority="355" operator="greaterThan">
      <formula>0</formula>
    </cfRule>
    <cfRule type="cellIs" dxfId="337" priority="356" operator="lessThan">
      <formula>0</formula>
    </cfRule>
  </conditionalFormatting>
  <conditionalFormatting sqref="Q388">
    <cfRule type="cellIs" dxfId="336" priority="354" operator="greaterThan">
      <formula>0</formula>
    </cfRule>
  </conditionalFormatting>
  <conditionalFormatting sqref="S389:T389">
    <cfRule type="cellIs" dxfId="335" priority="352" operator="greaterThan">
      <formula>0</formula>
    </cfRule>
    <cfRule type="cellIs" dxfId="334" priority="353" operator="lessThan">
      <formula>0</formula>
    </cfRule>
  </conditionalFormatting>
  <conditionalFormatting sqref="R389">
    <cfRule type="cellIs" dxfId="333" priority="350" operator="greaterThan">
      <formula>0</formula>
    </cfRule>
    <cfRule type="cellIs" dxfId="332" priority="351" operator="lessThan">
      <formula>0</formula>
    </cfRule>
  </conditionalFormatting>
  <conditionalFormatting sqref="Q389">
    <cfRule type="cellIs" dxfId="331" priority="349" operator="greaterThan">
      <formula>0</formula>
    </cfRule>
  </conditionalFormatting>
  <conditionalFormatting sqref="S390:T390">
    <cfRule type="cellIs" dxfId="330" priority="347" operator="greaterThan">
      <formula>0</formula>
    </cfRule>
    <cfRule type="cellIs" dxfId="329" priority="348" operator="lessThan">
      <formula>0</formula>
    </cfRule>
  </conditionalFormatting>
  <conditionalFormatting sqref="R390">
    <cfRule type="cellIs" dxfId="328" priority="345" operator="greaterThan">
      <formula>0</formula>
    </cfRule>
    <cfRule type="cellIs" dxfId="327" priority="346" operator="lessThan">
      <formula>0</formula>
    </cfRule>
  </conditionalFormatting>
  <conditionalFormatting sqref="Q390">
    <cfRule type="cellIs" dxfId="326" priority="344" operator="greaterThan">
      <formula>0</formula>
    </cfRule>
  </conditionalFormatting>
  <conditionalFormatting sqref="S391:T391">
    <cfRule type="cellIs" dxfId="325" priority="342" operator="greaterThan">
      <formula>0</formula>
    </cfRule>
    <cfRule type="cellIs" dxfId="324" priority="343" operator="lessThan">
      <formula>0</formula>
    </cfRule>
  </conditionalFormatting>
  <conditionalFormatting sqref="R391">
    <cfRule type="cellIs" dxfId="323" priority="340" operator="greaterThan">
      <formula>0</formula>
    </cfRule>
    <cfRule type="cellIs" dxfId="322" priority="341" operator="lessThan">
      <formula>0</formula>
    </cfRule>
  </conditionalFormatting>
  <conditionalFormatting sqref="Q391">
    <cfRule type="cellIs" dxfId="321" priority="339" operator="greaterThan">
      <formula>0</formula>
    </cfRule>
  </conditionalFormatting>
  <conditionalFormatting sqref="S392:T392">
    <cfRule type="cellIs" dxfId="320" priority="337" operator="greaterThan">
      <formula>0</formula>
    </cfRule>
    <cfRule type="cellIs" dxfId="319" priority="338" operator="lessThan">
      <formula>0</formula>
    </cfRule>
  </conditionalFormatting>
  <conditionalFormatting sqref="R392">
    <cfRule type="cellIs" dxfId="318" priority="335" operator="greaterThan">
      <formula>0</formula>
    </cfRule>
    <cfRule type="cellIs" dxfId="317" priority="336" operator="lessThan">
      <formula>0</formula>
    </cfRule>
  </conditionalFormatting>
  <conditionalFormatting sqref="Q392">
    <cfRule type="cellIs" dxfId="316" priority="334" operator="greaterThan">
      <formula>0</formula>
    </cfRule>
  </conditionalFormatting>
  <conditionalFormatting sqref="S393:T393">
    <cfRule type="cellIs" dxfId="315" priority="332" operator="greaterThan">
      <formula>0</formula>
    </cfRule>
    <cfRule type="cellIs" dxfId="314" priority="333" operator="lessThan">
      <formula>0</formula>
    </cfRule>
  </conditionalFormatting>
  <conditionalFormatting sqref="R393">
    <cfRule type="cellIs" dxfId="313" priority="330" operator="greaterThan">
      <formula>0</formula>
    </cfRule>
    <cfRule type="cellIs" dxfId="312" priority="331" operator="lessThan">
      <formula>0</formula>
    </cfRule>
  </conditionalFormatting>
  <conditionalFormatting sqref="Q393">
    <cfRule type="cellIs" dxfId="311" priority="329" operator="greaterThan">
      <formula>0</formula>
    </cfRule>
  </conditionalFormatting>
  <conditionalFormatting sqref="S394:T395">
    <cfRule type="cellIs" dxfId="310" priority="327" operator="greaterThan">
      <formula>0</formula>
    </cfRule>
    <cfRule type="cellIs" dxfId="309" priority="328" operator="lessThan">
      <formula>0</formula>
    </cfRule>
  </conditionalFormatting>
  <conditionalFormatting sqref="R394:R395">
    <cfRule type="cellIs" dxfId="308" priority="325" operator="greaterThan">
      <formula>0</formula>
    </cfRule>
    <cfRule type="cellIs" dxfId="307" priority="326" operator="lessThan">
      <formula>0</formula>
    </cfRule>
  </conditionalFormatting>
  <conditionalFormatting sqref="Q394:Q395">
    <cfRule type="cellIs" dxfId="306" priority="324" operator="greaterThan">
      <formula>0</formula>
    </cfRule>
  </conditionalFormatting>
  <conditionalFormatting sqref="S396:T396">
    <cfRule type="cellIs" dxfId="305" priority="322" operator="greaterThan">
      <formula>0</formula>
    </cfRule>
    <cfRule type="cellIs" dxfId="304" priority="323" operator="lessThan">
      <formula>0</formula>
    </cfRule>
  </conditionalFormatting>
  <conditionalFormatting sqref="R396">
    <cfRule type="cellIs" dxfId="303" priority="320" operator="greaterThan">
      <formula>0</formula>
    </cfRule>
    <cfRule type="cellIs" dxfId="302" priority="321" operator="lessThan">
      <formula>0</formula>
    </cfRule>
  </conditionalFormatting>
  <conditionalFormatting sqref="Q396">
    <cfRule type="cellIs" dxfId="301" priority="319" operator="greaterThan">
      <formula>0</formula>
    </cfRule>
  </conditionalFormatting>
  <conditionalFormatting sqref="S397:T397">
    <cfRule type="cellIs" dxfId="300" priority="317" operator="greaterThan">
      <formula>0</formula>
    </cfRule>
    <cfRule type="cellIs" dxfId="299" priority="318" operator="lessThan">
      <formula>0</formula>
    </cfRule>
  </conditionalFormatting>
  <conditionalFormatting sqref="R397">
    <cfRule type="cellIs" dxfId="298" priority="315" operator="greaterThan">
      <formula>0</formula>
    </cfRule>
    <cfRule type="cellIs" dxfId="297" priority="316" operator="lessThan">
      <formula>0</formula>
    </cfRule>
  </conditionalFormatting>
  <conditionalFormatting sqref="Q397">
    <cfRule type="cellIs" dxfId="296" priority="314" operator="greaterThan">
      <formula>0</formula>
    </cfRule>
  </conditionalFormatting>
  <conditionalFormatting sqref="S398:T398">
    <cfRule type="cellIs" dxfId="295" priority="312" operator="greaterThan">
      <formula>0</formula>
    </cfRule>
    <cfRule type="cellIs" dxfId="294" priority="313" operator="lessThan">
      <formula>0</formula>
    </cfRule>
  </conditionalFormatting>
  <conditionalFormatting sqref="R398">
    <cfRule type="cellIs" dxfId="293" priority="310" operator="greaterThan">
      <formula>0</formula>
    </cfRule>
    <cfRule type="cellIs" dxfId="292" priority="311" operator="lessThan">
      <formula>0</formula>
    </cfRule>
  </conditionalFormatting>
  <conditionalFormatting sqref="Q398">
    <cfRule type="cellIs" dxfId="291" priority="309" operator="greaterThan">
      <formula>0</formula>
    </cfRule>
  </conditionalFormatting>
  <conditionalFormatting sqref="S399:T399">
    <cfRule type="cellIs" dxfId="290" priority="307" operator="greaterThan">
      <formula>0</formula>
    </cfRule>
    <cfRule type="cellIs" dxfId="289" priority="308" operator="lessThan">
      <formula>0</formula>
    </cfRule>
  </conditionalFormatting>
  <conditionalFormatting sqref="R399">
    <cfRule type="cellIs" dxfId="288" priority="305" operator="greaterThan">
      <formula>0</formula>
    </cfRule>
    <cfRule type="cellIs" dxfId="287" priority="306" operator="lessThan">
      <formula>0</formula>
    </cfRule>
  </conditionalFormatting>
  <conditionalFormatting sqref="Q399">
    <cfRule type="cellIs" dxfId="286" priority="304" operator="greaterThan">
      <formula>0</formula>
    </cfRule>
  </conditionalFormatting>
  <conditionalFormatting sqref="S36:T36">
    <cfRule type="cellIs" dxfId="285" priority="302" operator="greaterThan">
      <formula>0</formula>
    </cfRule>
    <cfRule type="cellIs" dxfId="284" priority="303" operator="lessThan">
      <formula>0</formula>
    </cfRule>
  </conditionalFormatting>
  <conditionalFormatting sqref="S400:T410">
    <cfRule type="cellIs" dxfId="283" priority="300" operator="greaterThan">
      <formula>0</formula>
    </cfRule>
    <cfRule type="cellIs" dxfId="282" priority="301" operator="lessThan">
      <formula>0</formula>
    </cfRule>
  </conditionalFormatting>
  <conditionalFormatting sqref="R400:R410">
    <cfRule type="cellIs" dxfId="281" priority="298" operator="greaterThan">
      <formula>0</formula>
    </cfRule>
    <cfRule type="cellIs" dxfId="280" priority="299" operator="lessThan">
      <formula>0</formula>
    </cfRule>
  </conditionalFormatting>
  <conditionalFormatting sqref="Q400:Q410">
    <cfRule type="cellIs" dxfId="279" priority="297" operator="greaterThan">
      <formula>0</formula>
    </cfRule>
  </conditionalFormatting>
  <conditionalFormatting sqref="S411:T411">
    <cfRule type="cellIs" dxfId="278" priority="295" operator="greaterThan">
      <formula>0</formula>
    </cfRule>
    <cfRule type="cellIs" dxfId="277" priority="296" operator="lessThan">
      <formula>0</formula>
    </cfRule>
  </conditionalFormatting>
  <conditionalFormatting sqref="R411">
    <cfRule type="cellIs" dxfId="276" priority="293" operator="greaterThan">
      <formula>0</formula>
    </cfRule>
    <cfRule type="cellIs" dxfId="275" priority="294" operator="lessThan">
      <formula>0</formula>
    </cfRule>
  </conditionalFormatting>
  <conditionalFormatting sqref="Q411">
    <cfRule type="cellIs" dxfId="274" priority="292" operator="greaterThan">
      <formula>0</formula>
    </cfRule>
  </conditionalFormatting>
  <conditionalFormatting sqref="S412:T412">
    <cfRule type="cellIs" dxfId="273" priority="290" operator="greaterThan">
      <formula>0</formula>
    </cfRule>
    <cfRule type="cellIs" dxfId="272" priority="291" operator="lessThan">
      <formula>0</formula>
    </cfRule>
  </conditionalFormatting>
  <conditionalFormatting sqref="R412">
    <cfRule type="cellIs" dxfId="271" priority="288" operator="greaterThan">
      <formula>0</formula>
    </cfRule>
    <cfRule type="cellIs" dxfId="270" priority="289" operator="lessThan">
      <formula>0</formula>
    </cfRule>
  </conditionalFormatting>
  <conditionalFormatting sqref="Q412">
    <cfRule type="cellIs" dxfId="269" priority="287" operator="greaterThan">
      <formula>0</formula>
    </cfRule>
  </conditionalFormatting>
  <conditionalFormatting sqref="S413:T413">
    <cfRule type="cellIs" dxfId="268" priority="285" operator="greaterThan">
      <formula>0</formula>
    </cfRule>
    <cfRule type="cellIs" dxfId="267" priority="286" operator="lessThan">
      <formula>0</formula>
    </cfRule>
  </conditionalFormatting>
  <conditionalFormatting sqref="R413">
    <cfRule type="cellIs" dxfId="266" priority="283" operator="greaterThan">
      <formula>0</formula>
    </cfRule>
    <cfRule type="cellIs" dxfId="265" priority="284" operator="lessThan">
      <formula>0</formula>
    </cfRule>
  </conditionalFormatting>
  <conditionalFormatting sqref="Q413">
    <cfRule type="cellIs" dxfId="264" priority="282" operator="greaterThan">
      <formula>0</formula>
    </cfRule>
  </conditionalFormatting>
  <conditionalFormatting sqref="Y413:Z413">
    <cfRule type="cellIs" dxfId="263" priority="281" operator="lessThan">
      <formula>0</formula>
    </cfRule>
  </conditionalFormatting>
  <conditionalFormatting sqref="Y414:Z414">
    <cfRule type="cellIs" dxfId="262" priority="280" operator="lessThan">
      <formula>0</formula>
    </cfRule>
  </conditionalFormatting>
  <conditionalFormatting sqref="S414:T414">
    <cfRule type="cellIs" dxfId="261" priority="278" operator="greaterThan">
      <formula>0</formula>
    </cfRule>
    <cfRule type="cellIs" dxfId="260" priority="279" operator="lessThan">
      <formula>0</formula>
    </cfRule>
  </conditionalFormatting>
  <conditionalFormatting sqref="R414">
    <cfRule type="cellIs" dxfId="259" priority="276" operator="greaterThan">
      <formula>0</formula>
    </cfRule>
    <cfRule type="cellIs" dxfId="258" priority="277" operator="lessThan">
      <formula>0</formula>
    </cfRule>
  </conditionalFormatting>
  <conditionalFormatting sqref="Q414">
    <cfRule type="cellIs" dxfId="257" priority="275" operator="greaterThan">
      <formula>0</formula>
    </cfRule>
  </conditionalFormatting>
  <conditionalFormatting sqref="Y415:Z415">
    <cfRule type="cellIs" dxfId="256" priority="274" operator="lessThan">
      <formula>0</formula>
    </cfRule>
  </conditionalFormatting>
  <conditionalFormatting sqref="S415:T415">
    <cfRule type="cellIs" dxfId="255" priority="272" operator="greaterThan">
      <formula>0</formula>
    </cfRule>
    <cfRule type="cellIs" dxfId="254" priority="273" operator="lessThan">
      <formula>0</formula>
    </cfRule>
  </conditionalFormatting>
  <conditionalFormatting sqref="R415">
    <cfRule type="cellIs" dxfId="253" priority="270" operator="greaterThan">
      <formula>0</formula>
    </cfRule>
    <cfRule type="cellIs" dxfId="252" priority="271" operator="lessThan">
      <formula>0</formula>
    </cfRule>
  </conditionalFormatting>
  <conditionalFormatting sqref="Q415">
    <cfRule type="cellIs" dxfId="251" priority="269" operator="greaterThan">
      <formula>0</formula>
    </cfRule>
  </conditionalFormatting>
  <conditionalFormatting sqref="Y416:Z416">
    <cfRule type="cellIs" dxfId="250" priority="268" operator="lessThan">
      <formula>0</formula>
    </cfRule>
  </conditionalFormatting>
  <conditionalFormatting sqref="S416:T416">
    <cfRule type="cellIs" dxfId="249" priority="266" operator="greaterThan">
      <formula>0</formula>
    </cfRule>
    <cfRule type="cellIs" dxfId="248" priority="267" operator="lessThan">
      <formula>0</formula>
    </cfRule>
  </conditionalFormatting>
  <conditionalFormatting sqref="R416">
    <cfRule type="cellIs" dxfId="247" priority="264" operator="greaterThan">
      <formula>0</formula>
    </cfRule>
    <cfRule type="cellIs" dxfId="246" priority="265" operator="lessThan">
      <formula>0</formula>
    </cfRule>
  </conditionalFormatting>
  <conditionalFormatting sqref="Q416">
    <cfRule type="cellIs" dxfId="245" priority="263" operator="greaterThan">
      <formula>0</formula>
    </cfRule>
  </conditionalFormatting>
  <conditionalFormatting sqref="S417:T417">
    <cfRule type="cellIs" dxfId="244" priority="261" operator="greaterThan">
      <formula>0</formula>
    </cfRule>
    <cfRule type="cellIs" dxfId="243" priority="262" operator="lessThan">
      <formula>0</formula>
    </cfRule>
  </conditionalFormatting>
  <conditionalFormatting sqref="R417">
    <cfRule type="cellIs" dxfId="242" priority="259" operator="greaterThan">
      <formula>0</formula>
    </cfRule>
    <cfRule type="cellIs" dxfId="241" priority="260" operator="lessThan">
      <formula>0</formula>
    </cfRule>
  </conditionalFormatting>
  <conditionalFormatting sqref="Q417">
    <cfRule type="cellIs" dxfId="240" priority="258" operator="greaterThan">
      <formula>0</formula>
    </cfRule>
  </conditionalFormatting>
  <conditionalFormatting sqref="Y417:Z417">
    <cfRule type="cellIs" dxfId="239" priority="257" operator="lessThan">
      <formula>0</formula>
    </cfRule>
  </conditionalFormatting>
  <conditionalFormatting sqref="Y418:Z418">
    <cfRule type="cellIs" dxfId="238" priority="256" operator="lessThan">
      <formula>0</formula>
    </cfRule>
  </conditionalFormatting>
  <conditionalFormatting sqref="S418:T418">
    <cfRule type="cellIs" dxfId="237" priority="254" operator="greaterThan">
      <formula>0</formula>
    </cfRule>
    <cfRule type="cellIs" dxfId="236" priority="255" operator="lessThan">
      <formula>0</formula>
    </cfRule>
  </conditionalFormatting>
  <conditionalFormatting sqref="R418">
    <cfRule type="cellIs" dxfId="235" priority="252" operator="greaterThan">
      <formula>0</formula>
    </cfRule>
    <cfRule type="cellIs" dxfId="234" priority="253" operator="lessThan">
      <formula>0</formula>
    </cfRule>
  </conditionalFormatting>
  <conditionalFormatting sqref="Q418">
    <cfRule type="cellIs" dxfId="233" priority="251" operator="greaterThan">
      <formula>0</formula>
    </cfRule>
  </conditionalFormatting>
  <conditionalFormatting sqref="BE2:BP128 BE130:BP250 BE415:BP418 BE252:BP252 BE301:BP413">
    <cfRule type="cellIs" dxfId="232" priority="250" operator="greaterThan">
      <formula>0</formula>
    </cfRule>
  </conditionalFormatting>
  <conditionalFormatting sqref="BQ2:BQ128 BQ130:BQ250 BQ415:BQ418 BQ252 BQ301:BQ413">
    <cfRule type="cellIs" dxfId="231" priority="249" operator="greaterThan">
      <formula>0</formula>
    </cfRule>
  </conditionalFormatting>
  <conditionalFormatting sqref="AA2:AA418">
    <cfRule type="containsText" dxfId="230" priority="247" operator="containsText" text="mdmq">
      <formula>NOT(ISERROR(SEARCH("mdmq",AA2)))</formula>
    </cfRule>
    <cfRule type="containsText" dxfId="229" priority="248" operator="containsText" text="PROPIOS">
      <formula>NOT(ISERROR(SEARCH("PROPIOS",AA2)))</formula>
    </cfRule>
  </conditionalFormatting>
  <conditionalFormatting sqref="S419:T419">
    <cfRule type="cellIs" dxfId="228" priority="245" operator="greaterThan">
      <formula>0</formula>
    </cfRule>
    <cfRule type="cellIs" dxfId="227" priority="246" operator="lessThan">
      <formula>0</formula>
    </cfRule>
  </conditionalFormatting>
  <conditionalFormatting sqref="R419">
    <cfRule type="cellIs" dxfId="226" priority="243" operator="greaterThan">
      <formula>0</formula>
    </cfRule>
    <cfRule type="cellIs" dxfId="225" priority="244" operator="lessThan">
      <formula>0</formula>
    </cfRule>
  </conditionalFormatting>
  <conditionalFormatting sqref="Q419">
    <cfRule type="cellIs" dxfId="224" priority="242" operator="greaterThan">
      <formula>0</formula>
    </cfRule>
  </conditionalFormatting>
  <conditionalFormatting sqref="Y419:Z419">
    <cfRule type="cellIs" dxfId="223" priority="241" operator="lessThan">
      <formula>0</formula>
    </cfRule>
  </conditionalFormatting>
  <conditionalFormatting sqref="BE419:BP419">
    <cfRule type="cellIs" dxfId="222" priority="240" operator="greaterThan">
      <formula>0</formula>
    </cfRule>
  </conditionalFormatting>
  <conditionalFormatting sqref="BQ419">
    <cfRule type="cellIs" dxfId="221" priority="239" operator="greaterThan">
      <formula>0</formula>
    </cfRule>
  </conditionalFormatting>
  <conditionalFormatting sqref="AA419">
    <cfRule type="containsText" dxfId="220" priority="237" operator="containsText" text="mdmq">
      <formula>NOT(ISERROR(SEARCH("mdmq",AA419)))</formula>
    </cfRule>
    <cfRule type="containsText" dxfId="219" priority="238" operator="containsText" text="PROPIOS">
      <formula>NOT(ISERROR(SEARCH("PROPIOS",AA419)))</formula>
    </cfRule>
  </conditionalFormatting>
  <conditionalFormatting sqref="Y420:Z420">
    <cfRule type="cellIs" dxfId="218" priority="236" operator="lessThan">
      <formula>0</formula>
    </cfRule>
  </conditionalFormatting>
  <conditionalFormatting sqref="S420:T420">
    <cfRule type="cellIs" dxfId="217" priority="234" operator="greaterThan">
      <formula>0</formula>
    </cfRule>
    <cfRule type="cellIs" dxfId="216" priority="235" operator="lessThan">
      <formula>0</formula>
    </cfRule>
  </conditionalFormatting>
  <conditionalFormatting sqref="R420">
    <cfRule type="cellIs" dxfId="215" priority="232" operator="greaterThan">
      <formula>0</formula>
    </cfRule>
    <cfRule type="cellIs" dxfId="214" priority="233" operator="lessThan">
      <formula>0</formula>
    </cfRule>
  </conditionalFormatting>
  <conditionalFormatting sqref="Q420">
    <cfRule type="cellIs" dxfId="213" priority="231" operator="greaterThan">
      <formula>0</formula>
    </cfRule>
  </conditionalFormatting>
  <conditionalFormatting sqref="BE420:BP420">
    <cfRule type="cellIs" dxfId="212" priority="230" operator="greaterThan">
      <formula>0</formula>
    </cfRule>
  </conditionalFormatting>
  <conditionalFormatting sqref="BQ420">
    <cfRule type="cellIs" dxfId="211" priority="229" operator="greaterThan">
      <formula>0</formula>
    </cfRule>
  </conditionalFormatting>
  <conditionalFormatting sqref="AA420">
    <cfRule type="containsText" dxfId="210" priority="227" operator="containsText" text="mdmq">
      <formula>NOT(ISERROR(SEARCH("mdmq",AA420)))</formula>
    </cfRule>
    <cfRule type="containsText" dxfId="209" priority="228" operator="containsText" text="PROPIOS">
      <formula>NOT(ISERROR(SEARCH("PROPIOS",AA420)))</formula>
    </cfRule>
  </conditionalFormatting>
  <conditionalFormatting sqref="S421:T421">
    <cfRule type="cellIs" dxfId="208" priority="225" operator="greaterThan">
      <formula>0</formula>
    </cfRule>
    <cfRule type="cellIs" dxfId="207" priority="226" operator="lessThan">
      <formula>0</formula>
    </cfRule>
  </conditionalFormatting>
  <conditionalFormatting sqref="R421">
    <cfRule type="cellIs" dxfId="206" priority="223" operator="greaterThan">
      <formula>0</formula>
    </cfRule>
    <cfRule type="cellIs" dxfId="205" priority="224" operator="lessThan">
      <formula>0</formula>
    </cfRule>
  </conditionalFormatting>
  <conditionalFormatting sqref="Q421">
    <cfRule type="cellIs" dxfId="204" priority="222" operator="greaterThan">
      <formula>0</formula>
    </cfRule>
  </conditionalFormatting>
  <conditionalFormatting sqref="Y421:Z421">
    <cfRule type="cellIs" dxfId="203" priority="221" operator="lessThan">
      <formula>0</formula>
    </cfRule>
  </conditionalFormatting>
  <conditionalFormatting sqref="BE421:BP421">
    <cfRule type="cellIs" dxfId="202" priority="220" operator="greaterThan">
      <formula>0</formula>
    </cfRule>
  </conditionalFormatting>
  <conditionalFormatting sqref="BQ421">
    <cfRule type="cellIs" dxfId="201" priority="219" operator="greaterThan">
      <formula>0</formula>
    </cfRule>
  </conditionalFormatting>
  <conditionalFormatting sqref="AA421">
    <cfRule type="containsText" dxfId="200" priority="217" operator="containsText" text="mdmq">
      <formula>NOT(ISERROR(SEARCH("mdmq",AA421)))</formula>
    </cfRule>
    <cfRule type="containsText" dxfId="199" priority="218" operator="containsText" text="PROPIOS">
      <formula>NOT(ISERROR(SEARCH("PROPIOS",AA421)))</formula>
    </cfRule>
  </conditionalFormatting>
  <conditionalFormatting sqref="S422:T463">
    <cfRule type="cellIs" dxfId="198" priority="214" operator="greaterThan">
      <formula>0</formula>
    </cfRule>
    <cfRule type="cellIs" dxfId="197" priority="215" operator="lessThan">
      <formula>0</formula>
    </cfRule>
  </conditionalFormatting>
  <conditionalFormatting sqref="R422:R463">
    <cfRule type="cellIs" dxfId="196" priority="212" operator="greaterThan">
      <formula>0</formula>
    </cfRule>
    <cfRule type="cellIs" dxfId="195" priority="213" operator="lessThan">
      <formula>0</formula>
    </cfRule>
  </conditionalFormatting>
  <conditionalFormatting sqref="Q422:Q463">
    <cfRule type="cellIs" dxfId="194" priority="211" operator="greaterThan">
      <formula>0</formula>
    </cfRule>
  </conditionalFormatting>
  <conditionalFormatting sqref="Y422:Z463">
    <cfRule type="cellIs" dxfId="193" priority="210" operator="lessThan">
      <formula>0</formula>
    </cfRule>
  </conditionalFormatting>
  <conditionalFormatting sqref="BE422:BP463">
    <cfRule type="cellIs" dxfId="192" priority="209" operator="greaterThan">
      <formula>0</formula>
    </cfRule>
  </conditionalFormatting>
  <conditionalFormatting sqref="BQ422:BQ463">
    <cfRule type="cellIs" dxfId="191" priority="208" operator="greaterThan">
      <formula>0</formula>
    </cfRule>
  </conditionalFormatting>
  <conditionalFormatting sqref="AA422:AA463">
    <cfRule type="containsText" dxfId="190" priority="206" operator="containsText" text="mdmq">
      <formula>NOT(ISERROR(SEARCH("mdmq",AA422)))</formula>
    </cfRule>
    <cfRule type="containsText" dxfId="189" priority="207" operator="containsText" text="PROPIOS">
      <formula>NOT(ISERROR(SEARCH("PROPIOS",AA422)))</formula>
    </cfRule>
  </conditionalFormatting>
  <conditionalFormatting sqref="BD2:BD128 BD130:BD250 BD415:BD465 BD467:BD468 BD252 BD301:BD413">
    <cfRule type="dataBar" priority="216">
      <dataBar>
        <cfvo type="min"/>
        <cfvo type="max"/>
        <color rgb="FF638EC6"/>
      </dataBar>
      <extLst>
        <ext xmlns:x14="http://schemas.microsoft.com/office/spreadsheetml/2009/9/main" uri="{B025F937-C7B1-47D3-B67F-A62EFF666E3E}">
          <x14:id>{CC634ABF-1DD7-4A71-9A57-A5954506AD1F}</x14:id>
        </ext>
      </extLst>
    </cfRule>
  </conditionalFormatting>
  <conditionalFormatting sqref="Y464:Z464">
    <cfRule type="cellIs" dxfId="188" priority="205" operator="lessThan">
      <formula>0</formula>
    </cfRule>
  </conditionalFormatting>
  <conditionalFormatting sqref="BE464:BP464">
    <cfRule type="cellIs" dxfId="187" priority="204" operator="greaterThan">
      <formula>0</formula>
    </cfRule>
  </conditionalFormatting>
  <conditionalFormatting sqref="BQ464">
    <cfRule type="cellIs" dxfId="186" priority="203" operator="greaterThan">
      <formula>0</formula>
    </cfRule>
  </conditionalFormatting>
  <conditionalFormatting sqref="AA464">
    <cfRule type="containsText" dxfId="185" priority="201" operator="containsText" text="mdmq">
      <formula>NOT(ISERROR(SEARCH("mdmq",AA464)))</formula>
    </cfRule>
    <cfRule type="containsText" dxfId="184" priority="202" operator="containsText" text="PROPIOS">
      <formula>NOT(ISERROR(SEARCH("PROPIOS",AA464)))</formula>
    </cfRule>
  </conditionalFormatting>
  <conditionalFormatting sqref="S464:T464">
    <cfRule type="cellIs" dxfId="183" priority="199" operator="greaterThan">
      <formula>0</formula>
    </cfRule>
    <cfRule type="cellIs" dxfId="182" priority="200" operator="lessThan">
      <formula>0</formula>
    </cfRule>
  </conditionalFormatting>
  <conditionalFormatting sqref="R464">
    <cfRule type="cellIs" dxfId="181" priority="197" operator="greaterThan">
      <formula>0</formula>
    </cfRule>
    <cfRule type="cellIs" dxfId="180" priority="198" operator="lessThan">
      <formula>0</formula>
    </cfRule>
  </conditionalFormatting>
  <conditionalFormatting sqref="Q464">
    <cfRule type="cellIs" dxfId="179" priority="196" operator="greaterThan">
      <formula>0</formula>
    </cfRule>
  </conditionalFormatting>
  <conditionalFormatting sqref="S465:T465">
    <cfRule type="cellIs" dxfId="178" priority="194" operator="greaterThan">
      <formula>0</formula>
    </cfRule>
    <cfRule type="cellIs" dxfId="177" priority="195" operator="lessThan">
      <formula>0</formula>
    </cfRule>
  </conditionalFormatting>
  <conditionalFormatting sqref="R465">
    <cfRule type="cellIs" dxfId="176" priority="192" operator="greaterThan">
      <formula>0</formula>
    </cfRule>
    <cfRule type="cellIs" dxfId="175" priority="193" operator="lessThan">
      <formula>0</formula>
    </cfRule>
  </conditionalFormatting>
  <conditionalFormatting sqref="Q465">
    <cfRule type="cellIs" dxfId="174" priority="191" operator="greaterThan">
      <formula>0</formula>
    </cfRule>
  </conditionalFormatting>
  <conditionalFormatting sqref="Y465:Z465">
    <cfRule type="cellIs" dxfId="173" priority="190" operator="lessThan">
      <formula>0</formula>
    </cfRule>
  </conditionalFormatting>
  <conditionalFormatting sqref="BE465:BP465">
    <cfRule type="cellIs" dxfId="172" priority="189" operator="greaterThan">
      <formula>0</formula>
    </cfRule>
  </conditionalFormatting>
  <conditionalFormatting sqref="BQ465">
    <cfRule type="cellIs" dxfId="171" priority="188" operator="greaterThan">
      <formula>0</formula>
    </cfRule>
  </conditionalFormatting>
  <conditionalFormatting sqref="AA465">
    <cfRule type="containsText" dxfId="170" priority="186" operator="containsText" text="mdmq">
      <formula>NOT(ISERROR(SEARCH("mdmq",AA465)))</formula>
    </cfRule>
    <cfRule type="containsText" dxfId="169" priority="187" operator="containsText" text="PROPIOS">
      <formula>NOT(ISERROR(SEARCH("PROPIOS",AA465)))</formula>
    </cfRule>
  </conditionalFormatting>
  <conditionalFormatting sqref="S466">
    <cfRule type="cellIs" dxfId="168" priority="184" operator="greaterThan">
      <formula>0</formula>
    </cfRule>
    <cfRule type="cellIs" dxfId="167" priority="185" operator="lessThan">
      <formula>0</formula>
    </cfRule>
  </conditionalFormatting>
  <conditionalFormatting sqref="R466">
    <cfRule type="cellIs" dxfId="166" priority="182" operator="greaterThan">
      <formula>0</formula>
    </cfRule>
    <cfRule type="cellIs" dxfId="165" priority="183" operator="lessThan">
      <formula>0</formula>
    </cfRule>
  </conditionalFormatting>
  <conditionalFormatting sqref="Q466">
    <cfRule type="cellIs" dxfId="164" priority="181" operator="greaterThan">
      <formula>0</formula>
    </cfRule>
  </conditionalFormatting>
  <conditionalFormatting sqref="Y466:Z466">
    <cfRule type="cellIs" dxfId="163" priority="180" operator="lessThan">
      <formula>0</formula>
    </cfRule>
  </conditionalFormatting>
  <conditionalFormatting sqref="AA466">
    <cfRule type="containsText" dxfId="162" priority="178" operator="containsText" text="mdmq">
      <formula>NOT(ISERROR(SEARCH("mdmq",AA466)))</formula>
    </cfRule>
    <cfRule type="containsText" dxfId="161" priority="179" operator="containsText" text="PROPIOS">
      <formula>NOT(ISERROR(SEARCH("PROPIOS",AA466)))</formula>
    </cfRule>
  </conditionalFormatting>
  <conditionalFormatting sqref="S467:T467">
    <cfRule type="cellIs" dxfId="160" priority="176" operator="greaterThan">
      <formula>0</formula>
    </cfRule>
    <cfRule type="cellIs" dxfId="159" priority="177" operator="lessThan">
      <formula>0</formula>
    </cfRule>
  </conditionalFormatting>
  <conditionalFormatting sqref="R467">
    <cfRule type="cellIs" dxfId="158" priority="174" operator="greaterThan">
      <formula>0</formula>
    </cfRule>
    <cfRule type="cellIs" dxfId="157" priority="175" operator="lessThan">
      <formula>0</formula>
    </cfRule>
  </conditionalFormatting>
  <conditionalFormatting sqref="Q467">
    <cfRule type="cellIs" dxfId="156" priority="173" operator="greaterThan">
      <formula>0</formula>
    </cfRule>
  </conditionalFormatting>
  <conditionalFormatting sqref="AA467">
    <cfRule type="containsText" dxfId="155" priority="171" operator="containsText" text="mdmq">
      <formula>NOT(ISERROR(SEARCH("mdmq",AA467)))</formula>
    </cfRule>
    <cfRule type="containsText" dxfId="154" priority="172" operator="containsText" text="PROPIOS">
      <formula>NOT(ISERROR(SEARCH("PROPIOS",AA467)))</formula>
    </cfRule>
  </conditionalFormatting>
  <conditionalFormatting sqref="Y467:Z467">
    <cfRule type="cellIs" dxfId="153" priority="170" operator="lessThan">
      <formula>0</formula>
    </cfRule>
  </conditionalFormatting>
  <conditionalFormatting sqref="BE467:BP467">
    <cfRule type="cellIs" dxfId="152" priority="169" operator="greaterThan">
      <formula>0</formula>
    </cfRule>
  </conditionalFormatting>
  <conditionalFormatting sqref="BQ467">
    <cfRule type="cellIs" dxfId="151" priority="168" operator="greaterThan">
      <formula>0</formula>
    </cfRule>
  </conditionalFormatting>
  <conditionalFormatting sqref="S468:T468">
    <cfRule type="cellIs" dxfId="150" priority="166" operator="greaterThan">
      <formula>0</formula>
    </cfRule>
    <cfRule type="cellIs" dxfId="149" priority="167" operator="lessThan">
      <formula>0</formula>
    </cfRule>
  </conditionalFormatting>
  <conditionalFormatting sqref="R468">
    <cfRule type="cellIs" dxfId="148" priority="164" operator="greaterThan">
      <formula>0</formula>
    </cfRule>
    <cfRule type="cellIs" dxfId="147" priority="165" operator="lessThan">
      <formula>0</formula>
    </cfRule>
  </conditionalFormatting>
  <conditionalFormatting sqref="Q468">
    <cfRule type="cellIs" dxfId="146" priority="163" operator="greaterThan">
      <formula>0</formula>
    </cfRule>
  </conditionalFormatting>
  <conditionalFormatting sqref="Y468:Z468">
    <cfRule type="cellIs" dxfId="145" priority="162" operator="lessThan">
      <formula>0</formula>
    </cfRule>
  </conditionalFormatting>
  <conditionalFormatting sqref="BE468:BP468">
    <cfRule type="cellIs" dxfId="144" priority="161" operator="greaterThan">
      <formula>0</formula>
    </cfRule>
  </conditionalFormatting>
  <conditionalFormatting sqref="BQ468">
    <cfRule type="cellIs" dxfId="143" priority="160" operator="greaterThan">
      <formula>0</formula>
    </cfRule>
  </conditionalFormatting>
  <conditionalFormatting sqref="AA468">
    <cfRule type="containsText" dxfId="142" priority="158" operator="containsText" text="mdmq">
      <formula>NOT(ISERROR(SEARCH("mdmq",AA468)))</formula>
    </cfRule>
    <cfRule type="containsText" dxfId="141" priority="159" operator="containsText" text="PROPIOS">
      <formula>NOT(ISERROR(SEARCH("PROPIOS",AA468)))</formula>
    </cfRule>
  </conditionalFormatting>
  <conditionalFormatting sqref="BD469">
    <cfRule type="dataBar" priority="157">
      <dataBar>
        <cfvo type="min"/>
        <cfvo type="max"/>
        <color rgb="FF638EC6"/>
      </dataBar>
      <extLst>
        <ext xmlns:x14="http://schemas.microsoft.com/office/spreadsheetml/2009/9/main" uri="{B025F937-C7B1-47D3-B67F-A62EFF666E3E}">
          <x14:id>{F9803EF3-9044-49E5-ABDE-1F14073B08AE}</x14:id>
        </ext>
      </extLst>
    </cfRule>
  </conditionalFormatting>
  <conditionalFormatting sqref="S469:T469">
    <cfRule type="cellIs" dxfId="140" priority="155" operator="greaterThan">
      <formula>0</formula>
    </cfRule>
    <cfRule type="cellIs" dxfId="139" priority="156" operator="lessThan">
      <formula>0</formula>
    </cfRule>
  </conditionalFormatting>
  <conditionalFormatting sqref="R469">
    <cfRule type="cellIs" dxfId="138" priority="153" operator="greaterThan">
      <formula>0</formula>
    </cfRule>
    <cfRule type="cellIs" dxfId="137" priority="154" operator="lessThan">
      <formula>0</formula>
    </cfRule>
  </conditionalFormatting>
  <conditionalFormatting sqref="Q469">
    <cfRule type="cellIs" dxfId="136" priority="152" operator="greaterThan">
      <formula>0</formula>
    </cfRule>
  </conditionalFormatting>
  <conditionalFormatting sqref="Y469:Z469">
    <cfRule type="cellIs" dxfId="135" priority="151" operator="lessThan">
      <formula>0</formula>
    </cfRule>
  </conditionalFormatting>
  <conditionalFormatting sqref="BE469:BP469">
    <cfRule type="cellIs" dxfId="134" priority="150" operator="greaterThan">
      <formula>0</formula>
    </cfRule>
  </conditionalFormatting>
  <conditionalFormatting sqref="BQ469">
    <cfRule type="cellIs" dxfId="133" priority="149" operator="greaterThan">
      <formula>0</formula>
    </cfRule>
  </conditionalFormatting>
  <conditionalFormatting sqref="AA469">
    <cfRule type="containsText" dxfId="132" priority="147" operator="containsText" text="mdmq">
      <formula>NOT(ISERROR(SEARCH("mdmq",AA469)))</formula>
    </cfRule>
    <cfRule type="containsText" dxfId="131" priority="148" operator="containsText" text="PROPIOS">
      <formula>NOT(ISERROR(SEARCH("PROPIOS",AA469)))</formula>
    </cfRule>
  </conditionalFormatting>
  <conditionalFormatting sqref="S470:T470">
    <cfRule type="cellIs" dxfId="130" priority="145" operator="greaterThan">
      <formula>0</formula>
    </cfRule>
    <cfRule type="cellIs" dxfId="129" priority="146" operator="lessThan">
      <formula>0</formula>
    </cfRule>
  </conditionalFormatting>
  <conditionalFormatting sqref="R470">
    <cfRule type="cellIs" dxfId="128" priority="143" operator="greaterThan">
      <formula>0</formula>
    </cfRule>
    <cfRule type="cellIs" dxfId="127" priority="144" operator="lessThan">
      <formula>0</formula>
    </cfRule>
  </conditionalFormatting>
  <conditionalFormatting sqref="Q470">
    <cfRule type="cellIs" dxfId="126" priority="142" operator="greaterThan">
      <formula>0</formula>
    </cfRule>
  </conditionalFormatting>
  <conditionalFormatting sqref="Y470:Z470">
    <cfRule type="cellIs" dxfId="125" priority="141" operator="lessThan">
      <formula>0</formula>
    </cfRule>
  </conditionalFormatting>
  <conditionalFormatting sqref="AA470">
    <cfRule type="containsText" dxfId="124" priority="139" operator="containsText" text="mdmq">
      <formula>NOT(ISERROR(SEARCH("mdmq",AA470)))</formula>
    </cfRule>
    <cfRule type="containsText" dxfId="123" priority="140" operator="containsText" text="PROPIOS">
      <formula>NOT(ISERROR(SEARCH("PROPIOS",AA470)))</formula>
    </cfRule>
  </conditionalFormatting>
  <conditionalFormatting sqref="BD470">
    <cfRule type="dataBar" priority="138">
      <dataBar>
        <cfvo type="min"/>
        <cfvo type="max"/>
        <color rgb="FF638EC6"/>
      </dataBar>
      <extLst>
        <ext xmlns:x14="http://schemas.microsoft.com/office/spreadsheetml/2009/9/main" uri="{B025F937-C7B1-47D3-B67F-A62EFF666E3E}">
          <x14:id>{4CBC45D0-BF83-4697-B3EC-F961BFD84B04}</x14:id>
        </ext>
      </extLst>
    </cfRule>
  </conditionalFormatting>
  <conditionalFormatting sqref="BE470:BP470">
    <cfRule type="cellIs" dxfId="122" priority="137" operator="greaterThan">
      <formula>0</formula>
    </cfRule>
  </conditionalFormatting>
  <conditionalFormatting sqref="BQ470">
    <cfRule type="cellIs" dxfId="121" priority="136" operator="greaterThan">
      <formula>0</formula>
    </cfRule>
  </conditionalFormatting>
  <conditionalFormatting sqref="S471:T471">
    <cfRule type="cellIs" dxfId="120" priority="134" operator="greaterThan">
      <formula>0</formula>
    </cfRule>
    <cfRule type="cellIs" dxfId="119" priority="135" operator="lessThan">
      <formula>0</formula>
    </cfRule>
  </conditionalFormatting>
  <conditionalFormatting sqref="R471">
    <cfRule type="cellIs" dxfId="118" priority="132" operator="greaterThan">
      <formula>0</formula>
    </cfRule>
    <cfRule type="cellIs" dxfId="117" priority="133" operator="lessThan">
      <formula>0</formula>
    </cfRule>
  </conditionalFormatting>
  <conditionalFormatting sqref="Q471">
    <cfRule type="cellIs" dxfId="116" priority="131" operator="greaterThan">
      <formula>0</formula>
    </cfRule>
  </conditionalFormatting>
  <conditionalFormatting sqref="Y471:Z471">
    <cfRule type="cellIs" dxfId="115" priority="130" operator="lessThan">
      <formula>0</formula>
    </cfRule>
  </conditionalFormatting>
  <conditionalFormatting sqref="AA471">
    <cfRule type="containsText" dxfId="114" priority="128" operator="containsText" text="mdmq">
      <formula>NOT(ISERROR(SEARCH("mdmq",AA471)))</formula>
    </cfRule>
    <cfRule type="containsText" dxfId="113" priority="129" operator="containsText" text="PROPIOS">
      <formula>NOT(ISERROR(SEARCH("PROPIOS",AA471)))</formula>
    </cfRule>
  </conditionalFormatting>
  <conditionalFormatting sqref="BD471">
    <cfRule type="dataBar" priority="127">
      <dataBar>
        <cfvo type="min"/>
        <cfvo type="max"/>
        <color rgb="FF638EC6"/>
      </dataBar>
      <extLst>
        <ext xmlns:x14="http://schemas.microsoft.com/office/spreadsheetml/2009/9/main" uri="{B025F937-C7B1-47D3-B67F-A62EFF666E3E}">
          <x14:id>{4AC4DB14-B4D3-4551-BD5F-1575640018EB}</x14:id>
        </ext>
      </extLst>
    </cfRule>
  </conditionalFormatting>
  <conditionalFormatting sqref="BE471:BP471">
    <cfRule type="cellIs" dxfId="112" priority="126" operator="greaterThan">
      <formula>0</formula>
    </cfRule>
  </conditionalFormatting>
  <conditionalFormatting sqref="BQ471">
    <cfRule type="cellIs" dxfId="111" priority="125" operator="greaterThan">
      <formula>0</formula>
    </cfRule>
  </conditionalFormatting>
  <conditionalFormatting sqref="BD129">
    <cfRule type="dataBar" priority="124">
      <dataBar>
        <cfvo type="min"/>
        <cfvo type="max"/>
        <color rgb="FF638EC6"/>
      </dataBar>
      <extLst>
        <ext xmlns:x14="http://schemas.microsoft.com/office/spreadsheetml/2009/9/main" uri="{B025F937-C7B1-47D3-B67F-A62EFF666E3E}">
          <x14:id>{B14D8B0C-4994-4B56-B7E9-43EF4EA0C716}</x14:id>
        </ext>
      </extLst>
    </cfRule>
  </conditionalFormatting>
  <conditionalFormatting sqref="BE129:BP129">
    <cfRule type="cellIs" dxfId="110" priority="123" operator="greaterThan">
      <formula>0</formula>
    </cfRule>
  </conditionalFormatting>
  <conditionalFormatting sqref="BQ129">
    <cfRule type="cellIs" dxfId="109" priority="122" operator="greaterThan">
      <formula>0</formula>
    </cfRule>
  </conditionalFormatting>
  <conditionalFormatting sqref="S472:T472">
    <cfRule type="cellIs" dxfId="108" priority="120" operator="greaterThan">
      <formula>0</formula>
    </cfRule>
    <cfRule type="cellIs" dxfId="107" priority="121" operator="lessThan">
      <formula>0</formula>
    </cfRule>
  </conditionalFormatting>
  <conditionalFormatting sqref="R472">
    <cfRule type="cellIs" dxfId="106" priority="118" operator="greaterThan">
      <formula>0</formula>
    </cfRule>
    <cfRule type="cellIs" dxfId="105" priority="119" operator="lessThan">
      <formula>0</formula>
    </cfRule>
  </conditionalFormatting>
  <conditionalFormatting sqref="Q472">
    <cfRule type="cellIs" dxfId="104" priority="117" operator="greaterThan">
      <formula>0</formula>
    </cfRule>
  </conditionalFormatting>
  <conditionalFormatting sqref="Y472:Z472">
    <cfRule type="cellIs" dxfId="103" priority="116" operator="lessThan">
      <formula>0</formula>
    </cfRule>
  </conditionalFormatting>
  <conditionalFormatting sqref="AA472">
    <cfRule type="containsText" dxfId="102" priority="114" operator="containsText" text="mdmq">
      <formula>NOT(ISERROR(SEARCH("mdmq",AA472)))</formula>
    </cfRule>
    <cfRule type="containsText" dxfId="101" priority="115" operator="containsText" text="PROPIOS">
      <formula>NOT(ISERROR(SEARCH("PROPIOS",AA472)))</formula>
    </cfRule>
  </conditionalFormatting>
  <conditionalFormatting sqref="BD472">
    <cfRule type="dataBar" priority="113">
      <dataBar>
        <cfvo type="min"/>
        <cfvo type="max"/>
        <color rgb="FF638EC6"/>
      </dataBar>
      <extLst>
        <ext xmlns:x14="http://schemas.microsoft.com/office/spreadsheetml/2009/9/main" uri="{B025F937-C7B1-47D3-B67F-A62EFF666E3E}">
          <x14:id>{0CF6AA2B-D9C6-4577-B375-82E9F503D148}</x14:id>
        </ext>
      </extLst>
    </cfRule>
  </conditionalFormatting>
  <conditionalFormatting sqref="BE472:BP472">
    <cfRule type="cellIs" dxfId="100" priority="112" operator="greaterThan">
      <formula>0</formula>
    </cfRule>
  </conditionalFormatting>
  <conditionalFormatting sqref="BQ472">
    <cfRule type="cellIs" dxfId="99" priority="111" operator="greaterThan">
      <formula>0</formula>
    </cfRule>
  </conditionalFormatting>
  <conditionalFormatting sqref="T355">
    <cfRule type="cellIs" dxfId="98" priority="109" operator="greaterThan">
      <formula>0</formula>
    </cfRule>
    <cfRule type="cellIs" dxfId="97" priority="110" operator="lessThan">
      <formula>0</formula>
    </cfRule>
  </conditionalFormatting>
  <conditionalFormatting sqref="T356">
    <cfRule type="cellIs" dxfId="96" priority="107" operator="greaterThan">
      <formula>0</formula>
    </cfRule>
    <cfRule type="cellIs" dxfId="95" priority="108" operator="lessThan">
      <formula>0</formula>
    </cfRule>
  </conditionalFormatting>
  <conditionalFormatting sqref="BD414">
    <cfRule type="dataBar" priority="106">
      <dataBar>
        <cfvo type="min"/>
        <cfvo type="max"/>
        <color rgb="FF638EC6"/>
      </dataBar>
      <extLst>
        <ext xmlns:x14="http://schemas.microsoft.com/office/spreadsheetml/2009/9/main" uri="{B025F937-C7B1-47D3-B67F-A62EFF666E3E}">
          <x14:id>{0763FBCB-A0FC-47AA-B05F-A6CB1187458B}</x14:id>
        </ext>
      </extLst>
    </cfRule>
  </conditionalFormatting>
  <conditionalFormatting sqref="BE414:BP414">
    <cfRule type="cellIs" dxfId="94" priority="105" operator="greaterThan">
      <formula>0</formula>
    </cfRule>
  </conditionalFormatting>
  <conditionalFormatting sqref="BQ414">
    <cfRule type="cellIs" dxfId="93" priority="104" operator="greaterThan">
      <formula>0</formula>
    </cfRule>
  </conditionalFormatting>
  <conditionalFormatting sqref="S473:T473">
    <cfRule type="cellIs" dxfId="92" priority="102" operator="greaterThan">
      <formula>0</formula>
    </cfRule>
    <cfRule type="cellIs" dxfId="91" priority="103" operator="lessThan">
      <formula>0</formula>
    </cfRule>
  </conditionalFormatting>
  <conditionalFormatting sqref="R473">
    <cfRule type="cellIs" dxfId="90" priority="100" operator="greaterThan">
      <formula>0</formula>
    </cfRule>
    <cfRule type="cellIs" dxfId="89" priority="101" operator="lessThan">
      <formula>0</formula>
    </cfRule>
  </conditionalFormatting>
  <conditionalFormatting sqref="Q473">
    <cfRule type="cellIs" dxfId="88" priority="99" operator="greaterThan">
      <formula>0</formula>
    </cfRule>
  </conditionalFormatting>
  <conditionalFormatting sqref="Y473:Z473">
    <cfRule type="cellIs" dxfId="87" priority="98" operator="lessThan">
      <formula>0</formula>
    </cfRule>
  </conditionalFormatting>
  <conditionalFormatting sqref="AA473">
    <cfRule type="containsText" dxfId="86" priority="96" operator="containsText" text="mdmq">
      <formula>NOT(ISERROR(SEARCH("mdmq",AA473)))</formula>
    </cfRule>
    <cfRule type="containsText" dxfId="85" priority="97" operator="containsText" text="PROPIOS">
      <formula>NOT(ISERROR(SEARCH("PROPIOS",AA473)))</formula>
    </cfRule>
  </conditionalFormatting>
  <conditionalFormatting sqref="BD473">
    <cfRule type="dataBar" priority="95">
      <dataBar>
        <cfvo type="min"/>
        <cfvo type="max"/>
        <color rgb="FF638EC6"/>
      </dataBar>
      <extLst>
        <ext xmlns:x14="http://schemas.microsoft.com/office/spreadsheetml/2009/9/main" uri="{B025F937-C7B1-47D3-B67F-A62EFF666E3E}">
          <x14:id>{3B315014-B278-4E06-B225-E668ACDC4EF9}</x14:id>
        </ext>
      </extLst>
    </cfRule>
  </conditionalFormatting>
  <conditionalFormatting sqref="BE473:BP473">
    <cfRule type="cellIs" dxfId="84" priority="94" operator="greaterThan">
      <formula>0</formula>
    </cfRule>
  </conditionalFormatting>
  <conditionalFormatting sqref="BQ473">
    <cfRule type="cellIs" dxfId="83" priority="93" operator="greaterThan">
      <formula>0</formula>
    </cfRule>
  </conditionalFormatting>
  <conditionalFormatting sqref="S474:T474">
    <cfRule type="cellIs" dxfId="82" priority="91" operator="greaterThan">
      <formula>0</formula>
    </cfRule>
    <cfRule type="cellIs" dxfId="81" priority="92" operator="lessThan">
      <formula>0</formula>
    </cfRule>
  </conditionalFormatting>
  <conditionalFormatting sqref="R474">
    <cfRule type="cellIs" dxfId="80" priority="89" operator="greaterThan">
      <formula>0</formula>
    </cfRule>
    <cfRule type="cellIs" dxfId="79" priority="90" operator="lessThan">
      <formula>0</formula>
    </cfRule>
  </conditionalFormatting>
  <conditionalFormatting sqref="Q474">
    <cfRule type="cellIs" dxfId="78" priority="88" operator="greaterThan">
      <formula>0</formula>
    </cfRule>
  </conditionalFormatting>
  <conditionalFormatting sqref="Y474:Z474">
    <cfRule type="cellIs" dxfId="77" priority="87" operator="lessThan">
      <formula>0</formula>
    </cfRule>
  </conditionalFormatting>
  <conditionalFormatting sqref="AA474">
    <cfRule type="containsText" dxfId="76" priority="85" operator="containsText" text="mdmq">
      <formula>NOT(ISERROR(SEARCH("mdmq",AA474)))</formula>
    </cfRule>
    <cfRule type="containsText" dxfId="75" priority="86" operator="containsText" text="PROPIOS">
      <formula>NOT(ISERROR(SEARCH("PROPIOS",AA474)))</formula>
    </cfRule>
  </conditionalFormatting>
  <conditionalFormatting sqref="BD474">
    <cfRule type="dataBar" priority="84">
      <dataBar>
        <cfvo type="min"/>
        <cfvo type="max"/>
        <color rgb="FF638EC6"/>
      </dataBar>
      <extLst>
        <ext xmlns:x14="http://schemas.microsoft.com/office/spreadsheetml/2009/9/main" uri="{B025F937-C7B1-47D3-B67F-A62EFF666E3E}">
          <x14:id>{0E38D7B8-D1CE-4D01-A2DF-9C6E24281392}</x14:id>
        </ext>
      </extLst>
    </cfRule>
  </conditionalFormatting>
  <conditionalFormatting sqref="BE474:BP474">
    <cfRule type="cellIs" dxfId="74" priority="83" operator="greaterThan">
      <formula>0</formula>
    </cfRule>
  </conditionalFormatting>
  <conditionalFormatting sqref="BQ474">
    <cfRule type="cellIs" dxfId="73" priority="82" operator="greaterThan">
      <formula>0</formula>
    </cfRule>
  </conditionalFormatting>
  <conditionalFormatting sqref="S475:T475">
    <cfRule type="cellIs" dxfId="72" priority="80" operator="greaterThan">
      <formula>0</formula>
    </cfRule>
    <cfRule type="cellIs" dxfId="71" priority="81" operator="lessThan">
      <formula>0</formula>
    </cfRule>
  </conditionalFormatting>
  <conditionalFormatting sqref="R475">
    <cfRule type="cellIs" dxfId="70" priority="78" operator="greaterThan">
      <formula>0</formula>
    </cfRule>
    <cfRule type="cellIs" dxfId="69" priority="79" operator="lessThan">
      <formula>0</formula>
    </cfRule>
  </conditionalFormatting>
  <conditionalFormatting sqref="Q475">
    <cfRule type="cellIs" dxfId="68" priority="77" operator="greaterThan">
      <formula>0</formula>
    </cfRule>
  </conditionalFormatting>
  <conditionalFormatting sqref="Y475:Z475">
    <cfRule type="cellIs" dxfId="67" priority="76" operator="lessThan">
      <formula>0</formula>
    </cfRule>
  </conditionalFormatting>
  <conditionalFormatting sqref="AA475">
    <cfRule type="containsText" dxfId="66" priority="74" operator="containsText" text="mdmq">
      <formula>NOT(ISERROR(SEARCH("mdmq",AA475)))</formula>
    </cfRule>
    <cfRule type="containsText" dxfId="65" priority="75" operator="containsText" text="PROPIOS">
      <formula>NOT(ISERROR(SEARCH("PROPIOS",AA475)))</formula>
    </cfRule>
  </conditionalFormatting>
  <conditionalFormatting sqref="BD475">
    <cfRule type="dataBar" priority="73">
      <dataBar>
        <cfvo type="min"/>
        <cfvo type="max"/>
        <color rgb="FF638EC6"/>
      </dataBar>
      <extLst>
        <ext xmlns:x14="http://schemas.microsoft.com/office/spreadsheetml/2009/9/main" uri="{B025F937-C7B1-47D3-B67F-A62EFF666E3E}">
          <x14:id>{FFC30DEE-BB83-414C-B341-3741CC5BEED3}</x14:id>
        </ext>
      </extLst>
    </cfRule>
  </conditionalFormatting>
  <conditionalFormatting sqref="BE475:BP475">
    <cfRule type="cellIs" dxfId="64" priority="72" operator="greaterThan">
      <formula>0</formula>
    </cfRule>
  </conditionalFormatting>
  <conditionalFormatting sqref="BQ475">
    <cfRule type="cellIs" dxfId="63" priority="71" operator="greaterThan">
      <formula>0</formula>
    </cfRule>
  </conditionalFormatting>
  <conditionalFormatting sqref="S476:T476">
    <cfRule type="cellIs" dxfId="62" priority="69" operator="greaterThan">
      <formula>0</formula>
    </cfRule>
    <cfRule type="cellIs" dxfId="61" priority="70" operator="lessThan">
      <formula>0</formula>
    </cfRule>
  </conditionalFormatting>
  <conditionalFormatting sqref="R476">
    <cfRule type="cellIs" dxfId="60" priority="67" operator="greaterThan">
      <formula>0</formula>
    </cfRule>
    <cfRule type="cellIs" dxfId="59" priority="68" operator="lessThan">
      <formula>0</formula>
    </cfRule>
  </conditionalFormatting>
  <conditionalFormatting sqref="Q476">
    <cfRule type="cellIs" dxfId="58" priority="66" operator="greaterThan">
      <formula>0</formula>
    </cfRule>
  </conditionalFormatting>
  <conditionalFormatting sqref="Y476:Z476">
    <cfRule type="cellIs" dxfId="57" priority="65" operator="lessThan">
      <formula>0</formula>
    </cfRule>
  </conditionalFormatting>
  <conditionalFormatting sqref="AA476">
    <cfRule type="containsText" dxfId="56" priority="63" operator="containsText" text="mdmq">
      <formula>NOT(ISERROR(SEARCH("mdmq",AA476)))</formula>
    </cfRule>
    <cfRule type="containsText" dxfId="55" priority="64" operator="containsText" text="PROPIOS">
      <formula>NOT(ISERROR(SEARCH("PROPIOS",AA476)))</formula>
    </cfRule>
  </conditionalFormatting>
  <conditionalFormatting sqref="BD476">
    <cfRule type="dataBar" priority="62">
      <dataBar>
        <cfvo type="min"/>
        <cfvo type="max"/>
        <color rgb="FF638EC6"/>
      </dataBar>
      <extLst>
        <ext xmlns:x14="http://schemas.microsoft.com/office/spreadsheetml/2009/9/main" uri="{B025F937-C7B1-47D3-B67F-A62EFF666E3E}">
          <x14:id>{EBDC5323-96FB-445A-ACA8-EE47FA75E28F}</x14:id>
        </ext>
      </extLst>
    </cfRule>
  </conditionalFormatting>
  <conditionalFormatting sqref="BE476:BP476">
    <cfRule type="cellIs" dxfId="54" priority="61" operator="greaterThan">
      <formula>0</formula>
    </cfRule>
  </conditionalFormatting>
  <conditionalFormatting sqref="BQ476">
    <cfRule type="cellIs" dxfId="53" priority="60" operator="greaterThan">
      <formula>0</formula>
    </cfRule>
  </conditionalFormatting>
  <conditionalFormatting sqref="T466">
    <cfRule type="cellIs" dxfId="52" priority="58" operator="greaterThan">
      <formula>0</formula>
    </cfRule>
    <cfRule type="cellIs" dxfId="51" priority="59" operator="lessThan">
      <formula>0</formula>
    </cfRule>
  </conditionalFormatting>
  <conditionalFormatting sqref="BD466">
    <cfRule type="dataBar" priority="57">
      <dataBar>
        <cfvo type="min"/>
        <cfvo type="max"/>
        <color rgb="FF638EC6"/>
      </dataBar>
      <extLst>
        <ext xmlns:x14="http://schemas.microsoft.com/office/spreadsheetml/2009/9/main" uri="{B025F937-C7B1-47D3-B67F-A62EFF666E3E}">
          <x14:id>{C491C81B-D3C5-43F3-8EEE-2DE953FE1250}</x14:id>
        </ext>
      </extLst>
    </cfRule>
  </conditionalFormatting>
  <conditionalFormatting sqref="BE466:BP466">
    <cfRule type="cellIs" dxfId="50" priority="56" operator="greaterThan">
      <formula>0</formula>
    </cfRule>
  </conditionalFormatting>
  <conditionalFormatting sqref="BQ466">
    <cfRule type="cellIs" dxfId="49" priority="55" operator="greaterThan">
      <formula>0</formula>
    </cfRule>
  </conditionalFormatting>
  <conditionalFormatting sqref="T251">
    <cfRule type="cellIs" dxfId="48" priority="53" operator="greaterThan">
      <formula>0</formula>
    </cfRule>
    <cfRule type="cellIs" dxfId="47" priority="54" operator="lessThan">
      <formula>0</formula>
    </cfRule>
  </conditionalFormatting>
  <conditionalFormatting sqref="T263">
    <cfRule type="cellIs" dxfId="46" priority="51" operator="greaterThan">
      <formula>0</formula>
    </cfRule>
    <cfRule type="cellIs" dxfId="45" priority="52" operator="lessThan">
      <formula>0</formula>
    </cfRule>
  </conditionalFormatting>
  <conditionalFormatting sqref="BD253:BD300 BD251">
    <cfRule type="dataBar" priority="50">
      <dataBar>
        <cfvo type="min"/>
        <cfvo type="max"/>
        <color rgb="FF638EC6"/>
      </dataBar>
      <extLst>
        <ext xmlns:x14="http://schemas.microsoft.com/office/spreadsheetml/2009/9/main" uri="{B025F937-C7B1-47D3-B67F-A62EFF666E3E}">
          <x14:id>{DA08F1FD-FC6C-4218-A65E-BE994C4DE15B}</x14:id>
        </ext>
      </extLst>
    </cfRule>
  </conditionalFormatting>
  <conditionalFormatting sqref="BE253:BP300 BE251:BP251">
    <cfRule type="cellIs" dxfId="44" priority="49" operator="greaterThan">
      <formula>0</formula>
    </cfRule>
  </conditionalFormatting>
  <conditionalFormatting sqref="BQ253:BQ300 BQ251">
    <cfRule type="cellIs" dxfId="43" priority="48" operator="greaterThan">
      <formula>0</formula>
    </cfRule>
  </conditionalFormatting>
  <conditionalFormatting sqref="T294">
    <cfRule type="cellIs" dxfId="42" priority="46" operator="greaterThan">
      <formula>0</formula>
    </cfRule>
    <cfRule type="cellIs" dxfId="41" priority="47" operator="lessThan">
      <formula>0</formula>
    </cfRule>
  </conditionalFormatting>
  <conditionalFormatting sqref="T286">
    <cfRule type="cellIs" dxfId="40" priority="44" operator="greaterThan">
      <formula>0</formula>
    </cfRule>
    <cfRule type="cellIs" dxfId="39" priority="45" operator="lessThan">
      <formula>0</formula>
    </cfRule>
  </conditionalFormatting>
  <conditionalFormatting sqref="T296">
    <cfRule type="cellIs" dxfId="38" priority="42" operator="greaterThan">
      <formula>0</formula>
    </cfRule>
    <cfRule type="cellIs" dxfId="37" priority="43" operator="lessThan">
      <formula>0</formula>
    </cfRule>
  </conditionalFormatting>
  <conditionalFormatting sqref="T253">
    <cfRule type="cellIs" dxfId="36" priority="40" operator="greaterThan">
      <formula>0</formula>
    </cfRule>
    <cfRule type="cellIs" dxfId="35" priority="41" operator="lessThan">
      <formula>0</formula>
    </cfRule>
  </conditionalFormatting>
  <conditionalFormatting sqref="T256">
    <cfRule type="cellIs" dxfId="34" priority="38" operator="greaterThan">
      <formula>0</formula>
    </cfRule>
    <cfRule type="cellIs" dxfId="33" priority="39" operator="lessThan">
      <formula>0</formula>
    </cfRule>
  </conditionalFormatting>
  <conditionalFormatting sqref="T300">
    <cfRule type="cellIs" dxfId="32" priority="36" operator="greaterThan">
      <formula>0</formula>
    </cfRule>
    <cfRule type="cellIs" dxfId="31" priority="37" operator="lessThan">
      <formula>0</formula>
    </cfRule>
  </conditionalFormatting>
  <conditionalFormatting sqref="T269">
    <cfRule type="cellIs" dxfId="30" priority="34" operator="greaterThan">
      <formula>0</formula>
    </cfRule>
    <cfRule type="cellIs" dxfId="29" priority="35" operator="lessThan">
      <formula>0</formula>
    </cfRule>
  </conditionalFormatting>
  <conditionalFormatting sqref="T276">
    <cfRule type="cellIs" dxfId="28" priority="32" operator="greaterThan">
      <formula>0</formula>
    </cfRule>
    <cfRule type="cellIs" dxfId="27" priority="33" operator="lessThan">
      <formula>0</formula>
    </cfRule>
  </conditionalFormatting>
  <conditionalFormatting sqref="Y477:Z477">
    <cfRule type="cellIs" dxfId="26" priority="29" operator="lessThan">
      <formula>0</formula>
    </cfRule>
  </conditionalFormatting>
  <conditionalFormatting sqref="S477:T477">
    <cfRule type="cellIs" dxfId="25" priority="27" operator="greaterThan">
      <formula>0</formula>
    </cfRule>
    <cfRule type="cellIs" dxfId="24" priority="28" operator="lessThan">
      <formula>0</formula>
    </cfRule>
  </conditionalFormatting>
  <conditionalFormatting sqref="R477">
    <cfRule type="cellIs" dxfId="23" priority="25" operator="greaterThan">
      <formula>0</formula>
    </cfRule>
    <cfRule type="cellIs" dxfId="22" priority="26" operator="lessThan">
      <formula>0</formula>
    </cfRule>
  </conditionalFormatting>
  <conditionalFormatting sqref="Q477">
    <cfRule type="cellIs" dxfId="21" priority="24" operator="greaterThan">
      <formula>0</formula>
    </cfRule>
  </conditionalFormatting>
  <conditionalFormatting sqref="AA477">
    <cfRule type="containsText" dxfId="20" priority="17" operator="containsText" text="mdmq">
      <formula>NOT(ISERROR(SEARCH("mdmq",AA477)))</formula>
    </cfRule>
    <cfRule type="containsText" dxfId="19" priority="18" operator="containsText" text="PROPIOS">
      <formula>NOT(ISERROR(SEARCH("PROPIOS",AA477)))</formula>
    </cfRule>
  </conditionalFormatting>
  <conditionalFormatting sqref="BD477">
    <cfRule type="dataBar" priority="16">
      <dataBar>
        <cfvo type="min"/>
        <cfvo type="max"/>
        <color rgb="FF638EC6"/>
      </dataBar>
      <extLst>
        <ext xmlns:x14="http://schemas.microsoft.com/office/spreadsheetml/2009/9/main" uri="{B025F937-C7B1-47D3-B67F-A62EFF666E3E}">
          <x14:id>{8450495B-3042-41B0-8EBC-165136AE6A10}</x14:id>
        </ext>
      </extLst>
    </cfRule>
  </conditionalFormatting>
  <conditionalFormatting sqref="BE477:BP477">
    <cfRule type="cellIs" dxfId="18" priority="15" operator="greaterThan">
      <formula>0</formula>
    </cfRule>
  </conditionalFormatting>
  <conditionalFormatting sqref="BQ477">
    <cfRule type="cellIs" dxfId="17" priority="14" operator="greaterThan">
      <formula>0</formula>
    </cfRule>
  </conditionalFormatting>
  <conditionalFormatting sqref="T478">
    <cfRule type="cellIs" dxfId="16" priority="12" operator="greaterThan">
      <formula>0</formula>
    </cfRule>
    <cfRule type="cellIs" dxfId="15" priority="13" operator="lessThan">
      <formula>0</formula>
    </cfRule>
  </conditionalFormatting>
  <conditionalFormatting sqref="Y478:Z478">
    <cfRule type="cellIs" dxfId="14" priority="11" operator="lessThan">
      <formula>0</formula>
    </cfRule>
  </conditionalFormatting>
  <conditionalFormatting sqref="AA478">
    <cfRule type="containsText" dxfId="13" priority="9" operator="containsText" text="mdmq">
      <formula>NOT(ISERROR(SEARCH("mdmq",AA478)))</formula>
    </cfRule>
    <cfRule type="containsText" dxfId="12" priority="10" operator="containsText" text="PROPIOS">
      <formula>NOT(ISERROR(SEARCH("PROPIOS",AA478)))</formula>
    </cfRule>
  </conditionalFormatting>
  <conditionalFormatting sqref="BD478">
    <cfRule type="dataBar" priority="8">
      <dataBar>
        <cfvo type="min"/>
        <cfvo type="max"/>
        <color rgb="FF638EC6"/>
      </dataBar>
      <extLst>
        <ext xmlns:x14="http://schemas.microsoft.com/office/spreadsheetml/2009/9/main" uri="{B025F937-C7B1-47D3-B67F-A62EFF666E3E}">
          <x14:id>{B0867147-5EE0-427C-83B2-99C97210E9FD}</x14:id>
        </ext>
      </extLst>
    </cfRule>
  </conditionalFormatting>
  <conditionalFormatting sqref="BE478:BP478">
    <cfRule type="cellIs" dxfId="11" priority="7" operator="greaterThan">
      <formula>0</formula>
    </cfRule>
  </conditionalFormatting>
  <conditionalFormatting sqref="BQ478">
    <cfRule type="cellIs" dxfId="10" priority="6" operator="greaterThan">
      <formula>0</formula>
    </cfRule>
  </conditionalFormatting>
  <conditionalFormatting sqref="S478">
    <cfRule type="cellIs" dxfId="9" priority="4" operator="greaterThan">
      <formula>0</formula>
    </cfRule>
    <cfRule type="cellIs" dxfId="8" priority="5" operator="lessThan">
      <formula>0</formula>
    </cfRule>
  </conditionalFormatting>
  <conditionalFormatting sqref="R478">
    <cfRule type="cellIs" dxfId="7" priority="2" operator="greaterThan">
      <formula>0</formula>
    </cfRule>
    <cfRule type="cellIs" dxfId="6" priority="3" operator="lessThan">
      <formula>0</formula>
    </cfRule>
  </conditionalFormatting>
  <conditionalFormatting sqref="Q478">
    <cfRule type="cellIs" dxfId="5" priority="1" operator="greaterThan">
      <formula>0</formula>
    </cfRule>
  </conditionalFormatting>
  <dataValidations count="2">
    <dataValidation type="list" allowBlank="1" showInputMessage="1" showErrorMessage="1" sqref="AC49:AC53 AC113:AC114 AC116 AC2:AC9 AC22:AC43 AC140:AC141 AC365 AC250 AC158:AC171 AC79:AC85 AC343 AC352 AC146:AC148 AC150:AC156 AC372:AC375 AC379 AC383:AC386 AC391:AC395 AC397:AC399 AC403:AC411 AC413 AC418:AC419 AC464:AC467 AC478">
      <formula1>INDIRECT(AB2)</formula1>
    </dataValidation>
    <dataValidation type="list" allowBlank="1" showInputMessage="1" showErrorMessage="1" sqref="AB49 AB53 AB151:AB156 AB10:AB21 AB77:AB85 AB158:AB166 AB140:AB145 AB333:AB342 AB350:AB352 AB357 AB387 AB411">
      <formula1>PAC</formula1>
    </dataValidation>
  </dataValidations>
  <pageMargins left="0.7" right="0.7" top="0.75" bottom="0.75" header="0.3" footer="0.3"/>
  <legacyDrawing r:id="rId1"/>
  <extLst>
    <ext xmlns:x14="http://schemas.microsoft.com/office/spreadsheetml/2009/9/main" uri="{78C0D931-6437-407d-A8EE-F0AAD7539E65}">
      <x14:conditionalFormattings>
        <x14:conditionalFormatting xmlns:xm="http://schemas.microsoft.com/office/excel/2006/main">
          <x14:cfRule type="dataBar" id="{CC634ABF-1DD7-4A71-9A57-A5954506AD1F}">
            <x14:dataBar minLength="0" maxLength="100" border="1" negativeBarBorderColorSameAsPositive="0">
              <x14:cfvo type="autoMin"/>
              <x14:cfvo type="autoMax"/>
              <x14:borderColor theme="1" tint="4.9989318521683403E-2"/>
              <x14:negativeFillColor rgb="FFFF0000"/>
              <x14:negativeBorderColor rgb="FFFF0000"/>
              <x14:axisColor rgb="FF000000"/>
            </x14:dataBar>
          </x14:cfRule>
          <xm:sqref>BD2:BD128 BD130:BD250 BD415:BD465 BD467:BD468 BD252 BD301:BD413</xm:sqref>
        </x14:conditionalFormatting>
        <x14:conditionalFormatting xmlns:xm="http://schemas.microsoft.com/office/excel/2006/main">
          <x14:cfRule type="dataBar" id="{F9803EF3-9044-49E5-ABDE-1F14073B08AE}">
            <x14:dataBar minLength="0" maxLength="100" border="1" negativeBarBorderColorSameAsPositive="0">
              <x14:cfvo type="autoMin"/>
              <x14:cfvo type="autoMax"/>
              <x14:borderColor theme="1" tint="4.9989318521683403E-2"/>
              <x14:negativeFillColor rgb="FFFF0000"/>
              <x14:negativeBorderColor rgb="FFFF0000"/>
              <x14:axisColor rgb="FF000000"/>
            </x14:dataBar>
          </x14:cfRule>
          <xm:sqref>BD469</xm:sqref>
        </x14:conditionalFormatting>
        <x14:conditionalFormatting xmlns:xm="http://schemas.microsoft.com/office/excel/2006/main">
          <x14:cfRule type="dataBar" id="{4CBC45D0-BF83-4697-B3EC-F961BFD84B04}">
            <x14:dataBar minLength="0" maxLength="100" border="1" negativeBarBorderColorSameAsPositive="0">
              <x14:cfvo type="autoMin"/>
              <x14:cfvo type="autoMax"/>
              <x14:borderColor theme="1" tint="4.9989318521683403E-2"/>
              <x14:negativeFillColor rgb="FFFF0000"/>
              <x14:negativeBorderColor rgb="FFFF0000"/>
              <x14:axisColor rgb="FF000000"/>
            </x14:dataBar>
          </x14:cfRule>
          <xm:sqref>BD470</xm:sqref>
        </x14:conditionalFormatting>
        <x14:conditionalFormatting xmlns:xm="http://schemas.microsoft.com/office/excel/2006/main">
          <x14:cfRule type="dataBar" id="{4AC4DB14-B4D3-4551-BD5F-1575640018EB}">
            <x14:dataBar minLength="0" maxLength="100" border="1" negativeBarBorderColorSameAsPositive="0">
              <x14:cfvo type="autoMin"/>
              <x14:cfvo type="autoMax"/>
              <x14:borderColor theme="1" tint="4.9989318521683403E-2"/>
              <x14:negativeFillColor rgb="FFFF0000"/>
              <x14:negativeBorderColor rgb="FFFF0000"/>
              <x14:axisColor rgb="FF000000"/>
            </x14:dataBar>
          </x14:cfRule>
          <xm:sqref>BD471</xm:sqref>
        </x14:conditionalFormatting>
        <x14:conditionalFormatting xmlns:xm="http://schemas.microsoft.com/office/excel/2006/main">
          <x14:cfRule type="dataBar" id="{B14D8B0C-4994-4B56-B7E9-43EF4EA0C716}">
            <x14:dataBar minLength="0" maxLength="100" border="1" negativeBarBorderColorSameAsPositive="0">
              <x14:cfvo type="autoMin"/>
              <x14:cfvo type="autoMax"/>
              <x14:borderColor theme="1" tint="4.9989318521683403E-2"/>
              <x14:negativeFillColor rgb="FFFF0000"/>
              <x14:negativeBorderColor rgb="FFFF0000"/>
              <x14:axisColor rgb="FF000000"/>
            </x14:dataBar>
          </x14:cfRule>
          <xm:sqref>BD129</xm:sqref>
        </x14:conditionalFormatting>
        <x14:conditionalFormatting xmlns:xm="http://schemas.microsoft.com/office/excel/2006/main">
          <x14:cfRule type="dataBar" id="{0CF6AA2B-D9C6-4577-B375-82E9F503D148}">
            <x14:dataBar minLength="0" maxLength="100" border="1" negativeBarBorderColorSameAsPositive="0">
              <x14:cfvo type="autoMin"/>
              <x14:cfvo type="autoMax"/>
              <x14:borderColor theme="1" tint="4.9989318521683403E-2"/>
              <x14:negativeFillColor rgb="FFFF0000"/>
              <x14:negativeBorderColor rgb="FFFF0000"/>
              <x14:axisColor rgb="FF000000"/>
            </x14:dataBar>
          </x14:cfRule>
          <xm:sqref>BD472</xm:sqref>
        </x14:conditionalFormatting>
        <x14:conditionalFormatting xmlns:xm="http://schemas.microsoft.com/office/excel/2006/main">
          <x14:cfRule type="dataBar" id="{0763FBCB-A0FC-47AA-B05F-A6CB1187458B}">
            <x14:dataBar minLength="0" maxLength="100" border="1" negativeBarBorderColorSameAsPositive="0">
              <x14:cfvo type="autoMin"/>
              <x14:cfvo type="autoMax"/>
              <x14:borderColor theme="1" tint="4.9989318521683403E-2"/>
              <x14:negativeFillColor rgb="FFFF0000"/>
              <x14:negativeBorderColor rgb="FFFF0000"/>
              <x14:axisColor rgb="FF000000"/>
            </x14:dataBar>
          </x14:cfRule>
          <xm:sqref>BD414</xm:sqref>
        </x14:conditionalFormatting>
        <x14:conditionalFormatting xmlns:xm="http://schemas.microsoft.com/office/excel/2006/main">
          <x14:cfRule type="dataBar" id="{3B315014-B278-4E06-B225-E668ACDC4EF9}">
            <x14:dataBar minLength="0" maxLength="100" border="1" negativeBarBorderColorSameAsPositive="0">
              <x14:cfvo type="autoMin"/>
              <x14:cfvo type="autoMax"/>
              <x14:borderColor theme="1" tint="4.9989318521683403E-2"/>
              <x14:negativeFillColor rgb="FFFF0000"/>
              <x14:negativeBorderColor rgb="FFFF0000"/>
              <x14:axisColor rgb="FF000000"/>
            </x14:dataBar>
          </x14:cfRule>
          <xm:sqref>BD473</xm:sqref>
        </x14:conditionalFormatting>
        <x14:conditionalFormatting xmlns:xm="http://schemas.microsoft.com/office/excel/2006/main">
          <x14:cfRule type="dataBar" id="{0E38D7B8-D1CE-4D01-A2DF-9C6E24281392}">
            <x14:dataBar minLength="0" maxLength="100" border="1" negativeBarBorderColorSameAsPositive="0">
              <x14:cfvo type="autoMin"/>
              <x14:cfvo type="autoMax"/>
              <x14:borderColor theme="1" tint="4.9989318521683403E-2"/>
              <x14:negativeFillColor rgb="FFFF0000"/>
              <x14:negativeBorderColor rgb="FFFF0000"/>
              <x14:axisColor rgb="FF000000"/>
            </x14:dataBar>
          </x14:cfRule>
          <xm:sqref>BD474</xm:sqref>
        </x14:conditionalFormatting>
        <x14:conditionalFormatting xmlns:xm="http://schemas.microsoft.com/office/excel/2006/main">
          <x14:cfRule type="dataBar" id="{FFC30DEE-BB83-414C-B341-3741CC5BEED3}">
            <x14:dataBar minLength="0" maxLength="100" border="1" negativeBarBorderColorSameAsPositive="0">
              <x14:cfvo type="autoMin"/>
              <x14:cfvo type="autoMax"/>
              <x14:borderColor theme="1" tint="4.9989318521683403E-2"/>
              <x14:negativeFillColor rgb="FFFF0000"/>
              <x14:negativeBorderColor rgb="FFFF0000"/>
              <x14:axisColor rgb="FF000000"/>
            </x14:dataBar>
          </x14:cfRule>
          <xm:sqref>BD475</xm:sqref>
        </x14:conditionalFormatting>
        <x14:conditionalFormatting xmlns:xm="http://schemas.microsoft.com/office/excel/2006/main">
          <x14:cfRule type="dataBar" id="{EBDC5323-96FB-445A-ACA8-EE47FA75E28F}">
            <x14:dataBar minLength="0" maxLength="100" border="1" negativeBarBorderColorSameAsPositive="0">
              <x14:cfvo type="autoMin"/>
              <x14:cfvo type="autoMax"/>
              <x14:borderColor theme="1" tint="4.9989318521683403E-2"/>
              <x14:negativeFillColor rgb="FFFF0000"/>
              <x14:negativeBorderColor rgb="FFFF0000"/>
              <x14:axisColor rgb="FF000000"/>
            </x14:dataBar>
          </x14:cfRule>
          <xm:sqref>BD476</xm:sqref>
        </x14:conditionalFormatting>
        <x14:conditionalFormatting xmlns:xm="http://schemas.microsoft.com/office/excel/2006/main">
          <x14:cfRule type="dataBar" id="{C491C81B-D3C5-43F3-8EEE-2DE953FE1250}">
            <x14:dataBar minLength="0" maxLength="100" border="1" negativeBarBorderColorSameAsPositive="0">
              <x14:cfvo type="autoMin"/>
              <x14:cfvo type="autoMax"/>
              <x14:borderColor theme="1" tint="4.9989318521683403E-2"/>
              <x14:negativeFillColor rgb="FFFF0000"/>
              <x14:negativeBorderColor rgb="FFFF0000"/>
              <x14:axisColor rgb="FF000000"/>
            </x14:dataBar>
          </x14:cfRule>
          <xm:sqref>BD466</xm:sqref>
        </x14:conditionalFormatting>
        <x14:conditionalFormatting xmlns:xm="http://schemas.microsoft.com/office/excel/2006/main">
          <x14:cfRule type="dataBar" id="{DA08F1FD-FC6C-4218-A65E-BE994C4DE15B}">
            <x14:dataBar minLength="0" maxLength="100" border="1" negativeBarBorderColorSameAsPositive="0">
              <x14:cfvo type="autoMin"/>
              <x14:cfvo type="autoMax"/>
              <x14:borderColor theme="1" tint="4.9989318521683403E-2"/>
              <x14:negativeFillColor rgb="FFFF0000"/>
              <x14:negativeBorderColor rgb="FFFF0000"/>
              <x14:axisColor rgb="FF000000"/>
            </x14:dataBar>
          </x14:cfRule>
          <xm:sqref>BD253:BD300 BD251</xm:sqref>
        </x14:conditionalFormatting>
        <x14:conditionalFormatting xmlns:xm="http://schemas.microsoft.com/office/excel/2006/main">
          <x14:cfRule type="dataBar" id="{8450495B-3042-41B0-8EBC-165136AE6A10}">
            <x14:dataBar minLength="0" maxLength="100" border="1" negativeBarBorderColorSameAsPositive="0">
              <x14:cfvo type="autoMin"/>
              <x14:cfvo type="autoMax"/>
              <x14:borderColor theme="1" tint="4.9989318521683403E-2"/>
              <x14:negativeFillColor rgb="FFFF0000"/>
              <x14:negativeBorderColor rgb="FFFF0000"/>
              <x14:axisColor rgb="FF000000"/>
            </x14:dataBar>
          </x14:cfRule>
          <xm:sqref>BD477</xm:sqref>
        </x14:conditionalFormatting>
        <x14:conditionalFormatting xmlns:xm="http://schemas.microsoft.com/office/excel/2006/main">
          <x14:cfRule type="dataBar" id="{B0867147-5EE0-427C-83B2-99C97210E9FD}">
            <x14:dataBar minLength="0" maxLength="100" border="1" negativeBarBorderColorSameAsPositive="0">
              <x14:cfvo type="autoMin"/>
              <x14:cfvo type="autoMax"/>
              <x14:borderColor theme="1" tint="4.9989318521683403E-2"/>
              <x14:negativeFillColor rgb="FFFF0000"/>
              <x14:negativeBorderColor rgb="FFFF0000"/>
              <x14:axisColor rgb="FF000000"/>
            </x14:dataBar>
          </x14:cfRule>
          <xm:sqref>BD478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topLeftCell="A63" zoomScale="130" zoomScaleNormal="130" workbookViewId="0">
      <selection activeCell="A103" sqref="A103"/>
    </sheetView>
  </sheetViews>
  <sheetFormatPr baseColWidth="10" defaultRowHeight="12.75" x14ac:dyDescent="0.2"/>
  <cols>
    <col min="1" max="1" width="82" style="59" customWidth="1"/>
    <col min="2" max="2" width="23" bestFit="1" customWidth="1"/>
    <col min="3" max="3" width="12.7109375" bestFit="1" customWidth="1"/>
    <col min="4" max="4" width="13.140625" bestFit="1" customWidth="1"/>
  </cols>
  <sheetData>
    <row r="1" spans="1:4" x14ac:dyDescent="0.2">
      <c r="A1" s="56" t="s">
        <v>4</v>
      </c>
      <c r="B1" t="s">
        <v>787</v>
      </c>
    </row>
    <row r="2" spans="1:4" x14ac:dyDescent="0.2">
      <c r="A2" s="56" t="s">
        <v>5</v>
      </c>
      <c r="B2" t="s">
        <v>787</v>
      </c>
    </row>
    <row r="3" spans="1:4" x14ac:dyDescent="0.2">
      <c r="A3" s="56" t="s">
        <v>6</v>
      </c>
      <c r="B3" t="s">
        <v>787</v>
      </c>
    </row>
    <row r="4" spans="1:4" x14ac:dyDescent="0.2">
      <c r="A4" s="56" t="s">
        <v>7</v>
      </c>
      <c r="B4" t="s">
        <v>787</v>
      </c>
    </row>
    <row r="6" spans="1:4" x14ac:dyDescent="0.2">
      <c r="A6" s="58" t="s">
        <v>789</v>
      </c>
      <c r="B6" s="56" t="s">
        <v>790</v>
      </c>
    </row>
    <row r="7" spans="1:4" x14ac:dyDescent="0.2">
      <c r="A7" s="58" t="s">
        <v>788</v>
      </c>
      <c r="B7" t="s">
        <v>12</v>
      </c>
      <c r="C7" t="s">
        <v>99</v>
      </c>
      <c r="D7" t="s">
        <v>13</v>
      </c>
    </row>
    <row r="8" spans="1:4" x14ac:dyDescent="0.2">
      <c r="A8" s="60" t="s">
        <v>295</v>
      </c>
      <c r="B8" s="57"/>
      <c r="C8" s="57">
        <v>2381520.81</v>
      </c>
      <c r="D8" s="57">
        <v>2381520.81</v>
      </c>
    </row>
    <row r="9" spans="1:4" x14ac:dyDescent="0.2">
      <c r="A9" s="60" t="s">
        <v>289</v>
      </c>
      <c r="B9" s="57"/>
      <c r="C9" s="57">
        <v>108834.68</v>
      </c>
      <c r="D9" s="57">
        <v>108834.68</v>
      </c>
    </row>
    <row r="10" spans="1:4" x14ac:dyDescent="0.2">
      <c r="A10" s="60" t="s">
        <v>246</v>
      </c>
      <c r="B10" s="57"/>
      <c r="C10" s="57">
        <v>214896.55</v>
      </c>
      <c r="D10" s="57">
        <v>214896.55</v>
      </c>
    </row>
    <row r="11" spans="1:4" x14ac:dyDescent="0.2">
      <c r="A11" s="60" t="s">
        <v>248</v>
      </c>
      <c r="B11" s="57"/>
      <c r="C11" s="57">
        <v>66362.33</v>
      </c>
      <c r="D11" s="57">
        <v>66362.33</v>
      </c>
    </row>
    <row r="12" spans="1:4" x14ac:dyDescent="0.2">
      <c r="A12" s="60" t="s">
        <v>250</v>
      </c>
      <c r="B12" s="57"/>
      <c r="C12" s="57">
        <v>13150.5</v>
      </c>
      <c r="D12" s="57">
        <v>13150.5</v>
      </c>
    </row>
    <row r="13" spans="1:4" x14ac:dyDescent="0.2">
      <c r="A13" s="60" t="s">
        <v>752</v>
      </c>
      <c r="B13" s="57"/>
      <c r="C13" s="57">
        <v>12000</v>
      </c>
      <c r="D13" s="57">
        <v>12000</v>
      </c>
    </row>
    <row r="14" spans="1:4" x14ac:dyDescent="0.2">
      <c r="A14" s="60" t="s">
        <v>749</v>
      </c>
      <c r="B14" s="57"/>
      <c r="C14" s="57">
        <v>432</v>
      </c>
      <c r="D14" s="57">
        <v>432</v>
      </c>
    </row>
    <row r="15" spans="1:4" x14ac:dyDescent="0.2">
      <c r="A15" s="60" t="s">
        <v>750</v>
      </c>
      <c r="B15" s="57"/>
      <c r="C15" s="57">
        <v>1216.21</v>
      </c>
      <c r="D15" s="57">
        <v>1216.21</v>
      </c>
    </row>
    <row r="16" spans="1:4" x14ac:dyDescent="0.2">
      <c r="A16" s="60" t="s">
        <v>252</v>
      </c>
      <c r="B16" s="57"/>
      <c r="C16" s="57">
        <v>3484.130000000001</v>
      </c>
      <c r="D16" s="57">
        <v>3484.130000000001</v>
      </c>
    </row>
    <row r="17" spans="1:4" x14ac:dyDescent="0.2">
      <c r="A17" s="60" t="s">
        <v>254</v>
      </c>
      <c r="B17" s="57"/>
      <c r="C17" s="57">
        <v>13450.93</v>
      </c>
      <c r="D17" s="57">
        <v>13450.93</v>
      </c>
    </row>
    <row r="18" spans="1:4" x14ac:dyDescent="0.2">
      <c r="A18" s="60" t="s">
        <v>256</v>
      </c>
      <c r="B18" s="57"/>
      <c r="C18" s="57">
        <v>81789.110000000015</v>
      </c>
      <c r="D18" s="57">
        <v>81789.110000000015</v>
      </c>
    </row>
    <row r="19" spans="1:4" x14ac:dyDescent="0.2">
      <c r="A19" s="60" t="s">
        <v>258</v>
      </c>
      <c r="B19" s="57"/>
      <c r="C19" s="57">
        <v>251694.97000000003</v>
      </c>
      <c r="D19" s="57">
        <v>251694.97000000003</v>
      </c>
    </row>
    <row r="20" spans="1:4" x14ac:dyDescent="0.2">
      <c r="A20" s="60" t="s">
        <v>260</v>
      </c>
      <c r="B20" s="57"/>
      <c r="C20" s="57">
        <v>195058.32999999996</v>
      </c>
      <c r="D20" s="57">
        <v>195058.32999999996</v>
      </c>
    </row>
    <row r="21" spans="1:4" ht="25.5" x14ac:dyDescent="0.2">
      <c r="A21" s="60" t="s">
        <v>241</v>
      </c>
      <c r="B21" s="57"/>
      <c r="C21" s="57">
        <v>114721.78</v>
      </c>
      <c r="D21" s="57">
        <v>114721.78</v>
      </c>
    </row>
    <row r="22" spans="1:4" x14ac:dyDescent="0.2">
      <c r="A22" s="60" t="s">
        <v>758</v>
      </c>
      <c r="B22" s="57"/>
      <c r="C22" s="57">
        <v>84294</v>
      </c>
      <c r="D22" s="57">
        <v>84294</v>
      </c>
    </row>
    <row r="23" spans="1:4" x14ac:dyDescent="0.2">
      <c r="A23" s="60" t="s">
        <v>202</v>
      </c>
      <c r="B23" s="57"/>
      <c r="C23" s="57">
        <v>46167.85</v>
      </c>
      <c r="D23" s="57">
        <v>46167.85</v>
      </c>
    </row>
    <row r="24" spans="1:4" x14ac:dyDescent="0.2">
      <c r="A24" s="60" t="s">
        <v>715</v>
      </c>
      <c r="B24" s="57"/>
      <c r="C24" s="57">
        <v>0</v>
      </c>
      <c r="D24" s="57">
        <v>0</v>
      </c>
    </row>
    <row r="25" spans="1:4" x14ac:dyDescent="0.2">
      <c r="A25" s="60" t="s">
        <v>200</v>
      </c>
      <c r="B25" s="57"/>
      <c r="C25" s="57">
        <v>61013.409999999996</v>
      </c>
      <c r="D25" s="57">
        <v>61013.409999999996</v>
      </c>
    </row>
    <row r="26" spans="1:4" x14ac:dyDescent="0.2">
      <c r="A26" s="60" t="s">
        <v>299</v>
      </c>
      <c r="B26" s="57"/>
      <c r="C26" s="57">
        <v>0</v>
      </c>
      <c r="D26" s="57">
        <v>0</v>
      </c>
    </row>
    <row r="27" spans="1:4" x14ac:dyDescent="0.2">
      <c r="A27" s="60" t="s">
        <v>109</v>
      </c>
      <c r="B27" s="57"/>
      <c r="C27" s="57">
        <v>12.17</v>
      </c>
      <c r="D27" s="57">
        <v>12.17</v>
      </c>
    </row>
    <row r="28" spans="1:4" ht="25.5" x14ac:dyDescent="0.2">
      <c r="A28" s="60" t="s">
        <v>311</v>
      </c>
      <c r="B28" s="57"/>
      <c r="C28" s="57">
        <v>17769.900000000001</v>
      </c>
      <c r="D28" s="57">
        <v>17769.900000000001</v>
      </c>
    </row>
    <row r="29" spans="1:4" ht="38.25" x14ac:dyDescent="0.2">
      <c r="A29" s="60" t="s">
        <v>769</v>
      </c>
      <c r="B29" s="57"/>
      <c r="C29" s="57">
        <v>3193.96</v>
      </c>
      <c r="D29" s="57">
        <v>3193.96</v>
      </c>
    </row>
    <row r="30" spans="1:4" ht="51" x14ac:dyDescent="0.2">
      <c r="A30" s="60" t="s">
        <v>110</v>
      </c>
      <c r="B30" s="57"/>
      <c r="C30" s="57">
        <v>12364.69</v>
      </c>
      <c r="D30" s="57">
        <v>12364.69</v>
      </c>
    </row>
    <row r="31" spans="1:4" ht="38.25" x14ac:dyDescent="0.2">
      <c r="A31" s="60" t="s">
        <v>193</v>
      </c>
      <c r="B31" s="57"/>
      <c r="C31" s="57">
        <v>274963.02999999997</v>
      </c>
      <c r="D31" s="57">
        <v>274963.02999999997</v>
      </c>
    </row>
    <row r="32" spans="1:4" ht="25.5" x14ac:dyDescent="0.2">
      <c r="A32" s="60" t="s">
        <v>588</v>
      </c>
      <c r="B32" s="57"/>
      <c r="C32" s="57">
        <v>4598.72</v>
      </c>
      <c r="D32" s="57">
        <v>4598.72</v>
      </c>
    </row>
    <row r="33" spans="1:4" ht="25.5" x14ac:dyDescent="0.2">
      <c r="A33" s="60" t="s">
        <v>143</v>
      </c>
      <c r="B33" s="57"/>
      <c r="C33" s="57">
        <v>3472.0000000000005</v>
      </c>
      <c r="D33" s="57">
        <v>3472.0000000000005</v>
      </c>
    </row>
    <row r="34" spans="1:4" x14ac:dyDescent="0.2">
      <c r="A34" s="60" t="s">
        <v>138</v>
      </c>
      <c r="B34" s="57"/>
      <c r="C34" s="57">
        <v>3378.52</v>
      </c>
      <c r="D34" s="57">
        <v>3378.52</v>
      </c>
    </row>
    <row r="35" spans="1:4" x14ac:dyDescent="0.2">
      <c r="A35" s="60" t="s">
        <v>186</v>
      </c>
      <c r="B35" s="57"/>
      <c r="C35" s="57">
        <v>1150.4000000000001</v>
      </c>
      <c r="D35" s="57">
        <v>1150.4000000000001</v>
      </c>
    </row>
    <row r="36" spans="1:4" ht="25.5" x14ac:dyDescent="0.2">
      <c r="A36" s="60" t="s">
        <v>663</v>
      </c>
      <c r="B36" s="57"/>
      <c r="C36" s="57">
        <v>42139.28</v>
      </c>
      <c r="D36" s="57">
        <v>42139.28</v>
      </c>
    </row>
    <row r="37" spans="1:4" ht="25.5" x14ac:dyDescent="0.2">
      <c r="A37" s="60" t="s">
        <v>166</v>
      </c>
      <c r="B37" s="57"/>
      <c r="C37" s="57">
        <v>10000</v>
      </c>
      <c r="D37" s="57">
        <v>10000</v>
      </c>
    </row>
    <row r="38" spans="1:4" x14ac:dyDescent="0.2">
      <c r="A38" s="60" t="s">
        <v>779</v>
      </c>
      <c r="B38" s="57"/>
      <c r="C38" s="57">
        <v>3360</v>
      </c>
      <c r="D38" s="57">
        <v>3360</v>
      </c>
    </row>
    <row r="39" spans="1:4" x14ac:dyDescent="0.2">
      <c r="A39" s="60" t="s">
        <v>208</v>
      </c>
      <c r="B39" s="57"/>
      <c r="C39" s="57">
        <v>56000</v>
      </c>
      <c r="D39" s="57">
        <v>56000</v>
      </c>
    </row>
    <row r="40" spans="1:4" x14ac:dyDescent="0.2">
      <c r="A40" s="60" t="s">
        <v>120</v>
      </c>
      <c r="B40" s="57"/>
      <c r="C40" s="57">
        <v>42560</v>
      </c>
      <c r="D40" s="57">
        <v>42560</v>
      </c>
    </row>
    <row r="41" spans="1:4" x14ac:dyDescent="0.2">
      <c r="A41" s="60" t="s">
        <v>633</v>
      </c>
      <c r="B41" s="57"/>
      <c r="C41" s="57">
        <v>36420</v>
      </c>
      <c r="D41" s="57">
        <v>36420</v>
      </c>
    </row>
    <row r="42" spans="1:4" x14ac:dyDescent="0.2">
      <c r="A42" s="60" t="s">
        <v>592</v>
      </c>
      <c r="B42" s="57"/>
      <c r="C42" s="57">
        <v>0</v>
      </c>
      <c r="D42" s="57">
        <v>0</v>
      </c>
    </row>
    <row r="43" spans="1:4" x14ac:dyDescent="0.2">
      <c r="A43" s="60" t="s">
        <v>151</v>
      </c>
      <c r="B43" s="57"/>
      <c r="C43" s="57">
        <v>13315.350000000002</v>
      </c>
      <c r="D43" s="57">
        <v>13315.350000000002</v>
      </c>
    </row>
    <row r="44" spans="1:4" x14ac:dyDescent="0.2">
      <c r="A44" s="60" t="s">
        <v>127</v>
      </c>
      <c r="B44" s="57"/>
      <c r="C44" s="57">
        <v>102871.41</v>
      </c>
      <c r="D44" s="57">
        <v>102871.41</v>
      </c>
    </row>
    <row r="45" spans="1:4" x14ac:dyDescent="0.2">
      <c r="A45" s="60" t="s">
        <v>113</v>
      </c>
      <c r="B45" s="57"/>
      <c r="C45" s="57">
        <v>1040.96</v>
      </c>
      <c r="D45" s="57">
        <v>1040.96</v>
      </c>
    </row>
    <row r="46" spans="1:4" ht="25.5" x14ac:dyDescent="0.2">
      <c r="A46" s="60" t="s">
        <v>232</v>
      </c>
      <c r="B46" s="57"/>
      <c r="C46" s="57">
        <v>242367.75</v>
      </c>
      <c r="D46" s="57">
        <v>242367.75</v>
      </c>
    </row>
    <row r="47" spans="1:4" x14ac:dyDescent="0.2">
      <c r="A47" s="60" t="s">
        <v>182</v>
      </c>
      <c r="B47" s="57"/>
      <c r="C47" s="57">
        <v>7242.25</v>
      </c>
      <c r="D47" s="57">
        <v>7242.25</v>
      </c>
    </row>
    <row r="48" spans="1:4" x14ac:dyDescent="0.2">
      <c r="A48" s="60" t="s">
        <v>158</v>
      </c>
      <c r="B48" s="57"/>
      <c r="C48" s="57">
        <v>132194.02999999997</v>
      </c>
      <c r="D48" s="57">
        <v>132194.02999999997</v>
      </c>
    </row>
    <row r="49" spans="1:4" x14ac:dyDescent="0.2">
      <c r="A49" s="60" t="s">
        <v>230</v>
      </c>
      <c r="B49" s="57"/>
      <c r="C49" s="57">
        <v>9730.91</v>
      </c>
      <c r="D49" s="57">
        <v>9730.91</v>
      </c>
    </row>
    <row r="50" spans="1:4" ht="38.25" x14ac:dyDescent="0.2">
      <c r="A50" s="60" t="s">
        <v>115</v>
      </c>
      <c r="B50" s="57"/>
      <c r="C50" s="57">
        <v>9115.98</v>
      </c>
      <c r="D50" s="57">
        <v>9115.98</v>
      </c>
    </row>
    <row r="51" spans="1:4" x14ac:dyDescent="0.2">
      <c r="A51" s="60" t="s">
        <v>117</v>
      </c>
      <c r="B51" s="57"/>
      <c r="C51" s="57">
        <v>13524.009999999998</v>
      </c>
      <c r="D51" s="57">
        <v>13524.009999999998</v>
      </c>
    </row>
    <row r="52" spans="1:4" x14ac:dyDescent="0.2">
      <c r="A52" s="60" t="s">
        <v>636</v>
      </c>
      <c r="B52" s="57"/>
      <c r="C52" s="57">
        <v>107.52</v>
      </c>
      <c r="D52" s="57">
        <v>107.52</v>
      </c>
    </row>
    <row r="53" spans="1:4" x14ac:dyDescent="0.2">
      <c r="A53" s="60" t="s">
        <v>236</v>
      </c>
      <c r="B53" s="57"/>
      <c r="C53" s="57">
        <v>51349.25</v>
      </c>
      <c r="D53" s="57">
        <v>51349.25</v>
      </c>
    </row>
    <row r="54" spans="1:4" x14ac:dyDescent="0.2">
      <c r="A54" s="60" t="s">
        <v>641</v>
      </c>
      <c r="B54" s="57"/>
      <c r="C54" s="57">
        <v>17059.88</v>
      </c>
      <c r="D54" s="57">
        <v>17059.88</v>
      </c>
    </row>
    <row r="55" spans="1:4" x14ac:dyDescent="0.2">
      <c r="A55" s="60" t="s">
        <v>140</v>
      </c>
      <c r="B55" s="57"/>
      <c r="C55" s="57">
        <v>1630.72</v>
      </c>
      <c r="D55" s="57">
        <v>1630.72</v>
      </c>
    </row>
    <row r="56" spans="1:4" ht="25.5" x14ac:dyDescent="0.2">
      <c r="A56" s="60" t="s">
        <v>171</v>
      </c>
      <c r="B56" s="57"/>
      <c r="C56" s="57">
        <v>120782.26</v>
      </c>
      <c r="D56" s="57">
        <v>120782.26</v>
      </c>
    </row>
    <row r="57" spans="1:4" x14ac:dyDescent="0.2">
      <c r="A57" s="60" t="s">
        <v>177</v>
      </c>
      <c r="B57" s="57"/>
      <c r="C57" s="57">
        <v>730309.56000000017</v>
      </c>
      <c r="D57" s="57">
        <v>730309.56000000017</v>
      </c>
    </row>
    <row r="58" spans="1:4" x14ac:dyDescent="0.2">
      <c r="A58" s="60" t="s">
        <v>97</v>
      </c>
      <c r="B58" s="57"/>
      <c r="C58" s="57">
        <v>2000</v>
      </c>
      <c r="D58" s="57">
        <v>2000</v>
      </c>
    </row>
    <row r="59" spans="1:4" x14ac:dyDescent="0.2">
      <c r="A59" s="60" t="s">
        <v>105</v>
      </c>
      <c r="B59" s="57"/>
      <c r="C59" s="57">
        <v>85343.13</v>
      </c>
      <c r="D59" s="57">
        <v>85343.13</v>
      </c>
    </row>
    <row r="60" spans="1:4" x14ac:dyDescent="0.2">
      <c r="A60" s="60" t="s">
        <v>292</v>
      </c>
      <c r="B60" s="57"/>
      <c r="C60" s="57">
        <v>2977720.6</v>
      </c>
      <c r="D60" s="57">
        <v>2977720.6</v>
      </c>
    </row>
    <row r="61" spans="1:4" x14ac:dyDescent="0.2">
      <c r="A61" s="60" t="s">
        <v>622</v>
      </c>
      <c r="B61" s="57">
        <v>2889927.21</v>
      </c>
      <c r="C61" s="57">
        <v>10202628.970000001</v>
      </c>
      <c r="D61" s="57">
        <v>13092556.18</v>
      </c>
    </row>
    <row r="62" spans="1:4" x14ac:dyDescent="0.2">
      <c r="A62" s="60" t="s">
        <v>269</v>
      </c>
      <c r="B62" s="57">
        <v>678389.22</v>
      </c>
      <c r="C62" s="57">
        <v>547398.94000000018</v>
      </c>
      <c r="D62" s="57">
        <v>1225788.1600000001</v>
      </c>
    </row>
    <row r="63" spans="1:4" x14ac:dyDescent="0.2">
      <c r="A63" s="60" t="s">
        <v>272</v>
      </c>
      <c r="B63" s="57">
        <v>50475.519999999997</v>
      </c>
      <c r="C63" s="57">
        <v>663253.30000000005</v>
      </c>
      <c r="D63" s="57">
        <v>713728.82000000007</v>
      </c>
    </row>
    <row r="64" spans="1:4" x14ac:dyDescent="0.2">
      <c r="A64" s="60" t="s">
        <v>274</v>
      </c>
      <c r="B64" s="57">
        <v>240767.12</v>
      </c>
      <c r="C64" s="57">
        <v>32236.759999999951</v>
      </c>
      <c r="D64" s="57">
        <v>273003.87999999995</v>
      </c>
    </row>
    <row r="65" spans="1:4" x14ac:dyDescent="0.2">
      <c r="A65" s="60" t="s">
        <v>277</v>
      </c>
      <c r="B65" s="57">
        <v>1534080</v>
      </c>
      <c r="C65" s="57">
        <v>534854</v>
      </c>
      <c r="D65" s="57">
        <v>2068934</v>
      </c>
    </row>
    <row r="66" spans="1:4" x14ac:dyDescent="0.2">
      <c r="A66" s="60" t="s">
        <v>279</v>
      </c>
      <c r="B66" s="57">
        <v>31911.600000000002</v>
      </c>
      <c r="C66" s="57">
        <v>1359.7599999999984</v>
      </c>
      <c r="D66" s="57">
        <v>33271.360000000001</v>
      </c>
    </row>
    <row r="67" spans="1:4" x14ac:dyDescent="0.2">
      <c r="A67" s="60" t="s">
        <v>281</v>
      </c>
      <c r="B67" s="57">
        <v>299529.75</v>
      </c>
      <c r="C67" s="57">
        <v>129131.37</v>
      </c>
      <c r="D67" s="57">
        <v>428661.12</v>
      </c>
    </row>
    <row r="68" spans="1:4" x14ac:dyDescent="0.2">
      <c r="A68" s="60" t="s">
        <v>283</v>
      </c>
      <c r="B68" s="57">
        <v>1039941.5</v>
      </c>
      <c r="C68" s="57"/>
      <c r="D68" s="57">
        <v>1039941.5</v>
      </c>
    </row>
    <row r="69" spans="1:4" ht="25.5" x14ac:dyDescent="0.2">
      <c r="A69" s="60" t="s">
        <v>683</v>
      </c>
      <c r="B69" s="57">
        <v>60000</v>
      </c>
      <c r="C69" s="57">
        <v>6023.1399999999994</v>
      </c>
      <c r="D69" s="57">
        <v>66023.14</v>
      </c>
    </row>
    <row r="70" spans="1:4" x14ac:dyDescent="0.2">
      <c r="A70" s="60" t="s">
        <v>285</v>
      </c>
      <c r="B70" s="57">
        <v>68829.56</v>
      </c>
      <c r="C70" s="57">
        <v>1724359.2599999998</v>
      </c>
      <c r="D70" s="57">
        <v>1793188.8199999998</v>
      </c>
    </row>
    <row r="71" spans="1:4" x14ac:dyDescent="0.2">
      <c r="A71" s="60" t="s">
        <v>287</v>
      </c>
      <c r="B71" s="57">
        <v>49023.81</v>
      </c>
      <c r="C71" s="57">
        <v>1220314.52</v>
      </c>
      <c r="D71" s="57">
        <v>1269338.33</v>
      </c>
    </row>
    <row r="72" spans="1:4" x14ac:dyDescent="0.2">
      <c r="A72" s="60" t="s">
        <v>678</v>
      </c>
      <c r="B72" s="57">
        <v>81358.679999999993</v>
      </c>
      <c r="C72" s="57">
        <v>30804.430000000008</v>
      </c>
      <c r="D72" s="57">
        <v>112163.11</v>
      </c>
    </row>
    <row r="73" spans="1:4" ht="25.5" x14ac:dyDescent="0.2">
      <c r="A73" s="60" t="s">
        <v>681</v>
      </c>
      <c r="B73" s="57">
        <v>15000</v>
      </c>
      <c r="C73" s="57"/>
      <c r="D73" s="57">
        <v>15000</v>
      </c>
    </row>
    <row r="74" spans="1:4" x14ac:dyDescent="0.2">
      <c r="A74" s="60" t="s">
        <v>578</v>
      </c>
      <c r="B74" s="57">
        <v>0</v>
      </c>
      <c r="C74" s="57"/>
      <c r="D74" s="57">
        <v>0</v>
      </c>
    </row>
    <row r="75" spans="1:4" x14ac:dyDescent="0.2">
      <c r="A75" s="60" t="s">
        <v>491</v>
      </c>
      <c r="B75" s="57">
        <v>320784.55</v>
      </c>
      <c r="C75" s="57">
        <v>231588.53945470238</v>
      </c>
      <c r="D75" s="57">
        <v>552373.08945470233</v>
      </c>
    </row>
    <row r="76" spans="1:4" x14ac:dyDescent="0.2">
      <c r="A76" s="60" t="s">
        <v>499</v>
      </c>
      <c r="B76" s="57">
        <v>17151.23</v>
      </c>
      <c r="C76" s="57"/>
      <c r="D76" s="57">
        <v>17151.23</v>
      </c>
    </row>
    <row r="77" spans="1:4" x14ac:dyDescent="0.2">
      <c r="A77" s="60" t="s">
        <v>753</v>
      </c>
      <c r="B77" s="57"/>
      <c r="C77" s="57">
        <v>0</v>
      </c>
      <c r="D77" s="57">
        <v>0</v>
      </c>
    </row>
    <row r="78" spans="1:4" x14ac:dyDescent="0.2">
      <c r="A78" s="60" t="s">
        <v>488</v>
      </c>
      <c r="B78" s="57">
        <v>58000</v>
      </c>
      <c r="C78" s="57"/>
      <c r="D78" s="57">
        <v>58000</v>
      </c>
    </row>
    <row r="79" spans="1:4" ht="25.5" x14ac:dyDescent="0.2">
      <c r="A79" s="60" t="s">
        <v>566</v>
      </c>
      <c r="B79" s="57">
        <v>541412.03</v>
      </c>
      <c r="C79" s="57"/>
      <c r="D79" s="57">
        <v>541412.03</v>
      </c>
    </row>
    <row r="80" spans="1:4" x14ac:dyDescent="0.2">
      <c r="A80" s="60" t="s">
        <v>474</v>
      </c>
      <c r="B80" s="57">
        <v>4121582.8699999996</v>
      </c>
      <c r="C80" s="57">
        <v>150000</v>
      </c>
      <c r="D80" s="57">
        <v>4271582.8699999992</v>
      </c>
    </row>
    <row r="81" spans="1:4" ht="38.25" x14ac:dyDescent="0.2">
      <c r="A81" s="60" t="s">
        <v>482</v>
      </c>
      <c r="B81" s="57">
        <v>386.64</v>
      </c>
      <c r="C81" s="57">
        <v>2035051.42</v>
      </c>
      <c r="D81" s="57">
        <v>2035438.0599999998</v>
      </c>
    </row>
    <row r="82" spans="1:4" ht="25.5" x14ac:dyDescent="0.2">
      <c r="A82" s="60" t="s">
        <v>652</v>
      </c>
      <c r="B82" s="57">
        <v>97600.88</v>
      </c>
      <c r="C82" s="57"/>
      <c r="D82" s="57">
        <v>97600.88</v>
      </c>
    </row>
    <row r="83" spans="1:4" x14ac:dyDescent="0.2">
      <c r="A83" s="60" t="s">
        <v>349</v>
      </c>
      <c r="B83" s="57">
        <v>756402.18</v>
      </c>
      <c r="C83" s="57"/>
      <c r="D83" s="57">
        <v>756402.18</v>
      </c>
    </row>
    <row r="84" spans="1:4" x14ac:dyDescent="0.2">
      <c r="A84" s="60" t="s">
        <v>369</v>
      </c>
      <c r="B84" s="57">
        <v>233141.89</v>
      </c>
      <c r="C84" s="57"/>
      <c r="D84" s="57">
        <v>233141.89</v>
      </c>
    </row>
    <row r="85" spans="1:4" ht="25.5" x14ac:dyDescent="0.2">
      <c r="A85" s="60" t="s">
        <v>502</v>
      </c>
      <c r="B85" s="57">
        <v>63849.71</v>
      </c>
      <c r="C85" s="57"/>
      <c r="D85" s="57">
        <v>63849.71</v>
      </c>
    </row>
    <row r="86" spans="1:4" x14ac:dyDescent="0.2">
      <c r="A86" s="60" t="s">
        <v>506</v>
      </c>
      <c r="B86" s="57">
        <v>26601117.619999997</v>
      </c>
      <c r="C86" s="57">
        <v>1123956.0099999998</v>
      </c>
      <c r="D86" s="57">
        <v>27725073.629999995</v>
      </c>
    </row>
    <row r="87" spans="1:4" x14ac:dyDescent="0.2">
      <c r="A87" s="60" t="s">
        <v>782</v>
      </c>
      <c r="B87" s="57">
        <v>1</v>
      </c>
      <c r="C87" s="57"/>
      <c r="D87" s="57">
        <v>1</v>
      </c>
    </row>
    <row r="88" spans="1:4" x14ac:dyDescent="0.2">
      <c r="A88" s="60" t="s">
        <v>575</v>
      </c>
      <c r="B88" s="57">
        <v>0</v>
      </c>
      <c r="C88" s="57"/>
      <c r="D88" s="57">
        <v>0</v>
      </c>
    </row>
    <row r="89" spans="1:4" x14ac:dyDescent="0.2">
      <c r="A89" s="60" t="s">
        <v>498</v>
      </c>
      <c r="B89" s="57">
        <v>207437.16</v>
      </c>
      <c r="C89" s="57"/>
      <c r="D89" s="57">
        <v>207437.16</v>
      </c>
    </row>
    <row r="90" spans="1:4" x14ac:dyDescent="0.2">
      <c r="A90" s="60" t="s">
        <v>765</v>
      </c>
      <c r="B90" s="57">
        <v>1142.4000000000001</v>
      </c>
      <c r="C90" s="57"/>
      <c r="D90" s="57">
        <v>1142.4000000000001</v>
      </c>
    </row>
    <row r="91" spans="1:4" x14ac:dyDescent="0.2">
      <c r="A91" s="60" t="s">
        <v>384</v>
      </c>
      <c r="B91" s="57">
        <v>4288581.51</v>
      </c>
      <c r="C91" s="57"/>
      <c r="D91" s="57">
        <v>4288581.51</v>
      </c>
    </row>
    <row r="92" spans="1:4" x14ac:dyDescent="0.2">
      <c r="A92" s="60" t="s">
        <v>644</v>
      </c>
      <c r="B92" s="57">
        <v>33400.1</v>
      </c>
      <c r="C92" s="57"/>
      <c r="D92" s="57">
        <v>33400.1</v>
      </c>
    </row>
    <row r="93" spans="1:4" x14ac:dyDescent="0.2">
      <c r="A93" s="60" t="s">
        <v>469</v>
      </c>
      <c r="B93" s="57">
        <v>5654.88</v>
      </c>
      <c r="C93" s="57"/>
      <c r="D93" s="57">
        <v>5654.88</v>
      </c>
    </row>
    <row r="94" spans="1:4" x14ac:dyDescent="0.2">
      <c r="A94" s="60" t="s">
        <v>718</v>
      </c>
      <c r="B94" s="57">
        <v>674.8</v>
      </c>
      <c r="C94" s="57"/>
      <c r="D94" s="57">
        <v>674.8</v>
      </c>
    </row>
    <row r="95" spans="1:4" ht="38.25" x14ac:dyDescent="0.2">
      <c r="A95" s="60" t="s">
        <v>19</v>
      </c>
      <c r="B95" s="57">
        <v>231712.98</v>
      </c>
      <c r="C95" s="57"/>
      <c r="D95" s="57">
        <v>231712.98</v>
      </c>
    </row>
    <row r="96" spans="1:4" x14ac:dyDescent="0.2">
      <c r="A96" s="60" t="s">
        <v>317</v>
      </c>
      <c r="B96" s="57">
        <v>6409994.3800000008</v>
      </c>
      <c r="C96" s="57"/>
      <c r="D96" s="57">
        <v>6409994.3800000008</v>
      </c>
    </row>
    <row r="97" spans="1:4" x14ac:dyDescent="0.2">
      <c r="A97" s="60" t="s">
        <v>721</v>
      </c>
      <c r="B97" s="57">
        <v>233.22</v>
      </c>
      <c r="C97" s="57"/>
      <c r="D97" s="57">
        <v>233.22</v>
      </c>
    </row>
    <row r="98" spans="1:4" x14ac:dyDescent="0.2">
      <c r="A98" s="60" t="s">
        <v>723</v>
      </c>
      <c r="B98" s="57">
        <v>16219.009999999998</v>
      </c>
      <c r="C98" s="57"/>
      <c r="D98" s="57">
        <v>16219.009999999998</v>
      </c>
    </row>
    <row r="99" spans="1:4" x14ac:dyDescent="0.2">
      <c r="A99" s="60" t="s">
        <v>649</v>
      </c>
      <c r="B99" s="57">
        <v>15236.73</v>
      </c>
      <c r="C99" s="57">
        <v>4000</v>
      </c>
      <c r="D99" s="57">
        <v>19236.73</v>
      </c>
    </row>
    <row r="100" spans="1:4" x14ac:dyDescent="0.2">
      <c r="A100" s="60" t="s">
        <v>583</v>
      </c>
      <c r="B100" s="57">
        <v>0</v>
      </c>
      <c r="C100" s="57"/>
      <c r="D100" s="57">
        <v>0</v>
      </c>
    </row>
    <row r="101" spans="1:4" x14ac:dyDescent="0.2">
      <c r="A101" s="60" t="s">
        <v>786</v>
      </c>
      <c r="B101" s="57">
        <v>350000</v>
      </c>
      <c r="C101" s="57"/>
      <c r="D101" s="57">
        <v>350000</v>
      </c>
    </row>
    <row r="102" spans="1:4" x14ac:dyDescent="0.2">
      <c r="A102" s="60" t="s">
        <v>658</v>
      </c>
      <c r="B102" s="57">
        <v>39906.5</v>
      </c>
      <c r="C102" s="57">
        <v>42841.23</v>
      </c>
      <c r="D102" s="57">
        <v>82747.73000000001</v>
      </c>
    </row>
    <row r="103" spans="1:4" x14ac:dyDescent="0.2">
      <c r="A103" s="60" t="s">
        <v>791</v>
      </c>
      <c r="B103" s="57"/>
      <c r="C103" s="57">
        <v>800</v>
      </c>
      <c r="D103" s="57">
        <v>800</v>
      </c>
    </row>
    <row r="104" spans="1:4" x14ac:dyDescent="0.2">
      <c r="A104" s="63" t="s">
        <v>792</v>
      </c>
      <c r="B104" s="57">
        <v>11411.25</v>
      </c>
      <c r="C104" s="57"/>
      <c r="D104" s="57">
        <v>11411.25</v>
      </c>
    </row>
    <row r="105" spans="1:4" x14ac:dyDescent="0.2">
      <c r="A105" s="60" t="s">
        <v>13</v>
      </c>
      <c r="B105" s="57">
        <v>51462269.489999987</v>
      </c>
      <c r="C105" s="57">
        <v>27359777.479454707</v>
      </c>
      <c r="D105" s="57">
        <v>78822046.969454706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8"/>
  <sheetViews>
    <sheetView tabSelected="1" view="pageBreakPreview" topLeftCell="A4" zoomScale="40" zoomScaleNormal="40" zoomScaleSheetLayoutView="40" workbookViewId="0">
      <selection activeCell="C4" sqref="C4:C172"/>
    </sheetView>
  </sheetViews>
  <sheetFormatPr baseColWidth="10" defaultRowHeight="12.75" x14ac:dyDescent="0.2"/>
  <cols>
    <col min="1" max="3" width="24.7109375" customWidth="1"/>
    <col min="4" max="4" width="41.5703125" style="59" customWidth="1"/>
    <col min="5" max="5" width="46.5703125" style="59" customWidth="1"/>
    <col min="6" max="6" width="45.28515625" style="59" customWidth="1"/>
    <col min="7" max="7" width="49.7109375" customWidth="1"/>
    <col min="8" max="8" width="42.5703125" customWidth="1"/>
    <col min="9" max="12" width="24.7109375" customWidth="1"/>
    <col min="13" max="13" width="62.85546875" customWidth="1"/>
    <col min="14" max="14" width="24.7109375" style="64" hidden="1" customWidth="1"/>
    <col min="15" max="15" width="24.7109375" style="65" customWidth="1"/>
    <col min="16" max="18" width="28.7109375" customWidth="1"/>
  </cols>
  <sheetData>
    <row r="1" spans="1:18" ht="15.75" x14ac:dyDescent="0.2">
      <c r="A1" s="101" t="s">
        <v>0</v>
      </c>
      <c r="B1" s="101" t="s">
        <v>1</v>
      </c>
      <c r="C1" s="101"/>
      <c r="D1" s="102" t="s">
        <v>831</v>
      </c>
      <c r="E1" s="102"/>
      <c r="F1" s="102"/>
      <c r="G1" s="102"/>
      <c r="H1" s="102"/>
      <c r="I1" s="102"/>
      <c r="J1" s="102"/>
      <c r="K1" s="102"/>
      <c r="L1" s="102"/>
      <c r="M1" s="102"/>
      <c r="N1" s="102"/>
      <c r="O1" s="102"/>
      <c r="P1" s="103" t="s">
        <v>2</v>
      </c>
      <c r="Q1" s="103"/>
      <c r="R1" s="103"/>
    </row>
    <row r="2" spans="1:18" ht="15" x14ac:dyDescent="0.2">
      <c r="A2" s="101"/>
      <c r="B2" s="101" t="s">
        <v>1</v>
      </c>
      <c r="C2" s="101" t="s">
        <v>3</v>
      </c>
      <c r="D2" s="104" t="s">
        <v>4</v>
      </c>
      <c r="E2" s="104" t="s">
        <v>5</v>
      </c>
      <c r="F2" s="104" t="s">
        <v>3</v>
      </c>
      <c r="G2" s="104" t="s">
        <v>6</v>
      </c>
      <c r="H2" s="104" t="s">
        <v>7</v>
      </c>
      <c r="I2" s="106" t="s">
        <v>8</v>
      </c>
      <c r="J2" s="106"/>
      <c r="K2" s="106"/>
      <c r="L2" s="106"/>
      <c r="M2" s="105" t="s">
        <v>9</v>
      </c>
      <c r="N2" s="105" t="s">
        <v>18</v>
      </c>
      <c r="O2" s="104" t="s">
        <v>10</v>
      </c>
      <c r="P2" s="103" t="s">
        <v>11</v>
      </c>
      <c r="Q2" s="103" t="s">
        <v>12</v>
      </c>
      <c r="R2" s="103" t="s">
        <v>13</v>
      </c>
    </row>
    <row r="3" spans="1:18" ht="15" x14ac:dyDescent="0.2">
      <c r="A3" s="101"/>
      <c r="B3" s="101"/>
      <c r="C3" s="101"/>
      <c r="D3" s="104"/>
      <c r="E3" s="104"/>
      <c r="F3" s="104"/>
      <c r="G3" s="104"/>
      <c r="H3" s="104"/>
      <c r="I3" s="1" t="s">
        <v>14</v>
      </c>
      <c r="J3" s="1" t="s">
        <v>15</v>
      </c>
      <c r="K3" s="1" t="s">
        <v>16</v>
      </c>
      <c r="L3" s="1" t="s">
        <v>17</v>
      </c>
      <c r="M3" s="105"/>
      <c r="N3" s="105"/>
      <c r="O3" s="104"/>
      <c r="P3" s="103"/>
      <c r="Q3" s="103"/>
      <c r="R3" s="103"/>
    </row>
    <row r="4" spans="1:18" ht="26.1" customHeight="1" x14ac:dyDescent="0.2">
      <c r="A4" s="90" t="s">
        <v>828</v>
      </c>
      <c r="B4" s="90" t="s">
        <v>829</v>
      </c>
      <c r="C4" s="90" t="s">
        <v>834</v>
      </c>
      <c r="D4" s="88" t="s">
        <v>832</v>
      </c>
      <c r="E4" s="86" t="s">
        <v>90</v>
      </c>
      <c r="F4" s="99" t="s">
        <v>92</v>
      </c>
      <c r="G4" s="86" t="s">
        <v>124</v>
      </c>
      <c r="H4" s="86" t="s">
        <v>125</v>
      </c>
      <c r="I4" s="68" t="s">
        <v>102</v>
      </c>
      <c r="J4" s="67"/>
      <c r="K4" s="67"/>
      <c r="L4" s="67"/>
      <c r="M4" s="69" t="s">
        <v>101</v>
      </c>
      <c r="N4" s="70" t="s">
        <v>200</v>
      </c>
      <c r="O4" s="69" t="str">
        <f>MID(N4,1,6)</f>
        <v>530105</v>
      </c>
      <c r="P4" s="71">
        <v>42194.869999999995</v>
      </c>
      <c r="Q4" s="71"/>
      <c r="R4" s="71">
        <f>P4+Q4</f>
        <v>42194.869999999995</v>
      </c>
    </row>
    <row r="5" spans="1:18" ht="26.1" customHeight="1" x14ac:dyDescent="0.2">
      <c r="A5" s="91"/>
      <c r="B5" s="91"/>
      <c r="C5" s="91"/>
      <c r="D5" s="88"/>
      <c r="E5" s="86"/>
      <c r="F5" s="99"/>
      <c r="G5" s="86"/>
      <c r="H5" s="86"/>
      <c r="I5" s="68" t="s">
        <v>102</v>
      </c>
      <c r="J5" s="67"/>
      <c r="K5" s="67"/>
      <c r="L5" s="67"/>
      <c r="M5" s="69" t="s">
        <v>101</v>
      </c>
      <c r="N5" s="70" t="s">
        <v>143</v>
      </c>
      <c r="O5" s="69" t="str">
        <f t="shared" ref="O5:O44" si="0">MID(N5,1,6)</f>
        <v>530402</v>
      </c>
      <c r="P5" s="71">
        <v>3472.0000000000005</v>
      </c>
      <c r="Q5" s="71"/>
      <c r="R5" s="71">
        <f t="shared" ref="R5:R44" si="1">P5+Q5</f>
        <v>3472.0000000000005</v>
      </c>
    </row>
    <row r="6" spans="1:18" ht="26.1" customHeight="1" x14ac:dyDescent="0.2">
      <c r="A6" s="91"/>
      <c r="B6" s="91"/>
      <c r="C6" s="91"/>
      <c r="D6" s="88"/>
      <c r="E6" s="86"/>
      <c r="F6" s="99"/>
      <c r="G6" s="86"/>
      <c r="H6" s="86"/>
      <c r="I6" s="68" t="s">
        <v>102</v>
      </c>
      <c r="J6" s="67"/>
      <c r="K6" s="67"/>
      <c r="L6" s="67"/>
      <c r="M6" s="69" t="s">
        <v>101</v>
      </c>
      <c r="N6" s="70" t="s">
        <v>138</v>
      </c>
      <c r="O6" s="69" t="str">
        <f t="shared" si="0"/>
        <v>530404</v>
      </c>
      <c r="P6" s="71">
        <v>3378.52</v>
      </c>
      <c r="Q6" s="71"/>
      <c r="R6" s="71">
        <f t="shared" si="1"/>
        <v>3378.52</v>
      </c>
    </row>
    <row r="7" spans="1:18" ht="26.1" customHeight="1" x14ac:dyDescent="0.2">
      <c r="A7" s="91"/>
      <c r="B7" s="91"/>
      <c r="C7" s="91"/>
      <c r="D7" s="88"/>
      <c r="E7" s="86"/>
      <c r="F7" s="99"/>
      <c r="G7" s="86"/>
      <c r="H7" s="86"/>
      <c r="I7" s="68" t="s">
        <v>102</v>
      </c>
      <c r="J7" s="67"/>
      <c r="K7" s="67"/>
      <c r="L7" s="67"/>
      <c r="M7" s="69" t="s">
        <v>101</v>
      </c>
      <c r="N7" s="70" t="s">
        <v>663</v>
      </c>
      <c r="O7" s="69" t="str">
        <f t="shared" si="0"/>
        <v>530420</v>
      </c>
      <c r="P7" s="71">
        <v>42139.28</v>
      </c>
      <c r="Q7" s="71"/>
      <c r="R7" s="71">
        <f t="shared" si="1"/>
        <v>42139.28</v>
      </c>
    </row>
    <row r="8" spans="1:18" ht="26.1" customHeight="1" x14ac:dyDescent="0.2">
      <c r="A8" s="91"/>
      <c r="B8" s="91"/>
      <c r="C8" s="91"/>
      <c r="D8" s="88"/>
      <c r="E8" s="86"/>
      <c r="F8" s="99"/>
      <c r="G8" s="86"/>
      <c r="H8" s="86"/>
      <c r="I8" s="68" t="s">
        <v>102</v>
      </c>
      <c r="J8" s="67"/>
      <c r="K8" s="67"/>
      <c r="L8" s="67"/>
      <c r="M8" s="69" t="s">
        <v>101</v>
      </c>
      <c r="N8" s="70" t="s">
        <v>151</v>
      </c>
      <c r="O8" s="69" t="str">
        <f t="shared" si="0"/>
        <v>530702</v>
      </c>
      <c r="P8" s="71">
        <v>12755.570000000002</v>
      </c>
      <c r="Q8" s="71"/>
      <c r="R8" s="71">
        <f t="shared" si="1"/>
        <v>12755.570000000002</v>
      </c>
    </row>
    <row r="9" spans="1:18" ht="26.1" customHeight="1" x14ac:dyDescent="0.2">
      <c r="A9" s="91"/>
      <c r="B9" s="91"/>
      <c r="C9" s="91"/>
      <c r="D9" s="88"/>
      <c r="E9" s="86"/>
      <c r="F9" s="99"/>
      <c r="G9" s="86"/>
      <c r="H9" s="86"/>
      <c r="I9" s="68" t="s">
        <v>102</v>
      </c>
      <c r="J9" s="67"/>
      <c r="K9" s="67"/>
      <c r="L9" s="67"/>
      <c r="M9" s="69" t="s">
        <v>101</v>
      </c>
      <c r="N9" s="70" t="s">
        <v>127</v>
      </c>
      <c r="O9" s="69" t="str">
        <f t="shared" si="0"/>
        <v>530704</v>
      </c>
      <c r="P9" s="71">
        <v>98715.09</v>
      </c>
      <c r="Q9" s="71"/>
      <c r="R9" s="71">
        <f t="shared" si="1"/>
        <v>98715.09</v>
      </c>
    </row>
    <row r="10" spans="1:18" ht="26.1" customHeight="1" x14ac:dyDescent="0.2">
      <c r="A10" s="91"/>
      <c r="B10" s="91"/>
      <c r="C10" s="91"/>
      <c r="D10" s="88"/>
      <c r="E10" s="86"/>
      <c r="F10" s="99"/>
      <c r="G10" s="86"/>
      <c r="H10" s="86"/>
      <c r="I10" s="68" t="s">
        <v>102</v>
      </c>
      <c r="J10" s="67"/>
      <c r="K10" s="67"/>
      <c r="L10" s="67"/>
      <c r="M10" s="69" t="s">
        <v>101</v>
      </c>
      <c r="N10" s="70" t="s">
        <v>158</v>
      </c>
      <c r="O10" s="69" t="str">
        <f t="shared" si="0"/>
        <v>530804</v>
      </c>
      <c r="P10" s="71">
        <v>13150.649999999994</v>
      </c>
      <c r="Q10" s="71"/>
      <c r="R10" s="71">
        <f t="shared" si="1"/>
        <v>13150.649999999994</v>
      </c>
    </row>
    <row r="11" spans="1:18" ht="26.1" customHeight="1" x14ac:dyDescent="0.2">
      <c r="A11" s="91"/>
      <c r="B11" s="91"/>
      <c r="C11" s="91"/>
      <c r="D11" s="88"/>
      <c r="E11" s="86"/>
      <c r="F11" s="99"/>
      <c r="G11" s="86"/>
      <c r="H11" s="86"/>
      <c r="I11" s="68" t="s">
        <v>102</v>
      </c>
      <c r="J11" s="67"/>
      <c r="K11" s="67"/>
      <c r="L11" s="67"/>
      <c r="M11" s="69" t="s">
        <v>101</v>
      </c>
      <c r="N11" s="70" t="s">
        <v>115</v>
      </c>
      <c r="O11" s="69" t="str">
        <f t="shared" si="0"/>
        <v>530811</v>
      </c>
      <c r="P11" s="71">
        <v>3895.75</v>
      </c>
      <c r="Q11" s="71"/>
      <c r="R11" s="71">
        <f t="shared" si="1"/>
        <v>3895.75</v>
      </c>
    </row>
    <row r="12" spans="1:18" ht="26.1" customHeight="1" x14ac:dyDescent="0.2">
      <c r="A12" s="91"/>
      <c r="B12" s="91"/>
      <c r="C12" s="91"/>
      <c r="D12" s="88"/>
      <c r="E12" s="86"/>
      <c r="F12" s="99"/>
      <c r="G12" s="86"/>
      <c r="H12" s="86"/>
      <c r="I12" s="68" t="s">
        <v>102</v>
      </c>
      <c r="J12" s="67"/>
      <c r="K12" s="67"/>
      <c r="L12" s="67"/>
      <c r="M12" s="69" t="s">
        <v>101</v>
      </c>
      <c r="N12" s="70" t="s">
        <v>117</v>
      </c>
      <c r="O12" s="69" t="str">
        <f t="shared" si="0"/>
        <v>530813</v>
      </c>
      <c r="P12" s="71">
        <v>10432.799999999999</v>
      </c>
      <c r="Q12" s="71"/>
      <c r="R12" s="71">
        <f t="shared" si="1"/>
        <v>10432.799999999999</v>
      </c>
    </row>
    <row r="13" spans="1:18" ht="26.1" customHeight="1" x14ac:dyDescent="0.2">
      <c r="A13" s="91"/>
      <c r="B13" s="91"/>
      <c r="C13" s="91"/>
      <c r="D13" s="88"/>
      <c r="E13" s="86"/>
      <c r="F13" s="99"/>
      <c r="G13" s="86"/>
      <c r="H13" s="86"/>
      <c r="I13" s="68" t="s">
        <v>102</v>
      </c>
      <c r="J13" s="67"/>
      <c r="K13" s="67"/>
      <c r="L13" s="67"/>
      <c r="M13" s="69" t="s">
        <v>101</v>
      </c>
      <c r="N13" s="70" t="s">
        <v>140</v>
      </c>
      <c r="O13" s="69" t="str">
        <f t="shared" si="0"/>
        <v>531407</v>
      </c>
      <c r="P13" s="71">
        <v>1553.44</v>
      </c>
      <c r="Q13" s="71"/>
      <c r="R13" s="71">
        <f t="shared" si="1"/>
        <v>1553.44</v>
      </c>
    </row>
    <row r="14" spans="1:18" ht="26.1" customHeight="1" x14ac:dyDescent="0.2">
      <c r="A14" s="91"/>
      <c r="B14" s="91"/>
      <c r="C14" s="91"/>
      <c r="D14" s="88"/>
      <c r="E14" s="86"/>
      <c r="F14" s="99"/>
      <c r="G14" s="86"/>
      <c r="H14" s="86"/>
      <c r="I14" s="68" t="s">
        <v>102</v>
      </c>
      <c r="J14" s="67"/>
      <c r="K14" s="67"/>
      <c r="L14" s="67"/>
      <c r="M14" s="69" t="s">
        <v>101</v>
      </c>
      <c r="N14" s="70" t="s">
        <v>658</v>
      </c>
      <c r="O14" s="69" t="str">
        <f t="shared" si="0"/>
        <v>840107</v>
      </c>
      <c r="P14" s="71">
        <v>41250.83</v>
      </c>
      <c r="Q14" s="71"/>
      <c r="R14" s="71">
        <f t="shared" si="1"/>
        <v>41250.83</v>
      </c>
    </row>
    <row r="15" spans="1:18" ht="26.1" customHeight="1" x14ac:dyDescent="0.2">
      <c r="A15" s="91"/>
      <c r="B15" s="91"/>
      <c r="C15" s="91"/>
      <c r="D15" s="88"/>
      <c r="E15" s="86"/>
      <c r="F15" s="99"/>
      <c r="G15" s="86"/>
      <c r="H15" s="86"/>
      <c r="I15" s="97" t="s">
        <v>796</v>
      </c>
      <c r="J15" s="97"/>
      <c r="K15" s="97"/>
      <c r="L15" s="97"/>
      <c r="M15" s="97"/>
      <c r="N15" s="97"/>
      <c r="O15" s="97"/>
      <c r="P15" s="72">
        <f>SUM(P4:P14)</f>
        <v>272938.8</v>
      </c>
      <c r="Q15" s="72">
        <f t="shared" ref="Q15:R15" si="2">SUM(Q4:Q14)</f>
        <v>0</v>
      </c>
      <c r="R15" s="72">
        <f t="shared" si="2"/>
        <v>272938.8</v>
      </c>
    </row>
    <row r="16" spans="1:18" ht="26.1" customHeight="1" x14ac:dyDescent="0.25">
      <c r="A16" s="91"/>
      <c r="B16" s="91"/>
      <c r="C16" s="91"/>
      <c r="D16" s="88"/>
      <c r="E16" s="86"/>
      <c r="F16" s="99"/>
      <c r="G16" s="100" t="s">
        <v>797</v>
      </c>
      <c r="H16" s="100"/>
      <c r="I16" s="100"/>
      <c r="J16" s="100"/>
      <c r="K16" s="100"/>
      <c r="L16" s="100"/>
      <c r="M16" s="100"/>
      <c r="N16" s="100"/>
      <c r="O16" s="100"/>
      <c r="P16" s="73">
        <f>P15</f>
        <v>272938.8</v>
      </c>
      <c r="Q16" s="73">
        <f t="shared" ref="Q16:R16" si="3">Q15</f>
        <v>0</v>
      </c>
      <c r="R16" s="73">
        <f t="shared" si="3"/>
        <v>272938.8</v>
      </c>
    </row>
    <row r="17" spans="1:18" ht="26.1" customHeight="1" x14ac:dyDescent="0.2">
      <c r="A17" s="91"/>
      <c r="B17" s="91"/>
      <c r="C17" s="91"/>
      <c r="D17" s="88"/>
      <c r="E17" s="86"/>
      <c r="F17" s="99"/>
      <c r="G17" s="86" t="s">
        <v>93</v>
      </c>
      <c r="H17" s="86" t="s">
        <v>164</v>
      </c>
      <c r="I17" s="68" t="s">
        <v>102</v>
      </c>
      <c r="J17" s="67"/>
      <c r="K17" s="67"/>
      <c r="L17" s="67"/>
      <c r="M17" s="69" t="s">
        <v>101</v>
      </c>
      <c r="N17" s="70" t="s">
        <v>202</v>
      </c>
      <c r="O17" s="69" t="str">
        <f t="shared" si="0"/>
        <v>530101</v>
      </c>
      <c r="P17" s="71">
        <v>46167.85</v>
      </c>
      <c r="Q17" s="62"/>
      <c r="R17" s="71">
        <f t="shared" si="1"/>
        <v>46167.85</v>
      </c>
    </row>
    <row r="18" spans="1:18" ht="26.1" customHeight="1" x14ac:dyDescent="0.2">
      <c r="A18" s="91"/>
      <c r="B18" s="91"/>
      <c r="C18" s="91"/>
      <c r="D18" s="88"/>
      <c r="E18" s="86"/>
      <c r="F18" s="99"/>
      <c r="G18" s="86"/>
      <c r="H18" s="86"/>
      <c r="I18" s="68" t="s">
        <v>102</v>
      </c>
      <c r="J18" s="67"/>
      <c r="K18" s="67"/>
      <c r="L18" s="67"/>
      <c r="M18" s="69" t="s">
        <v>101</v>
      </c>
      <c r="N18" s="70" t="s">
        <v>200</v>
      </c>
      <c r="O18" s="69" t="str">
        <f t="shared" si="0"/>
        <v>530105</v>
      </c>
      <c r="P18" s="71">
        <v>13586.72</v>
      </c>
      <c r="Q18" s="62"/>
      <c r="R18" s="71">
        <f t="shared" si="1"/>
        <v>13586.72</v>
      </c>
    </row>
    <row r="19" spans="1:18" ht="26.1" customHeight="1" x14ac:dyDescent="0.2">
      <c r="A19" s="91"/>
      <c r="B19" s="91"/>
      <c r="C19" s="91"/>
      <c r="D19" s="88"/>
      <c r="E19" s="86"/>
      <c r="F19" s="99"/>
      <c r="G19" s="86"/>
      <c r="H19" s="86"/>
      <c r="I19" s="68" t="s">
        <v>102</v>
      </c>
      <c r="J19" s="67"/>
      <c r="K19" s="67"/>
      <c r="L19" s="67"/>
      <c r="M19" s="69" t="s">
        <v>101</v>
      </c>
      <c r="N19" s="70" t="s">
        <v>193</v>
      </c>
      <c r="O19" s="69" t="str">
        <f t="shared" si="0"/>
        <v>530209</v>
      </c>
      <c r="P19" s="71">
        <v>195698.06</v>
      </c>
      <c r="Q19" s="62"/>
      <c r="R19" s="71">
        <f t="shared" si="1"/>
        <v>195698.06</v>
      </c>
    </row>
    <row r="20" spans="1:18" ht="26.1" customHeight="1" x14ac:dyDescent="0.2">
      <c r="A20" s="91"/>
      <c r="B20" s="91"/>
      <c r="C20" s="91"/>
      <c r="D20" s="88"/>
      <c r="E20" s="86"/>
      <c r="F20" s="99"/>
      <c r="G20" s="86"/>
      <c r="H20" s="86"/>
      <c r="I20" s="68" t="s">
        <v>102</v>
      </c>
      <c r="J20" s="67"/>
      <c r="K20" s="67"/>
      <c r="L20" s="67"/>
      <c r="M20" s="69" t="s">
        <v>101</v>
      </c>
      <c r="N20" s="70" t="s">
        <v>186</v>
      </c>
      <c r="O20" s="69" t="str">
        <f t="shared" si="0"/>
        <v>530405</v>
      </c>
      <c r="P20" s="71">
        <v>50.400000000000091</v>
      </c>
      <c r="Q20" s="62"/>
      <c r="R20" s="71">
        <f t="shared" si="1"/>
        <v>50.400000000000091</v>
      </c>
    </row>
    <row r="21" spans="1:18" ht="26.1" customHeight="1" x14ac:dyDescent="0.2">
      <c r="A21" s="91"/>
      <c r="B21" s="91"/>
      <c r="C21" s="91"/>
      <c r="D21" s="88"/>
      <c r="E21" s="86"/>
      <c r="F21" s="99"/>
      <c r="G21" s="86"/>
      <c r="H21" s="86"/>
      <c r="I21" s="68" t="s">
        <v>102</v>
      </c>
      <c r="J21" s="67"/>
      <c r="K21" s="67"/>
      <c r="L21" s="67"/>
      <c r="M21" s="69" t="s">
        <v>101</v>
      </c>
      <c r="N21" s="70" t="s">
        <v>166</v>
      </c>
      <c r="O21" s="69" t="str">
        <f t="shared" si="0"/>
        <v>530502</v>
      </c>
      <c r="P21" s="71">
        <v>10000</v>
      </c>
      <c r="Q21" s="62"/>
      <c r="R21" s="71">
        <f t="shared" si="1"/>
        <v>10000</v>
      </c>
    </row>
    <row r="22" spans="1:18" ht="26.1" customHeight="1" x14ac:dyDescent="0.2">
      <c r="A22" s="91"/>
      <c r="B22" s="91"/>
      <c r="C22" s="91"/>
      <c r="D22" s="88"/>
      <c r="E22" s="86"/>
      <c r="F22" s="99"/>
      <c r="G22" s="86"/>
      <c r="H22" s="86"/>
      <c r="I22" s="68" t="s">
        <v>102</v>
      </c>
      <c r="J22" s="67"/>
      <c r="K22" s="67"/>
      <c r="L22" s="67"/>
      <c r="M22" s="69" t="s">
        <v>101</v>
      </c>
      <c r="N22" s="70" t="s">
        <v>779</v>
      </c>
      <c r="O22" s="69" t="str">
        <f t="shared" si="0"/>
        <v>530504</v>
      </c>
      <c r="P22" s="71">
        <v>3360</v>
      </c>
      <c r="Q22" s="62"/>
      <c r="R22" s="71">
        <f t="shared" si="1"/>
        <v>3360</v>
      </c>
    </row>
    <row r="23" spans="1:18" ht="26.1" customHeight="1" x14ac:dyDescent="0.2">
      <c r="A23" s="91"/>
      <c r="B23" s="91"/>
      <c r="C23" s="91"/>
      <c r="D23" s="88"/>
      <c r="E23" s="86"/>
      <c r="F23" s="99"/>
      <c r="G23" s="86"/>
      <c r="H23" s="86"/>
      <c r="I23" s="68" t="s">
        <v>102</v>
      </c>
      <c r="J23" s="67"/>
      <c r="K23" s="67"/>
      <c r="L23" s="67"/>
      <c r="M23" s="69" t="s">
        <v>101</v>
      </c>
      <c r="N23" s="70" t="s">
        <v>182</v>
      </c>
      <c r="O23" s="69" t="str">
        <f t="shared" si="0"/>
        <v>530803</v>
      </c>
      <c r="P23" s="71">
        <v>7042.25</v>
      </c>
      <c r="Q23" s="62"/>
      <c r="R23" s="71">
        <f t="shared" si="1"/>
        <v>7042.25</v>
      </c>
    </row>
    <row r="24" spans="1:18" ht="26.1" customHeight="1" x14ac:dyDescent="0.2">
      <c r="A24" s="91"/>
      <c r="B24" s="91"/>
      <c r="C24" s="91"/>
      <c r="D24" s="88"/>
      <c r="E24" s="86"/>
      <c r="F24" s="99"/>
      <c r="G24" s="86"/>
      <c r="H24" s="86"/>
      <c r="I24" s="68" t="s">
        <v>102</v>
      </c>
      <c r="J24" s="67"/>
      <c r="K24" s="67"/>
      <c r="L24" s="67"/>
      <c r="M24" s="69" t="s">
        <v>101</v>
      </c>
      <c r="N24" s="70" t="s">
        <v>158</v>
      </c>
      <c r="O24" s="69" t="str">
        <f t="shared" si="0"/>
        <v>530804</v>
      </c>
      <c r="P24" s="71">
        <v>111098.96999999999</v>
      </c>
      <c r="Q24" s="62"/>
      <c r="R24" s="71">
        <f t="shared" si="1"/>
        <v>111098.96999999999</v>
      </c>
    </row>
    <row r="25" spans="1:18" ht="26.1" customHeight="1" x14ac:dyDescent="0.2">
      <c r="A25" s="91"/>
      <c r="B25" s="91"/>
      <c r="C25" s="91"/>
      <c r="D25" s="88"/>
      <c r="E25" s="86"/>
      <c r="F25" s="99"/>
      <c r="G25" s="86"/>
      <c r="H25" s="86"/>
      <c r="I25" s="68" t="s">
        <v>102</v>
      </c>
      <c r="J25" s="67"/>
      <c r="K25" s="67"/>
      <c r="L25" s="67"/>
      <c r="M25" s="69" t="s">
        <v>101</v>
      </c>
      <c r="N25" s="70" t="s">
        <v>117</v>
      </c>
      <c r="O25" s="69" t="str">
        <f t="shared" si="0"/>
        <v>530813</v>
      </c>
      <c r="P25" s="71">
        <v>851.2</v>
      </c>
      <c r="Q25" s="62"/>
      <c r="R25" s="71">
        <f t="shared" si="1"/>
        <v>851.2</v>
      </c>
    </row>
    <row r="26" spans="1:18" ht="26.1" customHeight="1" x14ac:dyDescent="0.2">
      <c r="A26" s="91"/>
      <c r="B26" s="91"/>
      <c r="C26" s="91"/>
      <c r="D26" s="88"/>
      <c r="E26" s="86"/>
      <c r="F26" s="99"/>
      <c r="G26" s="86"/>
      <c r="H26" s="86"/>
      <c r="I26" s="68" t="s">
        <v>102</v>
      </c>
      <c r="J26" s="67"/>
      <c r="K26" s="67"/>
      <c r="L26" s="67"/>
      <c r="M26" s="69" t="s">
        <v>101</v>
      </c>
      <c r="N26" s="70" t="s">
        <v>236</v>
      </c>
      <c r="O26" s="69" t="str">
        <f t="shared" si="0"/>
        <v>530826</v>
      </c>
      <c r="P26" s="71">
        <v>11380.45</v>
      </c>
      <c r="Q26" s="62"/>
      <c r="R26" s="71">
        <f t="shared" si="1"/>
        <v>11380.45</v>
      </c>
    </row>
    <row r="27" spans="1:18" ht="26.1" customHeight="1" x14ac:dyDescent="0.2">
      <c r="A27" s="91"/>
      <c r="B27" s="91"/>
      <c r="C27" s="91"/>
      <c r="D27" s="88"/>
      <c r="E27" s="86"/>
      <c r="F27" s="99"/>
      <c r="G27" s="86"/>
      <c r="H27" s="86"/>
      <c r="I27" s="68" t="s">
        <v>102</v>
      </c>
      <c r="J27" s="67"/>
      <c r="K27" s="67"/>
      <c r="L27" s="67"/>
      <c r="M27" s="69" t="s">
        <v>101</v>
      </c>
      <c r="N27" s="70" t="s">
        <v>171</v>
      </c>
      <c r="O27" s="69" t="str">
        <f t="shared" si="0"/>
        <v>570102</v>
      </c>
      <c r="P27" s="71">
        <v>100071.99</v>
      </c>
      <c r="Q27" s="62"/>
      <c r="R27" s="71">
        <f t="shared" si="1"/>
        <v>100071.99</v>
      </c>
    </row>
    <row r="28" spans="1:18" ht="26.1" customHeight="1" x14ac:dyDescent="0.2">
      <c r="A28" s="91"/>
      <c r="B28" s="91"/>
      <c r="C28" s="91"/>
      <c r="D28" s="88"/>
      <c r="E28" s="86"/>
      <c r="F28" s="99"/>
      <c r="G28" s="86"/>
      <c r="H28" s="86"/>
      <c r="I28" s="68" t="s">
        <v>102</v>
      </c>
      <c r="J28" s="67"/>
      <c r="K28" s="67"/>
      <c r="L28" s="67"/>
      <c r="M28" s="69" t="s">
        <v>101</v>
      </c>
      <c r="N28" s="70" t="s">
        <v>177</v>
      </c>
      <c r="O28" s="69" t="str">
        <f t="shared" si="0"/>
        <v>570201</v>
      </c>
      <c r="P28" s="71">
        <v>730309.56000000017</v>
      </c>
      <c r="Q28" s="62"/>
      <c r="R28" s="71">
        <f t="shared" si="1"/>
        <v>730309.56000000017</v>
      </c>
    </row>
    <row r="29" spans="1:18" ht="26.1" customHeight="1" x14ac:dyDescent="0.2">
      <c r="A29" s="91"/>
      <c r="B29" s="91"/>
      <c r="C29" s="91"/>
      <c r="D29" s="88"/>
      <c r="E29" s="86"/>
      <c r="F29" s="99"/>
      <c r="G29" s="86"/>
      <c r="H29" s="86"/>
      <c r="I29" s="68" t="s">
        <v>102</v>
      </c>
      <c r="J29" s="67"/>
      <c r="K29" s="67"/>
      <c r="L29" s="67"/>
      <c r="M29" s="69" t="s">
        <v>101</v>
      </c>
      <c r="N29" s="70" t="s">
        <v>649</v>
      </c>
      <c r="O29" s="69" t="str">
        <f t="shared" si="0"/>
        <v>840104</v>
      </c>
      <c r="P29" s="71">
        <v>4000</v>
      </c>
      <c r="Q29" s="62"/>
      <c r="R29" s="71">
        <f t="shared" si="1"/>
        <v>4000</v>
      </c>
    </row>
    <row r="30" spans="1:18" ht="26.1" customHeight="1" x14ac:dyDescent="0.2">
      <c r="A30" s="91"/>
      <c r="B30" s="91"/>
      <c r="C30" s="91"/>
      <c r="D30" s="88"/>
      <c r="E30" s="86"/>
      <c r="F30" s="99"/>
      <c r="G30" s="86"/>
      <c r="H30" s="86"/>
      <c r="I30" s="68" t="s">
        <v>102</v>
      </c>
      <c r="J30" s="67"/>
      <c r="K30" s="67"/>
      <c r="L30" s="67"/>
      <c r="M30" s="69" t="s">
        <v>101</v>
      </c>
      <c r="N30" s="70" t="s">
        <v>791</v>
      </c>
      <c r="O30" s="69" t="str">
        <f t="shared" si="0"/>
        <v>530805</v>
      </c>
      <c r="P30" s="71">
        <v>800</v>
      </c>
      <c r="Q30" s="62"/>
      <c r="R30" s="71">
        <f t="shared" si="1"/>
        <v>800</v>
      </c>
    </row>
    <row r="31" spans="1:18" ht="26.1" customHeight="1" x14ac:dyDescent="0.2">
      <c r="A31" s="91"/>
      <c r="B31" s="91"/>
      <c r="C31" s="91"/>
      <c r="D31" s="88"/>
      <c r="E31" s="86"/>
      <c r="F31" s="99"/>
      <c r="G31" s="86"/>
      <c r="H31" s="86"/>
      <c r="I31" s="97" t="s">
        <v>798</v>
      </c>
      <c r="J31" s="97"/>
      <c r="K31" s="97"/>
      <c r="L31" s="97"/>
      <c r="M31" s="97"/>
      <c r="N31" s="97"/>
      <c r="O31" s="97"/>
      <c r="P31" s="72">
        <f>SUM(P17:P30)</f>
        <v>1234417.4500000002</v>
      </c>
      <c r="Q31" s="72">
        <f t="shared" ref="Q31:R31" si="4">SUM(Q17:Q30)</f>
        <v>0</v>
      </c>
      <c r="R31" s="72">
        <f t="shared" si="4"/>
        <v>1234417.4500000002</v>
      </c>
    </row>
    <row r="32" spans="1:18" ht="26.1" customHeight="1" x14ac:dyDescent="0.2">
      <c r="A32" s="91"/>
      <c r="B32" s="91"/>
      <c r="C32" s="91"/>
      <c r="D32" s="88"/>
      <c r="E32" s="86"/>
      <c r="F32" s="99"/>
      <c r="G32" s="86"/>
      <c r="H32" s="86" t="s">
        <v>586</v>
      </c>
      <c r="I32" s="68" t="s">
        <v>102</v>
      </c>
      <c r="J32" s="67"/>
      <c r="K32" s="67"/>
      <c r="L32" s="67"/>
      <c r="M32" s="69" t="s">
        <v>101</v>
      </c>
      <c r="N32" s="74" t="s">
        <v>769</v>
      </c>
      <c r="O32" s="69" t="str">
        <f t="shared" si="0"/>
        <v>530204</v>
      </c>
      <c r="P32" s="71">
        <v>3193.96</v>
      </c>
      <c r="Q32" s="62"/>
      <c r="R32" s="71">
        <f t="shared" si="1"/>
        <v>3193.96</v>
      </c>
    </row>
    <row r="33" spans="1:18" ht="26.1" customHeight="1" x14ac:dyDescent="0.2">
      <c r="A33" s="91"/>
      <c r="B33" s="91"/>
      <c r="C33" s="91"/>
      <c r="D33" s="88"/>
      <c r="E33" s="86"/>
      <c r="F33" s="99"/>
      <c r="G33" s="86"/>
      <c r="H33" s="86"/>
      <c r="I33" s="68" t="s">
        <v>102</v>
      </c>
      <c r="J33" s="67"/>
      <c r="K33" s="67"/>
      <c r="L33" s="67"/>
      <c r="M33" s="69" t="s">
        <v>101</v>
      </c>
      <c r="N33" s="74" t="s">
        <v>588</v>
      </c>
      <c r="O33" s="69" t="str">
        <f t="shared" si="0"/>
        <v>530241</v>
      </c>
      <c r="P33" s="71">
        <v>4480</v>
      </c>
      <c r="Q33" s="62"/>
      <c r="R33" s="71">
        <f t="shared" si="1"/>
        <v>4480</v>
      </c>
    </row>
    <row r="34" spans="1:18" ht="26.1" customHeight="1" x14ac:dyDescent="0.2">
      <c r="A34" s="91"/>
      <c r="B34" s="91"/>
      <c r="C34" s="91"/>
      <c r="D34" s="88"/>
      <c r="E34" s="86"/>
      <c r="F34" s="99"/>
      <c r="G34" s="86"/>
      <c r="H34" s="86"/>
      <c r="I34" s="97" t="s">
        <v>798</v>
      </c>
      <c r="J34" s="97"/>
      <c r="K34" s="97"/>
      <c r="L34" s="97"/>
      <c r="M34" s="97"/>
      <c r="N34" s="97"/>
      <c r="O34" s="97"/>
      <c r="P34" s="72">
        <f>SUM(P32:P33)</f>
        <v>7673.96</v>
      </c>
      <c r="Q34" s="72">
        <f t="shared" ref="Q34:R34" si="5">SUM(Q32:Q33)</f>
        <v>0</v>
      </c>
      <c r="R34" s="72">
        <f t="shared" si="5"/>
        <v>7673.96</v>
      </c>
    </row>
    <row r="35" spans="1:18" ht="26.1" customHeight="1" x14ac:dyDescent="0.2">
      <c r="A35" s="91"/>
      <c r="B35" s="91"/>
      <c r="C35" s="91"/>
      <c r="D35" s="88"/>
      <c r="E35" s="86"/>
      <c r="F35" s="99"/>
      <c r="G35" s="86"/>
      <c r="H35" s="86" t="s">
        <v>94</v>
      </c>
      <c r="I35" s="68" t="s">
        <v>102</v>
      </c>
      <c r="J35" s="67"/>
      <c r="K35" s="67"/>
      <c r="L35" s="67"/>
      <c r="M35" s="69" t="s">
        <v>101</v>
      </c>
      <c r="N35" s="75" t="s">
        <v>109</v>
      </c>
      <c r="O35" s="69" t="str">
        <f t="shared" si="0"/>
        <v>530202</v>
      </c>
      <c r="P35" s="71">
        <v>12.17</v>
      </c>
      <c r="Q35" s="62"/>
      <c r="R35" s="71">
        <f t="shared" si="1"/>
        <v>12.17</v>
      </c>
    </row>
    <row r="36" spans="1:18" ht="26.1" customHeight="1" x14ac:dyDescent="0.2">
      <c r="A36" s="91"/>
      <c r="B36" s="91"/>
      <c r="C36" s="91"/>
      <c r="D36" s="88"/>
      <c r="E36" s="86"/>
      <c r="F36" s="99"/>
      <c r="G36" s="86"/>
      <c r="H36" s="86"/>
      <c r="I36" s="68" t="s">
        <v>102</v>
      </c>
      <c r="J36" s="67"/>
      <c r="K36" s="67"/>
      <c r="L36" s="67"/>
      <c r="M36" s="69" t="s">
        <v>101</v>
      </c>
      <c r="N36" s="75" t="s">
        <v>110</v>
      </c>
      <c r="O36" s="69" t="str">
        <f t="shared" si="0"/>
        <v>530204</v>
      </c>
      <c r="P36" s="71">
        <v>44.69</v>
      </c>
      <c r="Q36" s="62"/>
      <c r="R36" s="71">
        <f t="shared" si="1"/>
        <v>44.69</v>
      </c>
    </row>
    <row r="37" spans="1:18" ht="26.1" customHeight="1" x14ac:dyDescent="0.2">
      <c r="A37" s="91"/>
      <c r="B37" s="91"/>
      <c r="C37" s="91"/>
      <c r="D37" s="88"/>
      <c r="E37" s="86"/>
      <c r="F37" s="99"/>
      <c r="G37" s="86"/>
      <c r="H37" s="86"/>
      <c r="I37" s="68" t="s">
        <v>102</v>
      </c>
      <c r="J37" s="67"/>
      <c r="K37" s="67"/>
      <c r="L37" s="67"/>
      <c r="M37" s="69" t="s">
        <v>101</v>
      </c>
      <c r="N37" s="75" t="s">
        <v>186</v>
      </c>
      <c r="O37" s="69" t="str">
        <f t="shared" si="0"/>
        <v>530405</v>
      </c>
      <c r="P37" s="71">
        <v>1100</v>
      </c>
      <c r="Q37" s="62"/>
      <c r="R37" s="71">
        <f t="shared" si="1"/>
        <v>1100</v>
      </c>
    </row>
    <row r="38" spans="1:18" ht="26.1" customHeight="1" x14ac:dyDescent="0.2">
      <c r="A38" s="91"/>
      <c r="B38" s="91"/>
      <c r="C38" s="91"/>
      <c r="D38" s="88"/>
      <c r="E38" s="86"/>
      <c r="F38" s="99"/>
      <c r="G38" s="86"/>
      <c r="H38" s="86"/>
      <c r="I38" s="68" t="s">
        <v>102</v>
      </c>
      <c r="J38" s="67"/>
      <c r="K38" s="67"/>
      <c r="L38" s="67"/>
      <c r="M38" s="69" t="s">
        <v>101</v>
      </c>
      <c r="N38" s="75" t="s">
        <v>120</v>
      </c>
      <c r="O38" s="69" t="str">
        <f t="shared" si="0"/>
        <v>530602</v>
      </c>
      <c r="P38" s="71">
        <v>42560</v>
      </c>
      <c r="Q38" s="62"/>
      <c r="R38" s="71">
        <f t="shared" si="1"/>
        <v>42560</v>
      </c>
    </row>
    <row r="39" spans="1:18" ht="26.1" customHeight="1" x14ac:dyDescent="0.2">
      <c r="A39" s="91"/>
      <c r="B39" s="91"/>
      <c r="C39" s="91"/>
      <c r="D39" s="88"/>
      <c r="E39" s="86"/>
      <c r="F39" s="99"/>
      <c r="G39" s="86"/>
      <c r="H39" s="86"/>
      <c r="I39" s="68" t="s">
        <v>102</v>
      </c>
      <c r="J39" s="67"/>
      <c r="K39" s="67"/>
      <c r="L39" s="67"/>
      <c r="M39" s="69" t="s">
        <v>101</v>
      </c>
      <c r="N39" s="75" t="s">
        <v>113</v>
      </c>
      <c r="O39" s="69" t="str">
        <f t="shared" si="0"/>
        <v>530801</v>
      </c>
      <c r="P39" s="71">
        <v>1040.96</v>
      </c>
      <c r="Q39" s="62"/>
      <c r="R39" s="71">
        <f t="shared" si="1"/>
        <v>1040.96</v>
      </c>
    </row>
    <row r="40" spans="1:18" ht="26.1" customHeight="1" x14ac:dyDescent="0.2">
      <c r="A40" s="91"/>
      <c r="B40" s="91"/>
      <c r="C40" s="91"/>
      <c r="D40" s="88"/>
      <c r="E40" s="86"/>
      <c r="F40" s="99"/>
      <c r="G40" s="86"/>
      <c r="H40" s="86"/>
      <c r="I40" s="68" t="s">
        <v>102</v>
      </c>
      <c r="J40" s="67"/>
      <c r="K40" s="67"/>
      <c r="L40" s="67"/>
      <c r="M40" s="69" t="s">
        <v>101</v>
      </c>
      <c r="N40" s="75" t="s">
        <v>182</v>
      </c>
      <c r="O40" s="69" t="str">
        <f t="shared" si="0"/>
        <v>530803</v>
      </c>
      <c r="P40" s="71">
        <v>200</v>
      </c>
      <c r="Q40" s="62"/>
      <c r="R40" s="71">
        <f t="shared" si="1"/>
        <v>200</v>
      </c>
    </row>
    <row r="41" spans="1:18" ht="26.1" customHeight="1" x14ac:dyDescent="0.2">
      <c r="A41" s="91"/>
      <c r="B41" s="91"/>
      <c r="C41" s="91"/>
      <c r="D41" s="88"/>
      <c r="E41" s="86"/>
      <c r="F41" s="99"/>
      <c r="G41" s="86"/>
      <c r="H41" s="86"/>
      <c r="I41" s="68" t="s">
        <v>102</v>
      </c>
      <c r="J41" s="67"/>
      <c r="K41" s="67"/>
      <c r="L41" s="67"/>
      <c r="M41" s="69" t="s">
        <v>101</v>
      </c>
      <c r="N41" s="75" t="s">
        <v>115</v>
      </c>
      <c r="O41" s="69" t="str">
        <f t="shared" si="0"/>
        <v>530811</v>
      </c>
      <c r="P41" s="71">
        <v>3241.06</v>
      </c>
      <c r="Q41" s="62"/>
      <c r="R41" s="71">
        <f t="shared" si="1"/>
        <v>3241.06</v>
      </c>
    </row>
    <row r="42" spans="1:18" ht="26.1" customHeight="1" x14ac:dyDescent="0.2">
      <c r="A42" s="91"/>
      <c r="B42" s="91"/>
      <c r="C42" s="91"/>
      <c r="D42" s="88"/>
      <c r="E42" s="86"/>
      <c r="F42" s="99"/>
      <c r="G42" s="86"/>
      <c r="H42" s="86"/>
      <c r="I42" s="68" t="s">
        <v>102</v>
      </c>
      <c r="J42" s="67"/>
      <c r="K42" s="67"/>
      <c r="L42" s="67"/>
      <c r="M42" s="69" t="s">
        <v>101</v>
      </c>
      <c r="N42" s="75" t="s">
        <v>117</v>
      </c>
      <c r="O42" s="69" t="str">
        <f t="shared" si="0"/>
        <v>530813</v>
      </c>
      <c r="P42" s="71">
        <v>2240.0100000000002</v>
      </c>
      <c r="Q42" s="62"/>
      <c r="R42" s="71">
        <f t="shared" si="1"/>
        <v>2240.0100000000002</v>
      </c>
    </row>
    <row r="43" spans="1:18" ht="26.1" customHeight="1" x14ac:dyDescent="0.2">
      <c r="A43" s="91"/>
      <c r="B43" s="91"/>
      <c r="C43" s="91"/>
      <c r="D43" s="88"/>
      <c r="E43" s="86"/>
      <c r="F43" s="99"/>
      <c r="G43" s="86"/>
      <c r="H43" s="86"/>
      <c r="I43" s="68" t="s">
        <v>102</v>
      </c>
      <c r="J43" s="67"/>
      <c r="K43" s="67"/>
      <c r="L43" s="67"/>
      <c r="M43" s="69" t="s">
        <v>101</v>
      </c>
      <c r="N43" s="75" t="s">
        <v>97</v>
      </c>
      <c r="O43" s="69" t="str">
        <f t="shared" si="0"/>
        <v>570203</v>
      </c>
      <c r="P43" s="71">
        <v>2000</v>
      </c>
      <c r="Q43" s="62"/>
      <c r="R43" s="71">
        <f t="shared" si="1"/>
        <v>2000</v>
      </c>
    </row>
    <row r="44" spans="1:18" ht="26.1" customHeight="1" x14ac:dyDescent="0.2">
      <c r="A44" s="91"/>
      <c r="B44" s="91"/>
      <c r="C44" s="91"/>
      <c r="D44" s="88"/>
      <c r="E44" s="86"/>
      <c r="F44" s="99"/>
      <c r="G44" s="86"/>
      <c r="H44" s="86"/>
      <c r="I44" s="68" t="s">
        <v>102</v>
      </c>
      <c r="J44" s="67"/>
      <c r="K44" s="67"/>
      <c r="L44" s="67"/>
      <c r="M44" s="69" t="s">
        <v>101</v>
      </c>
      <c r="N44" s="75" t="s">
        <v>105</v>
      </c>
      <c r="O44" s="69" t="str">
        <f t="shared" si="0"/>
        <v>580101</v>
      </c>
      <c r="P44" s="71">
        <v>85343.13</v>
      </c>
      <c r="Q44" s="62"/>
      <c r="R44" s="71">
        <f t="shared" si="1"/>
        <v>85343.13</v>
      </c>
    </row>
    <row r="45" spans="1:18" ht="26.1" customHeight="1" x14ac:dyDescent="0.2">
      <c r="A45" s="91"/>
      <c r="B45" s="91"/>
      <c r="C45" s="91"/>
      <c r="D45" s="88"/>
      <c r="E45" s="86"/>
      <c r="F45" s="99"/>
      <c r="G45" s="86"/>
      <c r="H45" s="86"/>
      <c r="I45" s="97" t="s">
        <v>799</v>
      </c>
      <c r="J45" s="97"/>
      <c r="K45" s="97"/>
      <c r="L45" s="97"/>
      <c r="M45" s="97"/>
      <c r="N45" s="97"/>
      <c r="O45" s="97"/>
      <c r="P45" s="72">
        <f>SUM(P35:P44)</f>
        <v>137782.02000000002</v>
      </c>
      <c r="Q45" s="72">
        <f t="shared" ref="Q45:R45" si="6">SUM(Q35:Q44)</f>
        <v>0</v>
      </c>
      <c r="R45" s="72">
        <f t="shared" si="6"/>
        <v>137782.02000000002</v>
      </c>
    </row>
    <row r="46" spans="1:18" ht="26.1" customHeight="1" x14ac:dyDescent="0.25">
      <c r="A46" s="91"/>
      <c r="B46" s="91"/>
      <c r="C46" s="91"/>
      <c r="D46" s="88"/>
      <c r="E46" s="86"/>
      <c r="F46" s="99"/>
      <c r="G46" s="100" t="s">
        <v>800</v>
      </c>
      <c r="H46" s="100"/>
      <c r="I46" s="100"/>
      <c r="J46" s="100"/>
      <c r="K46" s="100"/>
      <c r="L46" s="100"/>
      <c r="M46" s="100"/>
      <c r="N46" s="100"/>
      <c r="O46" s="100"/>
      <c r="P46" s="73">
        <f>P45+P34+P31</f>
        <v>1379873.4300000002</v>
      </c>
      <c r="Q46" s="73">
        <f t="shared" ref="Q46:R46" si="7">Q45+Q34+Q31</f>
        <v>0</v>
      </c>
      <c r="R46" s="73">
        <f t="shared" si="7"/>
        <v>1379873.4300000002</v>
      </c>
    </row>
    <row r="47" spans="1:18" ht="26.1" customHeight="1" x14ac:dyDescent="0.2">
      <c r="A47" s="91"/>
      <c r="B47" s="91"/>
      <c r="C47" s="91"/>
      <c r="D47" s="88"/>
      <c r="E47" s="86"/>
      <c r="F47" s="99"/>
      <c r="G47" s="86" t="s">
        <v>155</v>
      </c>
      <c r="H47" s="86" t="s">
        <v>156</v>
      </c>
      <c r="I47" s="68" t="s">
        <v>102</v>
      </c>
      <c r="J47" s="67"/>
      <c r="K47" s="67"/>
      <c r="L47" s="67"/>
      <c r="M47" s="69" t="s">
        <v>101</v>
      </c>
      <c r="N47" s="74" t="s">
        <v>200</v>
      </c>
      <c r="O47" s="69" t="str">
        <f t="shared" ref="O47:O56" si="8">MID(N47,1,6)</f>
        <v>530105</v>
      </c>
      <c r="P47" s="71">
        <v>5231.82</v>
      </c>
      <c r="Q47" s="62"/>
      <c r="R47" s="71">
        <f t="shared" ref="R47:R56" si="9">P47+Q47</f>
        <v>5231.82</v>
      </c>
    </row>
    <row r="48" spans="1:18" ht="26.1" customHeight="1" x14ac:dyDescent="0.2">
      <c r="A48" s="91"/>
      <c r="B48" s="91"/>
      <c r="C48" s="91"/>
      <c r="D48" s="88"/>
      <c r="E48" s="86"/>
      <c r="F48" s="99"/>
      <c r="G48" s="86"/>
      <c r="H48" s="86"/>
      <c r="I48" s="68" t="s">
        <v>102</v>
      </c>
      <c r="J48" s="67"/>
      <c r="K48" s="67"/>
      <c r="L48" s="67"/>
      <c r="M48" s="69" t="s">
        <v>101</v>
      </c>
      <c r="N48" s="74" t="s">
        <v>110</v>
      </c>
      <c r="O48" s="69" t="str">
        <f t="shared" si="8"/>
        <v>530204</v>
      </c>
      <c r="P48" s="71">
        <v>12320</v>
      </c>
      <c r="Q48" s="62"/>
      <c r="R48" s="71">
        <f t="shared" si="9"/>
        <v>12320</v>
      </c>
    </row>
    <row r="49" spans="1:18" ht="26.1" customHeight="1" x14ac:dyDescent="0.2">
      <c r="A49" s="91"/>
      <c r="B49" s="91"/>
      <c r="C49" s="91"/>
      <c r="D49" s="88"/>
      <c r="E49" s="86"/>
      <c r="F49" s="99"/>
      <c r="G49" s="86"/>
      <c r="H49" s="86"/>
      <c r="I49" s="68" t="s">
        <v>102</v>
      </c>
      <c r="J49" s="67"/>
      <c r="K49" s="67"/>
      <c r="L49" s="67"/>
      <c r="M49" s="69" t="s">
        <v>101</v>
      </c>
      <c r="N49" s="74" t="s">
        <v>588</v>
      </c>
      <c r="O49" s="69" t="str">
        <f t="shared" si="8"/>
        <v>530241</v>
      </c>
      <c r="P49" s="71">
        <v>118.72</v>
      </c>
      <c r="Q49" s="62"/>
      <c r="R49" s="71">
        <f t="shared" si="9"/>
        <v>118.72</v>
      </c>
    </row>
    <row r="50" spans="1:18" ht="26.1" customHeight="1" x14ac:dyDescent="0.2">
      <c r="A50" s="91"/>
      <c r="B50" s="91"/>
      <c r="C50" s="91"/>
      <c r="D50" s="88"/>
      <c r="E50" s="86"/>
      <c r="F50" s="99"/>
      <c r="G50" s="86"/>
      <c r="H50" s="86"/>
      <c r="I50" s="68" t="s">
        <v>102</v>
      </c>
      <c r="J50" s="67"/>
      <c r="K50" s="67"/>
      <c r="L50" s="67"/>
      <c r="M50" s="69" t="s">
        <v>101</v>
      </c>
      <c r="N50" s="74" t="s">
        <v>151</v>
      </c>
      <c r="O50" s="69" t="str">
        <f t="shared" si="8"/>
        <v>530702</v>
      </c>
      <c r="P50" s="71">
        <v>559.78</v>
      </c>
      <c r="Q50" s="62"/>
      <c r="R50" s="71">
        <f t="shared" si="9"/>
        <v>559.78</v>
      </c>
    </row>
    <row r="51" spans="1:18" ht="26.1" customHeight="1" x14ac:dyDescent="0.2">
      <c r="A51" s="91"/>
      <c r="B51" s="91"/>
      <c r="C51" s="91"/>
      <c r="D51" s="88"/>
      <c r="E51" s="86"/>
      <c r="F51" s="99"/>
      <c r="G51" s="86"/>
      <c r="H51" s="86"/>
      <c r="I51" s="68" t="s">
        <v>102</v>
      </c>
      <c r="J51" s="67"/>
      <c r="K51" s="67"/>
      <c r="L51" s="67"/>
      <c r="M51" s="69" t="s">
        <v>101</v>
      </c>
      <c r="N51" s="74" t="s">
        <v>127</v>
      </c>
      <c r="O51" s="69" t="str">
        <f t="shared" si="8"/>
        <v>530704</v>
      </c>
      <c r="P51" s="71">
        <v>4156.32</v>
      </c>
      <c r="Q51" s="62"/>
      <c r="R51" s="71">
        <f t="shared" si="9"/>
        <v>4156.32</v>
      </c>
    </row>
    <row r="52" spans="1:18" ht="26.1" customHeight="1" x14ac:dyDescent="0.2">
      <c r="A52" s="91"/>
      <c r="B52" s="91"/>
      <c r="C52" s="91"/>
      <c r="D52" s="88"/>
      <c r="E52" s="86"/>
      <c r="F52" s="99"/>
      <c r="G52" s="86"/>
      <c r="H52" s="86"/>
      <c r="I52" s="68" t="s">
        <v>102</v>
      </c>
      <c r="J52" s="67"/>
      <c r="K52" s="67"/>
      <c r="L52" s="67"/>
      <c r="M52" s="69" t="s">
        <v>101</v>
      </c>
      <c r="N52" s="74" t="s">
        <v>232</v>
      </c>
      <c r="O52" s="69" t="str">
        <f t="shared" si="8"/>
        <v>530802</v>
      </c>
      <c r="P52" s="71">
        <v>2576</v>
      </c>
      <c r="Q52" s="62"/>
      <c r="R52" s="71">
        <f t="shared" si="9"/>
        <v>2576</v>
      </c>
    </row>
    <row r="53" spans="1:18" ht="26.1" customHeight="1" x14ac:dyDescent="0.2">
      <c r="A53" s="91"/>
      <c r="B53" s="91"/>
      <c r="C53" s="91"/>
      <c r="D53" s="88"/>
      <c r="E53" s="86"/>
      <c r="F53" s="99"/>
      <c r="G53" s="86"/>
      <c r="H53" s="86"/>
      <c r="I53" s="68" t="s">
        <v>102</v>
      </c>
      <c r="J53" s="67"/>
      <c r="K53" s="67"/>
      <c r="L53" s="67"/>
      <c r="M53" s="69" t="s">
        <v>101</v>
      </c>
      <c r="N53" s="74" t="s">
        <v>158</v>
      </c>
      <c r="O53" s="69" t="str">
        <f t="shared" si="8"/>
        <v>530804</v>
      </c>
      <c r="P53" s="71">
        <v>7944.4099999999989</v>
      </c>
      <c r="Q53" s="62"/>
      <c r="R53" s="71">
        <f t="shared" si="9"/>
        <v>7944.4099999999989</v>
      </c>
    </row>
    <row r="54" spans="1:18" ht="26.1" customHeight="1" x14ac:dyDescent="0.2">
      <c r="A54" s="91"/>
      <c r="B54" s="91"/>
      <c r="C54" s="91"/>
      <c r="D54" s="88"/>
      <c r="E54" s="86"/>
      <c r="F54" s="99"/>
      <c r="G54" s="86"/>
      <c r="H54" s="86"/>
      <c r="I54" s="68" t="s">
        <v>102</v>
      </c>
      <c r="J54" s="67"/>
      <c r="K54" s="67"/>
      <c r="L54" s="67"/>
      <c r="M54" s="69" t="s">
        <v>101</v>
      </c>
      <c r="N54" s="74" t="s">
        <v>140</v>
      </c>
      <c r="O54" s="69" t="str">
        <f t="shared" si="8"/>
        <v>531407</v>
      </c>
      <c r="P54" s="71">
        <v>77.28</v>
      </c>
      <c r="Q54" s="62"/>
      <c r="R54" s="71">
        <f t="shared" si="9"/>
        <v>77.28</v>
      </c>
    </row>
    <row r="55" spans="1:18" ht="26.1" customHeight="1" x14ac:dyDescent="0.2">
      <c r="A55" s="91"/>
      <c r="B55" s="91"/>
      <c r="C55" s="91"/>
      <c r="D55" s="88"/>
      <c r="E55" s="86"/>
      <c r="F55" s="99"/>
      <c r="G55" s="86"/>
      <c r="H55" s="86"/>
      <c r="I55" s="68" t="s">
        <v>102</v>
      </c>
      <c r="J55" s="67"/>
      <c r="K55" s="67"/>
      <c r="L55" s="67"/>
      <c r="M55" s="69" t="s">
        <v>101</v>
      </c>
      <c r="N55" s="74" t="s">
        <v>171</v>
      </c>
      <c r="O55" s="69" t="str">
        <f t="shared" si="8"/>
        <v>570102</v>
      </c>
      <c r="P55" s="71">
        <v>20710.269999999997</v>
      </c>
      <c r="Q55" s="62"/>
      <c r="R55" s="71">
        <f t="shared" si="9"/>
        <v>20710.269999999997</v>
      </c>
    </row>
    <row r="56" spans="1:18" ht="26.1" customHeight="1" x14ac:dyDescent="0.2">
      <c r="A56" s="91"/>
      <c r="B56" s="91"/>
      <c r="C56" s="91"/>
      <c r="D56" s="88"/>
      <c r="E56" s="86"/>
      <c r="F56" s="99"/>
      <c r="G56" s="86"/>
      <c r="H56" s="86"/>
      <c r="I56" s="68" t="s">
        <v>102</v>
      </c>
      <c r="J56" s="67"/>
      <c r="K56" s="67"/>
      <c r="L56" s="67"/>
      <c r="M56" s="69" t="s">
        <v>101</v>
      </c>
      <c r="N56" s="74" t="s">
        <v>658</v>
      </c>
      <c r="O56" s="69" t="str">
        <f t="shared" si="8"/>
        <v>840107</v>
      </c>
      <c r="P56" s="71">
        <v>1590.4</v>
      </c>
      <c r="Q56" s="62"/>
      <c r="R56" s="71">
        <f t="shared" si="9"/>
        <v>1590.4</v>
      </c>
    </row>
    <row r="57" spans="1:18" ht="26.1" customHeight="1" x14ac:dyDescent="0.2">
      <c r="A57" s="91"/>
      <c r="B57" s="91"/>
      <c r="C57" s="91"/>
      <c r="D57" s="88"/>
      <c r="E57" s="86"/>
      <c r="F57" s="99"/>
      <c r="G57" s="86"/>
      <c r="H57" s="86"/>
      <c r="I57" s="97" t="s">
        <v>801</v>
      </c>
      <c r="J57" s="97"/>
      <c r="K57" s="97"/>
      <c r="L57" s="97"/>
      <c r="M57" s="97"/>
      <c r="N57" s="97"/>
      <c r="O57" s="97"/>
      <c r="P57" s="72">
        <f>SUM(P47:P56)</f>
        <v>55284.999999999993</v>
      </c>
      <c r="Q57" s="72">
        <f t="shared" ref="Q57:R57" si="10">SUM(Q47:Q56)</f>
        <v>0</v>
      </c>
      <c r="R57" s="72">
        <f t="shared" si="10"/>
        <v>55284.999999999993</v>
      </c>
    </row>
    <row r="58" spans="1:18" ht="26.1" customHeight="1" x14ac:dyDescent="0.25">
      <c r="A58" s="91"/>
      <c r="B58" s="91"/>
      <c r="C58" s="91"/>
      <c r="D58" s="88"/>
      <c r="E58" s="86"/>
      <c r="F58" s="99"/>
      <c r="G58" s="93" t="s">
        <v>802</v>
      </c>
      <c r="H58" s="93"/>
      <c r="I58" s="93"/>
      <c r="J58" s="93"/>
      <c r="K58" s="93"/>
      <c r="L58" s="93"/>
      <c r="M58" s="93"/>
      <c r="N58" s="93"/>
      <c r="O58" s="93"/>
      <c r="P58" s="73">
        <f>P57</f>
        <v>55284.999999999993</v>
      </c>
      <c r="Q58" s="73">
        <f t="shared" ref="Q58:R58" si="11">Q57</f>
        <v>0</v>
      </c>
      <c r="R58" s="73">
        <f t="shared" si="11"/>
        <v>55284.999999999993</v>
      </c>
    </row>
    <row r="59" spans="1:18" ht="26.1" customHeight="1" x14ac:dyDescent="0.25">
      <c r="A59" s="91"/>
      <c r="B59" s="91"/>
      <c r="C59" s="91"/>
      <c r="D59" s="88"/>
      <c r="E59" s="86"/>
      <c r="F59" s="85" t="s">
        <v>803</v>
      </c>
      <c r="G59" s="85"/>
      <c r="H59" s="85"/>
      <c r="I59" s="85"/>
      <c r="J59" s="85"/>
      <c r="K59" s="85"/>
      <c r="L59" s="85"/>
      <c r="M59" s="85"/>
      <c r="N59" s="85"/>
      <c r="O59" s="85"/>
      <c r="P59" s="76">
        <f>P58+P46+P16</f>
        <v>1708097.2300000002</v>
      </c>
      <c r="Q59" s="76">
        <f t="shared" ref="Q59:R59" si="12">Q58+Q46+Q16</f>
        <v>0</v>
      </c>
      <c r="R59" s="76">
        <f t="shared" si="12"/>
        <v>1708097.2300000002</v>
      </c>
    </row>
    <row r="60" spans="1:18" ht="26.1" customHeight="1" x14ac:dyDescent="0.2">
      <c r="A60" s="91"/>
      <c r="B60" s="91"/>
      <c r="C60" s="91"/>
      <c r="D60" s="88"/>
      <c r="E60" s="86" t="s">
        <v>204</v>
      </c>
      <c r="F60" s="86" t="s">
        <v>206</v>
      </c>
      <c r="G60" s="86" t="s">
        <v>227</v>
      </c>
      <c r="H60" s="86" t="s">
        <v>238</v>
      </c>
      <c r="I60" s="68" t="s">
        <v>102</v>
      </c>
      <c r="J60" s="67"/>
      <c r="K60" s="67"/>
      <c r="L60" s="67"/>
      <c r="M60" s="69" t="s">
        <v>101</v>
      </c>
      <c r="N60" s="74" t="s">
        <v>295</v>
      </c>
      <c r="O60" s="69" t="str">
        <f t="shared" ref="O60:O90" si="13">MID(N60,1,6)</f>
        <v>510105</v>
      </c>
      <c r="P60" s="71">
        <v>21299.149999999907</v>
      </c>
      <c r="Q60" s="71"/>
      <c r="R60" s="71">
        <f t="shared" ref="R60:R101" si="14">P60+Q60</f>
        <v>21299.149999999907</v>
      </c>
    </row>
    <row r="61" spans="1:18" ht="26.1" customHeight="1" x14ac:dyDescent="0.2">
      <c r="A61" s="91"/>
      <c r="B61" s="91"/>
      <c r="C61" s="91"/>
      <c r="D61" s="88"/>
      <c r="E61" s="86"/>
      <c r="F61" s="86"/>
      <c r="G61" s="86"/>
      <c r="H61" s="86"/>
      <c r="I61" s="68" t="s">
        <v>102</v>
      </c>
      <c r="J61" s="67"/>
      <c r="K61" s="67"/>
      <c r="L61" s="67"/>
      <c r="M61" s="69" t="s">
        <v>101</v>
      </c>
      <c r="N61" s="74" t="s">
        <v>241</v>
      </c>
      <c r="O61" s="69" t="str">
        <f t="shared" si="13"/>
        <v>510707</v>
      </c>
      <c r="P61" s="71">
        <v>114721.78</v>
      </c>
      <c r="Q61" s="71"/>
      <c r="R61" s="71">
        <f t="shared" si="14"/>
        <v>114721.78</v>
      </c>
    </row>
    <row r="62" spans="1:18" ht="26.1" customHeight="1" x14ac:dyDescent="0.2">
      <c r="A62" s="91"/>
      <c r="B62" s="91"/>
      <c r="C62" s="91"/>
      <c r="D62" s="88"/>
      <c r="E62" s="86"/>
      <c r="F62" s="86"/>
      <c r="G62" s="86"/>
      <c r="H62" s="86"/>
      <c r="I62" s="68" t="s">
        <v>102</v>
      </c>
      <c r="J62" s="67"/>
      <c r="K62" s="67"/>
      <c r="L62" s="67"/>
      <c r="M62" s="69" t="s">
        <v>101</v>
      </c>
      <c r="N62" s="74" t="s">
        <v>758</v>
      </c>
      <c r="O62" s="69" t="str">
        <f t="shared" si="13"/>
        <v>510709</v>
      </c>
      <c r="P62" s="71">
        <v>84294</v>
      </c>
      <c r="Q62" s="71"/>
      <c r="R62" s="71">
        <f t="shared" si="14"/>
        <v>84294</v>
      </c>
    </row>
    <row r="63" spans="1:18" ht="26.1" customHeight="1" x14ac:dyDescent="0.2">
      <c r="A63" s="91"/>
      <c r="B63" s="91"/>
      <c r="C63" s="91"/>
      <c r="D63" s="88"/>
      <c r="E63" s="86"/>
      <c r="F63" s="86"/>
      <c r="G63" s="86"/>
      <c r="H63" s="86"/>
      <c r="I63" s="97" t="s">
        <v>804</v>
      </c>
      <c r="J63" s="97"/>
      <c r="K63" s="97"/>
      <c r="L63" s="97"/>
      <c r="M63" s="97"/>
      <c r="N63" s="97"/>
      <c r="O63" s="97"/>
      <c r="P63" s="72">
        <f>SUM(P60:P62)</f>
        <v>220314.92999999991</v>
      </c>
      <c r="Q63" s="72">
        <f t="shared" ref="Q63:R63" si="15">SUM(Q60:Q62)</f>
        <v>0</v>
      </c>
      <c r="R63" s="72">
        <f t="shared" si="15"/>
        <v>220314.92999999991</v>
      </c>
    </row>
    <row r="64" spans="1:18" ht="26.1" customHeight="1" x14ac:dyDescent="0.2">
      <c r="A64" s="91"/>
      <c r="B64" s="91"/>
      <c r="C64" s="91"/>
      <c r="D64" s="88"/>
      <c r="E64" s="86"/>
      <c r="F64" s="86"/>
      <c r="G64" s="86"/>
      <c r="H64" s="86" t="s">
        <v>590</v>
      </c>
      <c r="I64" s="68" t="s">
        <v>102</v>
      </c>
      <c r="J64" s="67"/>
      <c r="K64" s="67"/>
      <c r="L64" s="67"/>
      <c r="M64" s="69" t="s">
        <v>101</v>
      </c>
      <c r="N64" s="77" t="s">
        <v>592</v>
      </c>
      <c r="O64" s="69" t="str">
        <f t="shared" si="13"/>
        <v>530612</v>
      </c>
      <c r="P64" s="78">
        <v>0</v>
      </c>
      <c r="Q64" s="62"/>
      <c r="R64" s="71">
        <f t="shared" si="14"/>
        <v>0</v>
      </c>
    </row>
    <row r="65" spans="1:18" ht="26.1" customHeight="1" x14ac:dyDescent="0.2">
      <c r="A65" s="91"/>
      <c r="B65" s="91"/>
      <c r="C65" s="91"/>
      <c r="D65" s="88"/>
      <c r="E65" s="86"/>
      <c r="F65" s="86"/>
      <c r="G65" s="86"/>
      <c r="H65" s="86"/>
      <c r="I65" s="97" t="s">
        <v>805</v>
      </c>
      <c r="J65" s="97"/>
      <c r="K65" s="97"/>
      <c r="L65" s="97"/>
      <c r="M65" s="97"/>
      <c r="N65" s="97"/>
      <c r="O65" s="97"/>
      <c r="P65" s="72">
        <f>SUM(P64)</f>
        <v>0</v>
      </c>
      <c r="Q65" s="72">
        <f t="shared" ref="Q65:R65" si="16">SUM(Q64)</f>
        <v>0</v>
      </c>
      <c r="R65" s="72">
        <f t="shared" si="16"/>
        <v>0</v>
      </c>
    </row>
    <row r="66" spans="1:18" ht="26.1" customHeight="1" x14ac:dyDescent="0.2">
      <c r="A66" s="91"/>
      <c r="B66" s="91"/>
      <c r="C66" s="91"/>
      <c r="D66" s="88"/>
      <c r="E66" s="86"/>
      <c r="F66" s="86"/>
      <c r="G66" s="86"/>
      <c r="H66" s="86" t="s">
        <v>228</v>
      </c>
      <c r="I66" s="68" t="s">
        <v>102</v>
      </c>
      <c r="J66" s="67"/>
      <c r="K66" s="67"/>
      <c r="L66" s="67"/>
      <c r="M66" s="69" t="s">
        <v>101</v>
      </c>
      <c r="N66" s="75" t="s">
        <v>193</v>
      </c>
      <c r="O66" s="69" t="str">
        <f t="shared" si="13"/>
        <v>530209</v>
      </c>
      <c r="P66" s="71">
        <v>1680</v>
      </c>
      <c r="Q66" s="62"/>
      <c r="R66" s="71">
        <f t="shared" si="14"/>
        <v>1680</v>
      </c>
    </row>
    <row r="67" spans="1:18" ht="26.1" customHeight="1" x14ac:dyDescent="0.2">
      <c r="A67" s="91"/>
      <c r="B67" s="91"/>
      <c r="C67" s="91"/>
      <c r="D67" s="88"/>
      <c r="E67" s="86"/>
      <c r="F67" s="86"/>
      <c r="G67" s="86"/>
      <c r="H67" s="86"/>
      <c r="I67" s="68" t="s">
        <v>102</v>
      </c>
      <c r="J67" s="67"/>
      <c r="K67" s="67"/>
      <c r="L67" s="67"/>
      <c r="M67" s="69" t="s">
        <v>101</v>
      </c>
      <c r="N67" s="75" t="s">
        <v>633</v>
      </c>
      <c r="O67" s="69" t="str">
        <f t="shared" si="13"/>
        <v>530606</v>
      </c>
      <c r="P67" s="71">
        <v>33600</v>
      </c>
      <c r="Q67" s="62"/>
      <c r="R67" s="71">
        <f t="shared" si="14"/>
        <v>33600</v>
      </c>
    </row>
    <row r="68" spans="1:18" ht="26.1" customHeight="1" x14ac:dyDescent="0.2">
      <c r="A68" s="91"/>
      <c r="B68" s="91"/>
      <c r="C68" s="91"/>
      <c r="D68" s="88"/>
      <c r="E68" s="86"/>
      <c r="F68" s="86"/>
      <c r="G68" s="86"/>
      <c r="H68" s="86"/>
      <c r="I68" s="68" t="s">
        <v>102</v>
      </c>
      <c r="J68" s="67"/>
      <c r="K68" s="67"/>
      <c r="L68" s="67"/>
      <c r="M68" s="69" t="s">
        <v>101</v>
      </c>
      <c r="N68" s="75" t="s">
        <v>232</v>
      </c>
      <c r="O68" s="69" t="str">
        <f t="shared" si="13"/>
        <v>530802</v>
      </c>
      <c r="P68" s="71">
        <v>60886</v>
      </c>
      <c r="Q68" s="62"/>
      <c r="R68" s="71">
        <f t="shared" si="14"/>
        <v>60886</v>
      </c>
    </row>
    <row r="69" spans="1:18" ht="26.1" customHeight="1" x14ac:dyDescent="0.2">
      <c r="A69" s="91"/>
      <c r="B69" s="91"/>
      <c r="C69" s="91"/>
      <c r="D69" s="88"/>
      <c r="E69" s="86"/>
      <c r="F69" s="86"/>
      <c r="G69" s="86"/>
      <c r="H69" s="86"/>
      <c r="I69" s="68" t="s">
        <v>102</v>
      </c>
      <c r="J69" s="67"/>
      <c r="K69" s="67"/>
      <c r="L69" s="67"/>
      <c r="M69" s="69" t="s">
        <v>101</v>
      </c>
      <c r="N69" s="75" t="s">
        <v>230</v>
      </c>
      <c r="O69" s="69" t="str">
        <f t="shared" si="13"/>
        <v>530809</v>
      </c>
      <c r="P69" s="71">
        <v>5000</v>
      </c>
      <c r="Q69" s="62"/>
      <c r="R69" s="71">
        <f t="shared" si="14"/>
        <v>5000</v>
      </c>
    </row>
    <row r="70" spans="1:18" ht="26.1" customHeight="1" x14ac:dyDescent="0.2">
      <c r="A70" s="91"/>
      <c r="B70" s="91"/>
      <c r="C70" s="91"/>
      <c r="D70" s="88"/>
      <c r="E70" s="86"/>
      <c r="F70" s="86"/>
      <c r="G70" s="86"/>
      <c r="H70" s="86"/>
      <c r="I70" s="68" t="s">
        <v>102</v>
      </c>
      <c r="J70" s="67"/>
      <c r="K70" s="67"/>
      <c r="L70" s="67"/>
      <c r="M70" s="69" t="s">
        <v>101</v>
      </c>
      <c r="N70" s="75" t="s">
        <v>236</v>
      </c>
      <c r="O70" s="69" t="str">
        <f t="shared" si="13"/>
        <v>530826</v>
      </c>
      <c r="P70" s="71">
        <v>37800</v>
      </c>
      <c r="Q70" s="62"/>
      <c r="R70" s="71">
        <f t="shared" si="14"/>
        <v>37800</v>
      </c>
    </row>
    <row r="71" spans="1:18" ht="26.1" customHeight="1" x14ac:dyDescent="0.2">
      <c r="A71" s="91"/>
      <c r="B71" s="91"/>
      <c r="C71" s="91"/>
      <c r="D71" s="88"/>
      <c r="E71" s="86"/>
      <c r="F71" s="86"/>
      <c r="G71" s="86"/>
      <c r="H71" s="86"/>
      <c r="I71" s="97" t="s">
        <v>806</v>
      </c>
      <c r="J71" s="97"/>
      <c r="K71" s="97"/>
      <c r="L71" s="97"/>
      <c r="M71" s="97"/>
      <c r="N71" s="97"/>
      <c r="O71" s="97"/>
      <c r="P71" s="72">
        <f>SUM(P66:P70)</f>
        <v>138966</v>
      </c>
      <c r="Q71" s="72">
        <f t="shared" ref="Q71:R71" si="17">SUM(Q66:Q70)</f>
        <v>0</v>
      </c>
      <c r="R71" s="72">
        <f t="shared" si="17"/>
        <v>138966</v>
      </c>
    </row>
    <row r="72" spans="1:18" ht="26.1" customHeight="1" x14ac:dyDescent="0.2">
      <c r="A72" s="91"/>
      <c r="B72" s="91"/>
      <c r="C72" s="91"/>
      <c r="D72" s="88"/>
      <c r="E72" s="86"/>
      <c r="F72" s="86"/>
      <c r="G72" s="86"/>
      <c r="H72" s="86" t="s">
        <v>244</v>
      </c>
      <c r="I72" s="68" t="s">
        <v>102</v>
      </c>
      <c r="J72" s="67"/>
      <c r="K72" s="67"/>
      <c r="L72" s="67"/>
      <c r="M72" s="69" t="s">
        <v>101</v>
      </c>
      <c r="N72" s="74" t="s">
        <v>295</v>
      </c>
      <c r="O72" s="69" t="str">
        <f t="shared" si="13"/>
        <v>510105</v>
      </c>
      <c r="P72" s="71">
        <v>2360221.66</v>
      </c>
      <c r="Q72" s="62"/>
      <c r="R72" s="71">
        <f t="shared" si="14"/>
        <v>2360221.66</v>
      </c>
    </row>
    <row r="73" spans="1:18" ht="26.1" customHeight="1" x14ac:dyDescent="0.2">
      <c r="A73" s="91"/>
      <c r="B73" s="91"/>
      <c r="C73" s="91"/>
      <c r="D73" s="88"/>
      <c r="E73" s="86"/>
      <c r="F73" s="86"/>
      <c r="G73" s="86"/>
      <c r="H73" s="86"/>
      <c r="I73" s="68" t="s">
        <v>102</v>
      </c>
      <c r="J73" s="67"/>
      <c r="K73" s="67"/>
      <c r="L73" s="67"/>
      <c r="M73" s="69" t="s">
        <v>101</v>
      </c>
      <c r="N73" s="74" t="s">
        <v>289</v>
      </c>
      <c r="O73" s="69" t="str">
        <f t="shared" si="13"/>
        <v>510106</v>
      </c>
      <c r="P73" s="71">
        <v>108834.68</v>
      </c>
      <c r="Q73" s="62"/>
      <c r="R73" s="71">
        <f t="shared" si="14"/>
        <v>108834.68</v>
      </c>
    </row>
    <row r="74" spans="1:18" ht="26.1" customHeight="1" x14ac:dyDescent="0.2">
      <c r="A74" s="91"/>
      <c r="B74" s="91"/>
      <c r="C74" s="91"/>
      <c r="D74" s="88"/>
      <c r="E74" s="86"/>
      <c r="F74" s="86"/>
      <c r="G74" s="86"/>
      <c r="H74" s="86"/>
      <c r="I74" s="68" t="s">
        <v>102</v>
      </c>
      <c r="J74" s="67"/>
      <c r="K74" s="67"/>
      <c r="L74" s="67"/>
      <c r="M74" s="69" t="s">
        <v>101</v>
      </c>
      <c r="N74" s="74" t="s">
        <v>246</v>
      </c>
      <c r="O74" s="69" t="str">
        <f t="shared" si="13"/>
        <v>510203</v>
      </c>
      <c r="P74" s="71">
        <v>214896.55</v>
      </c>
      <c r="Q74" s="62"/>
      <c r="R74" s="71">
        <f t="shared" si="14"/>
        <v>214896.55</v>
      </c>
    </row>
    <row r="75" spans="1:18" ht="26.1" customHeight="1" x14ac:dyDescent="0.2">
      <c r="A75" s="91"/>
      <c r="B75" s="91"/>
      <c r="C75" s="91"/>
      <c r="D75" s="88"/>
      <c r="E75" s="86"/>
      <c r="F75" s="86"/>
      <c r="G75" s="86"/>
      <c r="H75" s="86"/>
      <c r="I75" s="68" t="s">
        <v>102</v>
      </c>
      <c r="J75" s="67"/>
      <c r="K75" s="67"/>
      <c r="L75" s="67"/>
      <c r="M75" s="69" t="s">
        <v>101</v>
      </c>
      <c r="N75" s="74" t="s">
        <v>248</v>
      </c>
      <c r="O75" s="69" t="str">
        <f t="shared" si="13"/>
        <v>510204</v>
      </c>
      <c r="P75" s="71">
        <v>66362.33</v>
      </c>
      <c r="Q75" s="62"/>
      <c r="R75" s="71">
        <f t="shared" si="14"/>
        <v>66362.33</v>
      </c>
    </row>
    <row r="76" spans="1:18" ht="26.1" customHeight="1" x14ac:dyDescent="0.2">
      <c r="A76" s="91"/>
      <c r="B76" s="91"/>
      <c r="C76" s="91"/>
      <c r="D76" s="88"/>
      <c r="E76" s="86"/>
      <c r="F76" s="86"/>
      <c r="G76" s="86"/>
      <c r="H76" s="86"/>
      <c r="I76" s="68" t="s">
        <v>102</v>
      </c>
      <c r="J76" s="67"/>
      <c r="K76" s="67"/>
      <c r="L76" s="67"/>
      <c r="M76" s="69" t="s">
        <v>101</v>
      </c>
      <c r="N76" s="74" t="s">
        <v>250</v>
      </c>
      <c r="O76" s="69" t="str">
        <f t="shared" si="13"/>
        <v>510304</v>
      </c>
      <c r="P76" s="71">
        <v>13150.5</v>
      </c>
      <c r="Q76" s="62"/>
      <c r="R76" s="71">
        <f t="shared" si="14"/>
        <v>13150.5</v>
      </c>
    </row>
    <row r="77" spans="1:18" ht="26.1" customHeight="1" x14ac:dyDescent="0.2">
      <c r="A77" s="91"/>
      <c r="B77" s="91"/>
      <c r="C77" s="91"/>
      <c r="D77" s="88"/>
      <c r="E77" s="86"/>
      <c r="F77" s="86"/>
      <c r="G77" s="86"/>
      <c r="H77" s="86"/>
      <c r="I77" s="68" t="s">
        <v>102</v>
      </c>
      <c r="J77" s="67"/>
      <c r="K77" s="67"/>
      <c r="L77" s="67"/>
      <c r="M77" s="69" t="s">
        <v>101</v>
      </c>
      <c r="N77" s="74" t="s">
        <v>752</v>
      </c>
      <c r="O77" s="69" t="str">
        <f t="shared" si="13"/>
        <v>510306</v>
      </c>
      <c r="P77" s="71">
        <v>12000</v>
      </c>
      <c r="Q77" s="62"/>
      <c r="R77" s="71">
        <f t="shared" si="14"/>
        <v>12000</v>
      </c>
    </row>
    <row r="78" spans="1:18" ht="26.1" customHeight="1" x14ac:dyDescent="0.2">
      <c r="A78" s="91"/>
      <c r="B78" s="91"/>
      <c r="C78" s="91"/>
      <c r="D78" s="88"/>
      <c r="E78" s="86"/>
      <c r="F78" s="86"/>
      <c r="G78" s="86"/>
      <c r="H78" s="86"/>
      <c r="I78" s="68" t="s">
        <v>102</v>
      </c>
      <c r="J78" s="67"/>
      <c r="K78" s="67"/>
      <c r="L78" s="67"/>
      <c r="M78" s="69" t="s">
        <v>101</v>
      </c>
      <c r="N78" s="74" t="s">
        <v>749</v>
      </c>
      <c r="O78" s="69" t="str">
        <f t="shared" si="13"/>
        <v>510401</v>
      </c>
      <c r="P78" s="71">
        <v>432</v>
      </c>
      <c r="Q78" s="62"/>
      <c r="R78" s="71">
        <f t="shared" si="14"/>
        <v>432</v>
      </c>
    </row>
    <row r="79" spans="1:18" ht="26.1" customHeight="1" x14ac:dyDescent="0.2">
      <c r="A79" s="91"/>
      <c r="B79" s="91"/>
      <c r="C79" s="91"/>
      <c r="D79" s="88"/>
      <c r="E79" s="86"/>
      <c r="F79" s="86"/>
      <c r="G79" s="86"/>
      <c r="H79" s="86"/>
      <c r="I79" s="68" t="s">
        <v>102</v>
      </c>
      <c r="J79" s="67"/>
      <c r="K79" s="67"/>
      <c r="L79" s="67"/>
      <c r="M79" s="69" t="s">
        <v>101</v>
      </c>
      <c r="N79" s="74" t="s">
        <v>750</v>
      </c>
      <c r="O79" s="69" t="str">
        <f t="shared" si="13"/>
        <v>510408</v>
      </c>
      <c r="P79" s="71">
        <v>1216.21</v>
      </c>
      <c r="Q79" s="62"/>
      <c r="R79" s="71">
        <f t="shared" si="14"/>
        <v>1216.21</v>
      </c>
    </row>
    <row r="80" spans="1:18" ht="26.1" customHeight="1" x14ac:dyDescent="0.2">
      <c r="A80" s="91"/>
      <c r="B80" s="91"/>
      <c r="C80" s="91"/>
      <c r="D80" s="88"/>
      <c r="E80" s="86"/>
      <c r="F80" s="86"/>
      <c r="G80" s="86"/>
      <c r="H80" s="86"/>
      <c r="I80" s="68" t="s">
        <v>102</v>
      </c>
      <c r="J80" s="67"/>
      <c r="K80" s="67"/>
      <c r="L80" s="67"/>
      <c r="M80" s="69" t="s">
        <v>101</v>
      </c>
      <c r="N80" s="74" t="s">
        <v>252</v>
      </c>
      <c r="O80" s="69" t="str">
        <f t="shared" si="13"/>
        <v>510509</v>
      </c>
      <c r="P80" s="71">
        <v>3484.130000000001</v>
      </c>
      <c r="Q80" s="62"/>
      <c r="R80" s="71">
        <f t="shared" si="14"/>
        <v>3484.130000000001</v>
      </c>
    </row>
    <row r="81" spans="1:18" ht="26.1" customHeight="1" x14ac:dyDescent="0.2">
      <c r="A81" s="91"/>
      <c r="B81" s="91"/>
      <c r="C81" s="91"/>
      <c r="D81" s="88"/>
      <c r="E81" s="86"/>
      <c r="F81" s="86"/>
      <c r="G81" s="86"/>
      <c r="H81" s="86"/>
      <c r="I81" s="68" t="s">
        <v>102</v>
      </c>
      <c r="J81" s="67"/>
      <c r="K81" s="67"/>
      <c r="L81" s="67"/>
      <c r="M81" s="69" t="s">
        <v>101</v>
      </c>
      <c r="N81" s="74" t="s">
        <v>254</v>
      </c>
      <c r="O81" s="69" t="str">
        <f t="shared" si="13"/>
        <v>510512</v>
      </c>
      <c r="P81" s="71">
        <v>13450.93</v>
      </c>
      <c r="Q81" s="62"/>
      <c r="R81" s="71">
        <f t="shared" si="14"/>
        <v>13450.93</v>
      </c>
    </row>
    <row r="82" spans="1:18" ht="26.1" customHeight="1" x14ac:dyDescent="0.2">
      <c r="A82" s="91"/>
      <c r="B82" s="91"/>
      <c r="C82" s="91"/>
      <c r="D82" s="88"/>
      <c r="E82" s="86"/>
      <c r="F82" s="86"/>
      <c r="G82" s="86"/>
      <c r="H82" s="86"/>
      <c r="I82" s="68" t="s">
        <v>102</v>
      </c>
      <c r="J82" s="67"/>
      <c r="K82" s="67"/>
      <c r="L82" s="67"/>
      <c r="M82" s="69" t="s">
        <v>101</v>
      </c>
      <c r="N82" s="74" t="s">
        <v>256</v>
      </c>
      <c r="O82" s="69" t="str">
        <f t="shared" si="13"/>
        <v>510513</v>
      </c>
      <c r="P82" s="71">
        <v>81789.110000000015</v>
      </c>
      <c r="Q82" s="62"/>
      <c r="R82" s="71">
        <f t="shared" si="14"/>
        <v>81789.110000000015</v>
      </c>
    </row>
    <row r="83" spans="1:18" ht="26.1" customHeight="1" x14ac:dyDescent="0.2">
      <c r="A83" s="91"/>
      <c r="B83" s="91"/>
      <c r="C83" s="91"/>
      <c r="D83" s="88"/>
      <c r="E83" s="86"/>
      <c r="F83" s="86"/>
      <c r="G83" s="86"/>
      <c r="H83" s="86"/>
      <c r="I83" s="68" t="s">
        <v>102</v>
      </c>
      <c r="J83" s="67"/>
      <c r="K83" s="67"/>
      <c r="L83" s="67"/>
      <c r="M83" s="69" t="s">
        <v>101</v>
      </c>
      <c r="N83" s="74" t="s">
        <v>258</v>
      </c>
      <c r="O83" s="69" t="str">
        <f t="shared" si="13"/>
        <v>510601</v>
      </c>
      <c r="P83" s="71">
        <v>251694.97000000003</v>
      </c>
      <c r="Q83" s="62"/>
      <c r="R83" s="71">
        <f t="shared" si="14"/>
        <v>251694.97000000003</v>
      </c>
    </row>
    <row r="84" spans="1:18" ht="26.1" customHeight="1" x14ac:dyDescent="0.2">
      <c r="A84" s="91"/>
      <c r="B84" s="91"/>
      <c r="C84" s="91"/>
      <c r="D84" s="88"/>
      <c r="E84" s="86"/>
      <c r="F84" s="86"/>
      <c r="G84" s="86"/>
      <c r="H84" s="86"/>
      <c r="I84" s="68" t="s">
        <v>102</v>
      </c>
      <c r="J84" s="67"/>
      <c r="K84" s="67"/>
      <c r="L84" s="67"/>
      <c r="M84" s="69" t="s">
        <v>101</v>
      </c>
      <c r="N84" s="74" t="s">
        <v>260</v>
      </c>
      <c r="O84" s="69" t="str">
        <f t="shared" si="13"/>
        <v>510602</v>
      </c>
      <c r="P84" s="71">
        <v>195058.32999999996</v>
      </c>
      <c r="Q84" s="62"/>
      <c r="R84" s="71">
        <f t="shared" si="14"/>
        <v>195058.32999999996</v>
      </c>
    </row>
    <row r="85" spans="1:18" ht="26.1" customHeight="1" x14ac:dyDescent="0.2">
      <c r="A85" s="91"/>
      <c r="B85" s="91"/>
      <c r="C85" s="91"/>
      <c r="D85" s="88"/>
      <c r="E85" s="86"/>
      <c r="F85" s="86"/>
      <c r="G85" s="86"/>
      <c r="H85" s="86"/>
      <c r="I85" s="97" t="s">
        <v>807</v>
      </c>
      <c r="J85" s="97"/>
      <c r="K85" s="97"/>
      <c r="L85" s="97"/>
      <c r="M85" s="97"/>
      <c r="N85" s="97"/>
      <c r="O85" s="97"/>
      <c r="P85" s="72">
        <f>SUM(P72:P84)</f>
        <v>3322591.4000000004</v>
      </c>
      <c r="Q85" s="72">
        <f t="shared" ref="Q85:R85" si="18">SUM(Q72:Q84)</f>
        <v>0</v>
      </c>
      <c r="R85" s="72">
        <f t="shared" si="18"/>
        <v>3322591.4000000004</v>
      </c>
    </row>
    <row r="86" spans="1:18" ht="26.1" customHeight="1" x14ac:dyDescent="0.2">
      <c r="A86" s="91"/>
      <c r="B86" s="91"/>
      <c r="C86" s="91"/>
      <c r="D86" s="88"/>
      <c r="E86" s="86"/>
      <c r="F86" s="86"/>
      <c r="G86" s="86"/>
      <c r="H86" s="86" t="s">
        <v>297</v>
      </c>
      <c r="I86" s="68" t="s">
        <v>102</v>
      </c>
      <c r="J86" s="67"/>
      <c r="K86" s="67"/>
      <c r="L86" s="67"/>
      <c r="M86" s="69" t="s">
        <v>101</v>
      </c>
      <c r="N86" s="75" t="s">
        <v>299</v>
      </c>
      <c r="O86" s="69" t="str">
        <f t="shared" si="13"/>
        <v>530201</v>
      </c>
      <c r="P86" s="71">
        <v>0</v>
      </c>
      <c r="Q86" s="62"/>
      <c r="R86" s="71">
        <f t="shared" si="14"/>
        <v>0</v>
      </c>
    </row>
    <row r="87" spans="1:18" ht="26.1" customHeight="1" x14ac:dyDescent="0.2">
      <c r="A87" s="91"/>
      <c r="B87" s="91"/>
      <c r="C87" s="91"/>
      <c r="D87" s="88"/>
      <c r="E87" s="86"/>
      <c r="F87" s="86"/>
      <c r="G87" s="86"/>
      <c r="H87" s="86"/>
      <c r="I87" s="97" t="s">
        <v>808</v>
      </c>
      <c r="J87" s="97"/>
      <c r="K87" s="97"/>
      <c r="L87" s="97"/>
      <c r="M87" s="97"/>
      <c r="N87" s="97"/>
      <c r="O87" s="97"/>
      <c r="P87" s="72">
        <f>SUM(P86)</f>
        <v>0</v>
      </c>
      <c r="Q87" s="72">
        <f t="shared" ref="Q87:R87" si="19">SUM(Q86)</f>
        <v>0</v>
      </c>
      <c r="R87" s="72">
        <f t="shared" si="19"/>
        <v>0</v>
      </c>
    </row>
    <row r="88" spans="1:18" ht="26.1" customHeight="1" x14ac:dyDescent="0.2">
      <c r="A88" s="91"/>
      <c r="B88" s="91"/>
      <c r="C88" s="91"/>
      <c r="D88" s="88"/>
      <c r="E88" s="86"/>
      <c r="F88" s="86"/>
      <c r="G88" s="86"/>
      <c r="H88" s="86" t="s">
        <v>301</v>
      </c>
      <c r="I88" s="68" t="s">
        <v>102</v>
      </c>
      <c r="J88" s="67"/>
      <c r="K88" s="67"/>
      <c r="L88" s="67"/>
      <c r="M88" s="69" t="s">
        <v>101</v>
      </c>
      <c r="N88" s="75" t="s">
        <v>311</v>
      </c>
      <c r="O88" s="69" t="str">
        <f t="shared" si="13"/>
        <v>530203</v>
      </c>
      <c r="P88" s="71">
        <v>17769.900000000001</v>
      </c>
      <c r="Q88" s="62"/>
      <c r="R88" s="71">
        <f t="shared" si="14"/>
        <v>17769.900000000001</v>
      </c>
    </row>
    <row r="89" spans="1:18" ht="26.1" customHeight="1" x14ac:dyDescent="0.2">
      <c r="A89" s="91"/>
      <c r="B89" s="91"/>
      <c r="C89" s="91"/>
      <c r="D89" s="88"/>
      <c r="E89" s="86"/>
      <c r="F89" s="86"/>
      <c r="G89" s="86"/>
      <c r="H89" s="86"/>
      <c r="I89" s="68" t="s">
        <v>102</v>
      </c>
      <c r="J89" s="67"/>
      <c r="K89" s="67"/>
      <c r="L89" s="67"/>
      <c r="M89" s="69" t="s">
        <v>101</v>
      </c>
      <c r="N89" s="75" t="s">
        <v>193</v>
      </c>
      <c r="O89" s="69" t="str">
        <f t="shared" si="13"/>
        <v>530209</v>
      </c>
      <c r="P89" s="71">
        <v>77153.320000000007</v>
      </c>
      <c r="Q89" s="62"/>
      <c r="R89" s="71">
        <f t="shared" si="14"/>
        <v>77153.320000000007</v>
      </c>
    </row>
    <row r="90" spans="1:18" ht="26.1" customHeight="1" x14ac:dyDescent="0.2">
      <c r="A90" s="91"/>
      <c r="B90" s="91"/>
      <c r="C90" s="91"/>
      <c r="D90" s="88"/>
      <c r="E90" s="86"/>
      <c r="F90" s="86"/>
      <c r="G90" s="86"/>
      <c r="H90" s="86"/>
      <c r="I90" s="68" t="s">
        <v>102</v>
      </c>
      <c r="J90" s="67"/>
      <c r="K90" s="67"/>
      <c r="L90" s="67"/>
      <c r="M90" s="69" t="s">
        <v>101</v>
      </c>
      <c r="N90" s="75" t="s">
        <v>232</v>
      </c>
      <c r="O90" s="69" t="str">
        <f t="shared" si="13"/>
        <v>530802</v>
      </c>
      <c r="P90" s="71">
        <v>162708.87</v>
      </c>
      <c r="Q90" s="62"/>
      <c r="R90" s="71">
        <f t="shared" si="14"/>
        <v>162708.87</v>
      </c>
    </row>
    <row r="91" spans="1:18" ht="26.1" customHeight="1" x14ac:dyDescent="0.2">
      <c r="A91" s="91"/>
      <c r="B91" s="91"/>
      <c r="C91" s="91"/>
      <c r="D91" s="88"/>
      <c r="E91" s="86"/>
      <c r="F91" s="86"/>
      <c r="G91" s="86"/>
      <c r="H91" s="86"/>
      <c r="I91" s="97" t="s">
        <v>809</v>
      </c>
      <c r="J91" s="97"/>
      <c r="K91" s="97"/>
      <c r="L91" s="97"/>
      <c r="M91" s="97"/>
      <c r="N91" s="97"/>
      <c r="O91" s="97"/>
      <c r="P91" s="72">
        <f>SUM(P88:P90)</f>
        <v>257632.09</v>
      </c>
      <c r="Q91" s="72"/>
      <c r="R91" s="72">
        <f t="shared" si="14"/>
        <v>257632.09</v>
      </c>
    </row>
    <row r="92" spans="1:18" ht="26.1" customHeight="1" x14ac:dyDescent="0.25">
      <c r="A92" s="91"/>
      <c r="B92" s="91"/>
      <c r="C92" s="91"/>
      <c r="D92" s="88"/>
      <c r="E92" s="86"/>
      <c r="F92" s="86"/>
      <c r="G92" s="93" t="s">
        <v>810</v>
      </c>
      <c r="H92" s="93"/>
      <c r="I92" s="93"/>
      <c r="J92" s="93"/>
      <c r="K92" s="93"/>
      <c r="L92" s="93"/>
      <c r="M92" s="93"/>
      <c r="N92" s="93"/>
      <c r="O92" s="93"/>
      <c r="P92" s="73">
        <f>P91+P87+P85+P71+P65+P63</f>
        <v>3939504.42</v>
      </c>
      <c r="Q92" s="73">
        <f t="shared" ref="Q92:R92" si="20">Q91+Q87+Q85+Q71+Q65+Q63</f>
        <v>0</v>
      </c>
      <c r="R92" s="73">
        <f t="shared" si="20"/>
        <v>3939504.42</v>
      </c>
    </row>
    <row r="93" spans="1:18" ht="26.1" customHeight="1" x14ac:dyDescent="0.2">
      <c r="A93" s="91"/>
      <c r="B93" s="91"/>
      <c r="C93" s="91"/>
      <c r="D93" s="88"/>
      <c r="E93" s="86"/>
      <c r="F93" s="86"/>
      <c r="G93" s="86" t="s">
        <v>155</v>
      </c>
      <c r="H93" s="86" t="s">
        <v>156</v>
      </c>
      <c r="I93" s="68" t="s">
        <v>102</v>
      </c>
      <c r="J93" s="67"/>
      <c r="K93" s="67"/>
      <c r="L93" s="67"/>
      <c r="M93" s="69" t="s">
        <v>101</v>
      </c>
      <c r="N93" s="75" t="s">
        <v>193</v>
      </c>
      <c r="O93" s="69" t="str">
        <f t="shared" ref="O93:O101" si="21">MID(N93,1,6)</f>
        <v>530209</v>
      </c>
      <c r="P93" s="71">
        <v>431.65</v>
      </c>
      <c r="Q93" s="71"/>
      <c r="R93" s="71">
        <f t="shared" si="14"/>
        <v>431.65</v>
      </c>
    </row>
    <row r="94" spans="1:18" ht="26.1" customHeight="1" x14ac:dyDescent="0.2">
      <c r="A94" s="91"/>
      <c r="B94" s="91"/>
      <c r="C94" s="91"/>
      <c r="D94" s="88"/>
      <c r="E94" s="86"/>
      <c r="F94" s="86"/>
      <c r="G94" s="86"/>
      <c r="H94" s="86"/>
      <c r="I94" s="68" t="s">
        <v>102</v>
      </c>
      <c r="J94" s="67"/>
      <c r="K94" s="67"/>
      <c r="L94" s="67"/>
      <c r="M94" s="69" t="s">
        <v>101</v>
      </c>
      <c r="N94" s="75" t="s">
        <v>208</v>
      </c>
      <c r="O94" s="69" t="str">
        <f t="shared" si="21"/>
        <v>530601</v>
      </c>
      <c r="P94" s="71">
        <v>56000</v>
      </c>
      <c r="Q94" s="71"/>
      <c r="R94" s="71">
        <f t="shared" si="14"/>
        <v>56000</v>
      </c>
    </row>
    <row r="95" spans="1:18" ht="26.1" customHeight="1" x14ac:dyDescent="0.2">
      <c r="A95" s="91"/>
      <c r="B95" s="91"/>
      <c r="C95" s="91"/>
      <c r="D95" s="88"/>
      <c r="E95" s="86"/>
      <c r="F95" s="86"/>
      <c r="G95" s="86"/>
      <c r="H95" s="86"/>
      <c r="I95" s="68" t="s">
        <v>102</v>
      </c>
      <c r="J95" s="67"/>
      <c r="K95" s="67"/>
      <c r="L95" s="67"/>
      <c r="M95" s="69" t="s">
        <v>101</v>
      </c>
      <c r="N95" s="75" t="s">
        <v>633</v>
      </c>
      <c r="O95" s="69" t="str">
        <f t="shared" si="21"/>
        <v>530606</v>
      </c>
      <c r="P95" s="71">
        <v>2820</v>
      </c>
      <c r="Q95" s="71"/>
      <c r="R95" s="71">
        <f t="shared" si="14"/>
        <v>2820</v>
      </c>
    </row>
    <row r="96" spans="1:18" ht="26.1" customHeight="1" x14ac:dyDescent="0.2">
      <c r="A96" s="91"/>
      <c r="B96" s="91"/>
      <c r="C96" s="91"/>
      <c r="D96" s="88"/>
      <c r="E96" s="86"/>
      <c r="F96" s="86"/>
      <c r="G96" s="86"/>
      <c r="H96" s="86"/>
      <c r="I96" s="68" t="s">
        <v>102</v>
      </c>
      <c r="J96" s="67"/>
      <c r="K96" s="67"/>
      <c r="L96" s="67"/>
      <c r="M96" s="69" t="s">
        <v>101</v>
      </c>
      <c r="N96" s="75" t="s">
        <v>232</v>
      </c>
      <c r="O96" s="69" t="str">
        <f t="shared" si="21"/>
        <v>530802</v>
      </c>
      <c r="P96" s="71">
        <v>16196.880000000001</v>
      </c>
      <c r="Q96" s="71"/>
      <c r="R96" s="71">
        <f t="shared" si="14"/>
        <v>16196.880000000001</v>
      </c>
    </row>
    <row r="97" spans="1:18" ht="26.1" customHeight="1" x14ac:dyDescent="0.2">
      <c r="A97" s="91"/>
      <c r="B97" s="91"/>
      <c r="C97" s="91"/>
      <c r="D97" s="88"/>
      <c r="E97" s="86"/>
      <c r="F97" s="86"/>
      <c r="G97" s="86"/>
      <c r="H97" s="86"/>
      <c r="I97" s="68" t="s">
        <v>102</v>
      </c>
      <c r="J97" s="67"/>
      <c r="K97" s="67"/>
      <c r="L97" s="67"/>
      <c r="M97" s="69" t="s">
        <v>101</v>
      </c>
      <c r="N97" s="75" t="s">
        <v>230</v>
      </c>
      <c r="O97" s="69" t="str">
        <f t="shared" si="21"/>
        <v>530809</v>
      </c>
      <c r="P97" s="71">
        <v>4730.91</v>
      </c>
      <c r="Q97" s="71"/>
      <c r="R97" s="71">
        <f t="shared" si="14"/>
        <v>4730.91</v>
      </c>
    </row>
    <row r="98" spans="1:18" ht="26.1" customHeight="1" x14ac:dyDescent="0.2">
      <c r="A98" s="91"/>
      <c r="B98" s="91"/>
      <c r="C98" s="91"/>
      <c r="D98" s="88"/>
      <c r="E98" s="86"/>
      <c r="F98" s="86"/>
      <c r="G98" s="86"/>
      <c r="H98" s="86"/>
      <c r="I98" s="68" t="s">
        <v>102</v>
      </c>
      <c r="J98" s="67"/>
      <c r="K98" s="67"/>
      <c r="L98" s="67"/>
      <c r="M98" s="69" t="s">
        <v>101</v>
      </c>
      <c r="N98" s="75" t="s">
        <v>115</v>
      </c>
      <c r="O98" s="69" t="str">
        <f t="shared" si="21"/>
        <v>530811</v>
      </c>
      <c r="P98" s="71">
        <v>1979.17</v>
      </c>
      <c r="Q98" s="71"/>
      <c r="R98" s="71">
        <f t="shared" si="14"/>
        <v>1979.17</v>
      </c>
    </row>
    <row r="99" spans="1:18" ht="26.1" customHeight="1" x14ac:dyDescent="0.2">
      <c r="A99" s="91"/>
      <c r="B99" s="91"/>
      <c r="C99" s="91"/>
      <c r="D99" s="88"/>
      <c r="E99" s="86"/>
      <c r="F99" s="86"/>
      <c r="G99" s="86"/>
      <c r="H99" s="86"/>
      <c r="I99" s="68" t="s">
        <v>102</v>
      </c>
      <c r="J99" s="67"/>
      <c r="K99" s="67"/>
      <c r="L99" s="67"/>
      <c r="M99" s="69" t="s">
        <v>101</v>
      </c>
      <c r="N99" s="75" t="s">
        <v>636</v>
      </c>
      <c r="O99" s="69" t="str">
        <f t="shared" si="21"/>
        <v>530820</v>
      </c>
      <c r="P99" s="71">
        <v>107.52</v>
      </c>
      <c r="Q99" s="71"/>
      <c r="R99" s="71">
        <f t="shared" si="14"/>
        <v>107.52</v>
      </c>
    </row>
    <row r="100" spans="1:18" ht="26.1" customHeight="1" x14ac:dyDescent="0.2">
      <c r="A100" s="91"/>
      <c r="B100" s="91"/>
      <c r="C100" s="91"/>
      <c r="D100" s="88"/>
      <c r="E100" s="86"/>
      <c r="F100" s="86"/>
      <c r="G100" s="86"/>
      <c r="H100" s="86"/>
      <c r="I100" s="68" t="s">
        <v>102</v>
      </c>
      <c r="J100" s="67"/>
      <c r="K100" s="67"/>
      <c r="L100" s="67"/>
      <c r="M100" s="69" t="s">
        <v>101</v>
      </c>
      <c r="N100" s="75" t="s">
        <v>236</v>
      </c>
      <c r="O100" s="69" t="str">
        <f t="shared" si="21"/>
        <v>530826</v>
      </c>
      <c r="P100" s="71">
        <v>2168.8000000000002</v>
      </c>
      <c r="Q100" s="71"/>
      <c r="R100" s="71">
        <f t="shared" si="14"/>
        <v>2168.8000000000002</v>
      </c>
    </row>
    <row r="101" spans="1:18" ht="26.1" customHeight="1" x14ac:dyDescent="0.2">
      <c r="A101" s="91"/>
      <c r="B101" s="91"/>
      <c r="C101" s="91"/>
      <c r="D101" s="88"/>
      <c r="E101" s="86"/>
      <c r="F101" s="86"/>
      <c r="G101" s="86"/>
      <c r="H101" s="86"/>
      <c r="I101" s="68" t="s">
        <v>102</v>
      </c>
      <c r="J101" s="67"/>
      <c r="K101" s="67"/>
      <c r="L101" s="67"/>
      <c r="M101" s="69" t="s">
        <v>101</v>
      </c>
      <c r="N101" s="75" t="s">
        <v>641</v>
      </c>
      <c r="O101" s="69" t="str">
        <f t="shared" si="21"/>
        <v>531404</v>
      </c>
      <c r="P101" s="71">
        <v>17059.88</v>
      </c>
      <c r="Q101" s="71"/>
      <c r="R101" s="71">
        <f t="shared" si="14"/>
        <v>17059.88</v>
      </c>
    </row>
    <row r="102" spans="1:18" ht="26.1" customHeight="1" x14ac:dyDescent="0.2">
      <c r="A102" s="91"/>
      <c r="B102" s="91"/>
      <c r="C102" s="91"/>
      <c r="D102" s="88"/>
      <c r="E102" s="86"/>
      <c r="F102" s="86"/>
      <c r="G102" s="86"/>
      <c r="H102" s="86"/>
      <c r="I102" s="97" t="s">
        <v>801</v>
      </c>
      <c r="J102" s="97"/>
      <c r="K102" s="97"/>
      <c r="L102" s="97"/>
      <c r="M102" s="97"/>
      <c r="N102" s="97"/>
      <c r="O102" s="97"/>
      <c r="P102" s="72">
        <f>SUM(P93:P101)</f>
        <v>101494.81000000001</v>
      </c>
      <c r="Q102" s="72">
        <f t="shared" ref="Q102:R102" si="22">SUM(Q93:Q101)</f>
        <v>0</v>
      </c>
      <c r="R102" s="72">
        <f t="shared" si="22"/>
        <v>101494.81000000001</v>
      </c>
    </row>
    <row r="103" spans="1:18" ht="26.1" customHeight="1" x14ac:dyDescent="0.25">
      <c r="A103" s="91"/>
      <c r="B103" s="91"/>
      <c r="C103" s="91"/>
      <c r="D103" s="88"/>
      <c r="E103" s="86"/>
      <c r="F103" s="86"/>
      <c r="G103" s="93" t="s">
        <v>811</v>
      </c>
      <c r="H103" s="93"/>
      <c r="I103" s="93"/>
      <c r="J103" s="93"/>
      <c r="K103" s="93"/>
      <c r="L103" s="93"/>
      <c r="M103" s="93"/>
      <c r="N103" s="93"/>
      <c r="O103" s="93"/>
      <c r="P103" s="73">
        <f>P102</f>
        <v>101494.81000000001</v>
      </c>
      <c r="Q103" s="73">
        <f t="shared" ref="Q103:R103" si="23">Q102</f>
        <v>0</v>
      </c>
      <c r="R103" s="73">
        <f t="shared" si="23"/>
        <v>101494.81000000001</v>
      </c>
    </row>
    <row r="104" spans="1:18" ht="26.1" customHeight="1" x14ac:dyDescent="0.25">
      <c r="A104" s="91"/>
      <c r="B104" s="91"/>
      <c r="C104" s="91"/>
      <c r="D104" s="88"/>
      <c r="E104" s="86"/>
      <c r="F104" s="85" t="s">
        <v>812</v>
      </c>
      <c r="G104" s="85"/>
      <c r="H104" s="85"/>
      <c r="I104" s="85"/>
      <c r="J104" s="85"/>
      <c r="K104" s="85"/>
      <c r="L104" s="85"/>
      <c r="M104" s="85"/>
      <c r="N104" s="85"/>
      <c r="O104" s="85"/>
      <c r="P104" s="76">
        <f>P103+P92</f>
        <v>4040999.23</v>
      </c>
      <c r="Q104" s="76">
        <f t="shared" ref="Q104:R104" si="24">Q103+Q92</f>
        <v>0</v>
      </c>
      <c r="R104" s="76">
        <f t="shared" si="24"/>
        <v>4040999.23</v>
      </c>
    </row>
    <row r="105" spans="1:18" ht="26.1" customHeight="1" x14ac:dyDescent="0.2">
      <c r="A105" s="91"/>
      <c r="B105" s="91"/>
      <c r="C105" s="91"/>
      <c r="D105" s="88"/>
      <c r="E105" s="87" t="s">
        <v>833</v>
      </c>
      <c r="F105" s="87"/>
      <c r="G105" s="87"/>
      <c r="H105" s="87"/>
      <c r="I105" s="87"/>
      <c r="J105" s="87"/>
      <c r="K105" s="87"/>
      <c r="L105" s="87"/>
      <c r="M105" s="87"/>
      <c r="N105" s="87"/>
      <c r="O105" s="87"/>
      <c r="P105" s="79">
        <f>P104+P59</f>
        <v>5749096.46</v>
      </c>
      <c r="Q105" s="79">
        <f t="shared" ref="Q105:R105" si="25">Q104+Q59</f>
        <v>0</v>
      </c>
      <c r="R105" s="79">
        <f t="shared" si="25"/>
        <v>5749096.46</v>
      </c>
    </row>
    <row r="106" spans="1:18" ht="132.75" customHeight="1" x14ac:dyDescent="0.2">
      <c r="A106" s="91"/>
      <c r="B106" s="91"/>
      <c r="C106" s="91" t="s">
        <v>830</v>
      </c>
      <c r="D106" s="88" t="s">
        <v>261</v>
      </c>
      <c r="E106" s="86" t="s">
        <v>262</v>
      </c>
      <c r="F106" s="86" t="s">
        <v>813</v>
      </c>
      <c r="G106" s="86" t="s">
        <v>597</v>
      </c>
      <c r="H106" s="86" t="s">
        <v>598</v>
      </c>
      <c r="I106" s="62"/>
      <c r="J106" s="62"/>
      <c r="K106" s="62"/>
      <c r="L106" s="80" t="s">
        <v>102</v>
      </c>
      <c r="M106" s="94" t="s">
        <v>815</v>
      </c>
      <c r="N106" s="74" t="s">
        <v>652</v>
      </c>
      <c r="O106" s="69" t="str">
        <f t="shared" ref="O106:O107" si="26">MID(N106,1,6)</f>
        <v>730402</v>
      </c>
      <c r="P106" s="71"/>
      <c r="Q106" s="71">
        <v>8225.2800000000007</v>
      </c>
      <c r="R106" s="71">
        <f t="shared" ref="R106:R107" si="27">P106+Q106</f>
        <v>8225.2800000000007</v>
      </c>
    </row>
    <row r="107" spans="1:18" ht="132.75" customHeight="1" x14ac:dyDescent="0.2">
      <c r="A107" s="91"/>
      <c r="B107" s="91"/>
      <c r="C107" s="91"/>
      <c r="D107" s="88"/>
      <c r="E107" s="86"/>
      <c r="F107" s="86"/>
      <c r="G107" s="86"/>
      <c r="H107" s="86"/>
      <c r="I107" s="62"/>
      <c r="J107" s="62"/>
      <c r="K107" s="62"/>
      <c r="L107" s="80" t="s">
        <v>102</v>
      </c>
      <c r="M107" s="94"/>
      <c r="N107" s="74" t="s">
        <v>19</v>
      </c>
      <c r="O107" s="69" t="str">
        <f t="shared" si="26"/>
        <v>730811</v>
      </c>
      <c r="P107" s="71"/>
      <c r="Q107" s="71">
        <v>45956.579999999994</v>
      </c>
      <c r="R107" s="71">
        <f t="shared" si="27"/>
        <v>45956.579999999994</v>
      </c>
    </row>
    <row r="108" spans="1:18" ht="26.1" customHeight="1" x14ac:dyDescent="0.2">
      <c r="A108" s="91"/>
      <c r="B108" s="91"/>
      <c r="C108" s="91"/>
      <c r="D108" s="88"/>
      <c r="E108" s="86"/>
      <c r="F108" s="86"/>
      <c r="G108" s="86"/>
      <c r="H108" s="86"/>
      <c r="I108" s="97" t="s">
        <v>818</v>
      </c>
      <c r="J108" s="97"/>
      <c r="K108" s="97"/>
      <c r="L108" s="97"/>
      <c r="M108" s="97"/>
      <c r="N108" s="97"/>
      <c r="O108" s="97"/>
      <c r="P108" s="72">
        <f>SUM(P106:P107)</f>
        <v>0</v>
      </c>
      <c r="Q108" s="72">
        <f t="shared" ref="Q108:R108" si="28">SUM(Q106:Q107)</f>
        <v>54181.859999999993</v>
      </c>
      <c r="R108" s="72">
        <f t="shared" si="28"/>
        <v>54181.859999999993</v>
      </c>
    </row>
    <row r="109" spans="1:18" ht="26.1" customHeight="1" x14ac:dyDescent="0.25">
      <c r="A109" s="91"/>
      <c r="B109" s="91"/>
      <c r="C109" s="91"/>
      <c r="D109" s="88"/>
      <c r="E109" s="86"/>
      <c r="F109" s="86"/>
      <c r="G109" s="93" t="s">
        <v>816</v>
      </c>
      <c r="H109" s="93"/>
      <c r="I109" s="93"/>
      <c r="J109" s="93"/>
      <c r="K109" s="93"/>
      <c r="L109" s="93"/>
      <c r="M109" s="93"/>
      <c r="N109" s="93"/>
      <c r="O109" s="93"/>
      <c r="P109" s="73">
        <f>P108</f>
        <v>0</v>
      </c>
      <c r="Q109" s="73">
        <f t="shared" ref="Q109:R109" si="29">Q108</f>
        <v>54181.859999999993</v>
      </c>
      <c r="R109" s="73">
        <f t="shared" si="29"/>
        <v>54181.859999999993</v>
      </c>
    </row>
    <row r="110" spans="1:18" ht="40.5" customHeight="1" x14ac:dyDescent="0.2">
      <c r="A110" s="91"/>
      <c r="B110" s="91"/>
      <c r="C110" s="91"/>
      <c r="D110" s="88"/>
      <c r="E110" s="86"/>
      <c r="F110" s="86"/>
      <c r="G110" s="86" t="s">
        <v>265</v>
      </c>
      <c r="H110" s="86" t="s">
        <v>314</v>
      </c>
      <c r="I110" s="62"/>
      <c r="J110" s="62"/>
      <c r="K110" s="62"/>
      <c r="L110" s="80" t="s">
        <v>102</v>
      </c>
      <c r="M110" s="94" t="s">
        <v>815</v>
      </c>
      <c r="N110" s="75" t="s">
        <v>349</v>
      </c>
      <c r="O110" s="69" t="str">
        <f t="shared" ref="O110:O149" si="30">MID(N110,1,6)</f>
        <v>730404</v>
      </c>
      <c r="P110" s="62"/>
      <c r="Q110" s="71">
        <v>54447.78</v>
      </c>
      <c r="R110" s="71">
        <f t="shared" ref="R110:R149" si="31">P110+Q110</f>
        <v>54447.78</v>
      </c>
    </row>
    <row r="111" spans="1:18" ht="40.5" customHeight="1" x14ac:dyDescent="0.2">
      <c r="A111" s="91"/>
      <c r="B111" s="91"/>
      <c r="C111" s="91"/>
      <c r="D111" s="88"/>
      <c r="E111" s="86"/>
      <c r="F111" s="86"/>
      <c r="G111" s="86"/>
      <c r="H111" s="86"/>
      <c r="I111" s="62"/>
      <c r="J111" s="62"/>
      <c r="K111" s="62"/>
      <c r="L111" s="80" t="s">
        <v>102</v>
      </c>
      <c r="M111" s="94"/>
      <c r="N111" s="75" t="s">
        <v>369</v>
      </c>
      <c r="O111" s="69" t="str">
        <f t="shared" si="30"/>
        <v>730405</v>
      </c>
      <c r="P111" s="62"/>
      <c r="Q111" s="71">
        <v>233141.88999999998</v>
      </c>
      <c r="R111" s="71">
        <f t="shared" si="31"/>
        <v>233141.88999999998</v>
      </c>
    </row>
    <row r="112" spans="1:18" ht="40.5" customHeight="1" x14ac:dyDescent="0.2">
      <c r="A112" s="91"/>
      <c r="B112" s="91"/>
      <c r="C112" s="91"/>
      <c r="D112" s="88"/>
      <c r="E112" s="86"/>
      <c r="F112" s="86"/>
      <c r="G112" s="86"/>
      <c r="H112" s="86"/>
      <c r="I112" s="62"/>
      <c r="J112" s="62"/>
      <c r="K112" s="62"/>
      <c r="L112" s="80" t="s">
        <v>102</v>
      </c>
      <c r="M112" s="94"/>
      <c r="N112" s="75" t="s">
        <v>384</v>
      </c>
      <c r="O112" s="69" t="str">
        <f t="shared" si="30"/>
        <v>730803</v>
      </c>
      <c r="P112" s="62"/>
      <c r="Q112" s="71">
        <v>684366.13000000012</v>
      </c>
      <c r="R112" s="71">
        <f t="shared" si="31"/>
        <v>684366.13000000012</v>
      </c>
    </row>
    <row r="113" spans="1:18" ht="40.5" customHeight="1" x14ac:dyDescent="0.2">
      <c r="A113" s="91"/>
      <c r="B113" s="91"/>
      <c r="C113" s="91"/>
      <c r="D113" s="88"/>
      <c r="E113" s="86"/>
      <c r="F113" s="86"/>
      <c r="G113" s="86"/>
      <c r="H113" s="86"/>
      <c r="I113" s="62"/>
      <c r="J113" s="62"/>
      <c r="K113" s="62"/>
      <c r="L113" s="80" t="s">
        <v>102</v>
      </c>
      <c r="M113" s="94"/>
      <c r="N113" s="75" t="s">
        <v>469</v>
      </c>
      <c r="O113" s="69" t="str">
        <f t="shared" si="30"/>
        <v>730804</v>
      </c>
      <c r="P113" s="62"/>
      <c r="Q113" s="71">
        <v>504</v>
      </c>
      <c r="R113" s="71">
        <f t="shared" si="31"/>
        <v>504</v>
      </c>
    </row>
    <row r="114" spans="1:18" ht="40.5" customHeight="1" x14ac:dyDescent="0.2">
      <c r="A114" s="91"/>
      <c r="B114" s="91"/>
      <c r="C114" s="91"/>
      <c r="D114" s="88"/>
      <c r="E114" s="86"/>
      <c r="F114" s="86"/>
      <c r="G114" s="86"/>
      <c r="H114" s="86"/>
      <c r="I114" s="62"/>
      <c r="J114" s="62"/>
      <c r="K114" s="62"/>
      <c r="L114" s="80" t="s">
        <v>102</v>
      </c>
      <c r="M114" s="94"/>
      <c r="N114" s="75" t="s">
        <v>718</v>
      </c>
      <c r="O114" s="69" t="str">
        <f t="shared" si="30"/>
        <v>730805</v>
      </c>
      <c r="P114" s="62"/>
      <c r="Q114" s="71">
        <v>674.8</v>
      </c>
      <c r="R114" s="71">
        <f t="shared" si="31"/>
        <v>674.8</v>
      </c>
    </row>
    <row r="115" spans="1:18" ht="40.5" customHeight="1" x14ac:dyDescent="0.2">
      <c r="A115" s="91"/>
      <c r="B115" s="91"/>
      <c r="C115" s="91"/>
      <c r="D115" s="88"/>
      <c r="E115" s="86"/>
      <c r="F115" s="86"/>
      <c r="G115" s="86"/>
      <c r="H115" s="86"/>
      <c r="I115" s="62"/>
      <c r="J115" s="62"/>
      <c r="K115" s="62"/>
      <c r="L115" s="80" t="s">
        <v>102</v>
      </c>
      <c r="M115" s="94"/>
      <c r="N115" s="75" t="s">
        <v>19</v>
      </c>
      <c r="O115" s="69" t="str">
        <f t="shared" si="30"/>
        <v>730811</v>
      </c>
      <c r="P115" s="62"/>
      <c r="Q115" s="71">
        <v>175415.41999999998</v>
      </c>
      <c r="R115" s="71">
        <f t="shared" si="31"/>
        <v>175415.41999999998</v>
      </c>
    </row>
    <row r="116" spans="1:18" ht="40.5" customHeight="1" x14ac:dyDescent="0.2">
      <c r="A116" s="91"/>
      <c r="B116" s="91"/>
      <c r="C116" s="91"/>
      <c r="D116" s="88"/>
      <c r="E116" s="86"/>
      <c r="F116" s="86"/>
      <c r="G116" s="86"/>
      <c r="H116" s="86"/>
      <c r="I116" s="62"/>
      <c r="J116" s="62"/>
      <c r="K116" s="62"/>
      <c r="L116" s="80" t="s">
        <v>102</v>
      </c>
      <c r="M116" s="94"/>
      <c r="N116" s="75" t="s">
        <v>317</v>
      </c>
      <c r="O116" s="69" t="str">
        <f t="shared" si="30"/>
        <v>730813</v>
      </c>
      <c r="P116" s="62"/>
      <c r="Q116" s="71">
        <v>5754606.7300000014</v>
      </c>
      <c r="R116" s="71">
        <f t="shared" si="31"/>
        <v>5754606.7300000014</v>
      </c>
    </row>
    <row r="117" spans="1:18" ht="26.1" customHeight="1" x14ac:dyDescent="0.2">
      <c r="A117" s="91"/>
      <c r="B117" s="91"/>
      <c r="C117" s="91"/>
      <c r="D117" s="88"/>
      <c r="E117" s="86"/>
      <c r="F117" s="86"/>
      <c r="G117" s="86"/>
      <c r="H117" s="86"/>
      <c r="I117" s="97" t="s">
        <v>817</v>
      </c>
      <c r="J117" s="97"/>
      <c r="K117" s="97"/>
      <c r="L117" s="97"/>
      <c r="M117" s="97"/>
      <c r="N117" s="97"/>
      <c r="O117" s="97"/>
      <c r="P117" s="72">
        <f>SUM(P110:P116)</f>
        <v>0</v>
      </c>
      <c r="Q117" s="72">
        <f t="shared" ref="Q117:R117" si="32">SUM(Q110:Q116)</f>
        <v>6903156.7500000019</v>
      </c>
      <c r="R117" s="72">
        <f t="shared" si="32"/>
        <v>6903156.7500000019</v>
      </c>
    </row>
    <row r="118" spans="1:18" ht="26.1" customHeight="1" x14ac:dyDescent="0.2">
      <c r="A118" s="91"/>
      <c r="B118" s="91"/>
      <c r="C118" s="91"/>
      <c r="D118" s="88"/>
      <c r="E118" s="86"/>
      <c r="F118" s="86"/>
      <c r="G118" s="86"/>
      <c r="H118" s="86" t="s">
        <v>266</v>
      </c>
      <c r="I118" s="62"/>
      <c r="J118" s="62"/>
      <c r="K118" s="62"/>
      <c r="L118" s="80" t="s">
        <v>102</v>
      </c>
      <c r="M118" s="98" t="s">
        <v>815</v>
      </c>
      <c r="N118" s="75" t="s">
        <v>292</v>
      </c>
      <c r="O118" s="69" t="str">
        <f t="shared" si="30"/>
        <v>710105</v>
      </c>
      <c r="P118" s="71">
        <v>2977720.6</v>
      </c>
      <c r="Q118" s="71"/>
      <c r="R118" s="71">
        <f t="shared" si="31"/>
        <v>2977720.6</v>
      </c>
    </row>
    <row r="119" spans="1:18" ht="26.1" customHeight="1" x14ac:dyDescent="0.2">
      <c r="A119" s="91"/>
      <c r="B119" s="91"/>
      <c r="C119" s="91"/>
      <c r="D119" s="88"/>
      <c r="E119" s="86"/>
      <c r="F119" s="86"/>
      <c r="G119" s="86"/>
      <c r="H119" s="86"/>
      <c r="I119" s="62"/>
      <c r="J119" s="62"/>
      <c r="K119" s="62"/>
      <c r="L119" s="80" t="s">
        <v>102</v>
      </c>
      <c r="M119" s="98"/>
      <c r="N119" s="75" t="s">
        <v>622</v>
      </c>
      <c r="O119" s="69" t="str">
        <f t="shared" si="30"/>
        <v>710106</v>
      </c>
      <c r="P119" s="71">
        <v>10202628.970000001</v>
      </c>
      <c r="Q119" s="71">
        <v>2889927.21</v>
      </c>
      <c r="R119" s="71">
        <f t="shared" si="31"/>
        <v>13092556.18</v>
      </c>
    </row>
    <row r="120" spans="1:18" ht="26.1" customHeight="1" x14ac:dyDescent="0.2">
      <c r="A120" s="91"/>
      <c r="B120" s="91"/>
      <c r="C120" s="91"/>
      <c r="D120" s="88"/>
      <c r="E120" s="86"/>
      <c r="F120" s="86"/>
      <c r="G120" s="86"/>
      <c r="H120" s="86"/>
      <c r="I120" s="62"/>
      <c r="J120" s="62"/>
      <c r="K120" s="62"/>
      <c r="L120" s="80" t="s">
        <v>102</v>
      </c>
      <c r="M120" s="98"/>
      <c r="N120" s="75" t="s">
        <v>269</v>
      </c>
      <c r="O120" s="69" t="str">
        <f t="shared" si="30"/>
        <v>710203</v>
      </c>
      <c r="P120" s="71">
        <v>547398.94000000018</v>
      </c>
      <c r="Q120" s="71">
        <v>678389.22</v>
      </c>
      <c r="R120" s="71">
        <f t="shared" si="31"/>
        <v>1225788.1600000001</v>
      </c>
    </row>
    <row r="121" spans="1:18" ht="26.1" customHeight="1" x14ac:dyDescent="0.2">
      <c r="A121" s="91"/>
      <c r="B121" s="91"/>
      <c r="C121" s="91"/>
      <c r="D121" s="88"/>
      <c r="E121" s="86"/>
      <c r="F121" s="86"/>
      <c r="G121" s="86"/>
      <c r="H121" s="86"/>
      <c r="I121" s="62"/>
      <c r="J121" s="62"/>
      <c r="K121" s="62"/>
      <c r="L121" s="80" t="s">
        <v>102</v>
      </c>
      <c r="M121" s="98"/>
      <c r="N121" s="75" t="s">
        <v>272</v>
      </c>
      <c r="O121" s="69" t="str">
        <f t="shared" si="30"/>
        <v>710204</v>
      </c>
      <c r="P121" s="71">
        <v>663253.30000000005</v>
      </c>
      <c r="Q121" s="71">
        <v>50475.519999999997</v>
      </c>
      <c r="R121" s="71">
        <f t="shared" si="31"/>
        <v>713728.82000000007</v>
      </c>
    </row>
    <row r="122" spans="1:18" ht="26.1" customHeight="1" x14ac:dyDescent="0.2">
      <c r="A122" s="91"/>
      <c r="B122" s="91"/>
      <c r="C122" s="91"/>
      <c r="D122" s="88"/>
      <c r="E122" s="86"/>
      <c r="F122" s="86"/>
      <c r="G122" s="86"/>
      <c r="H122" s="86"/>
      <c r="I122" s="62"/>
      <c r="J122" s="62"/>
      <c r="K122" s="62"/>
      <c r="L122" s="80" t="s">
        <v>102</v>
      </c>
      <c r="M122" s="98"/>
      <c r="N122" s="75" t="s">
        <v>274</v>
      </c>
      <c r="O122" s="69" t="str">
        <f t="shared" si="30"/>
        <v>710304</v>
      </c>
      <c r="P122" s="71">
        <v>32236.759999999951</v>
      </c>
      <c r="Q122" s="71">
        <v>240767.12</v>
      </c>
      <c r="R122" s="71">
        <f t="shared" si="31"/>
        <v>273003.87999999995</v>
      </c>
    </row>
    <row r="123" spans="1:18" ht="26.1" customHeight="1" x14ac:dyDescent="0.2">
      <c r="A123" s="91"/>
      <c r="B123" s="91"/>
      <c r="C123" s="91"/>
      <c r="D123" s="88"/>
      <c r="E123" s="86"/>
      <c r="F123" s="86"/>
      <c r="G123" s="86"/>
      <c r="H123" s="86"/>
      <c r="I123" s="62"/>
      <c r="J123" s="62"/>
      <c r="K123" s="62"/>
      <c r="L123" s="80" t="s">
        <v>102</v>
      </c>
      <c r="M123" s="98"/>
      <c r="N123" s="75" t="s">
        <v>277</v>
      </c>
      <c r="O123" s="69" t="str">
        <f t="shared" si="30"/>
        <v>710306</v>
      </c>
      <c r="P123" s="71">
        <v>534854</v>
      </c>
      <c r="Q123" s="71">
        <v>1534080</v>
      </c>
      <c r="R123" s="71">
        <f t="shared" si="31"/>
        <v>2068934</v>
      </c>
    </row>
    <row r="124" spans="1:18" ht="26.1" customHeight="1" x14ac:dyDescent="0.2">
      <c r="A124" s="91"/>
      <c r="B124" s="91"/>
      <c r="C124" s="91"/>
      <c r="D124" s="88"/>
      <c r="E124" s="86"/>
      <c r="F124" s="86"/>
      <c r="G124" s="86"/>
      <c r="H124" s="86"/>
      <c r="I124" s="62"/>
      <c r="J124" s="62"/>
      <c r="K124" s="62"/>
      <c r="L124" s="80" t="s">
        <v>102</v>
      </c>
      <c r="M124" s="98"/>
      <c r="N124" s="75" t="s">
        <v>279</v>
      </c>
      <c r="O124" s="69" t="str">
        <f t="shared" si="30"/>
        <v>710401</v>
      </c>
      <c r="P124" s="71">
        <v>1359.7599999999984</v>
      </c>
      <c r="Q124" s="71">
        <v>31911.600000000002</v>
      </c>
      <c r="R124" s="71">
        <f t="shared" si="31"/>
        <v>33271.360000000001</v>
      </c>
    </row>
    <row r="125" spans="1:18" ht="26.1" customHeight="1" x14ac:dyDescent="0.2">
      <c r="A125" s="91"/>
      <c r="B125" s="91"/>
      <c r="C125" s="91"/>
      <c r="D125" s="88"/>
      <c r="E125" s="86"/>
      <c r="F125" s="86"/>
      <c r="G125" s="86"/>
      <c r="H125" s="86"/>
      <c r="I125" s="62"/>
      <c r="J125" s="62"/>
      <c r="K125" s="62"/>
      <c r="L125" s="80" t="s">
        <v>102</v>
      </c>
      <c r="M125" s="98"/>
      <c r="N125" s="75" t="s">
        <v>281</v>
      </c>
      <c r="O125" s="69" t="str">
        <f t="shared" si="30"/>
        <v>710408</v>
      </c>
      <c r="P125" s="71">
        <v>129131.37</v>
      </c>
      <c r="Q125" s="71">
        <v>299529.75</v>
      </c>
      <c r="R125" s="71">
        <f t="shared" si="31"/>
        <v>428661.12</v>
      </c>
    </row>
    <row r="126" spans="1:18" ht="26.1" customHeight="1" x14ac:dyDescent="0.2">
      <c r="A126" s="91"/>
      <c r="B126" s="91"/>
      <c r="C126" s="91"/>
      <c r="D126" s="88"/>
      <c r="E126" s="86"/>
      <c r="F126" s="86"/>
      <c r="G126" s="86"/>
      <c r="H126" s="86"/>
      <c r="I126" s="62"/>
      <c r="J126" s="62"/>
      <c r="K126" s="62"/>
      <c r="L126" s="80" t="s">
        <v>102</v>
      </c>
      <c r="M126" s="98"/>
      <c r="N126" s="75" t="s">
        <v>283</v>
      </c>
      <c r="O126" s="69" t="str">
        <f t="shared" si="30"/>
        <v>710509</v>
      </c>
      <c r="P126" s="71"/>
      <c r="Q126" s="71">
        <v>1039941.5</v>
      </c>
      <c r="R126" s="71">
        <f t="shared" si="31"/>
        <v>1039941.5</v>
      </c>
    </row>
    <row r="127" spans="1:18" ht="26.1" customHeight="1" x14ac:dyDescent="0.2">
      <c r="A127" s="91"/>
      <c r="B127" s="91"/>
      <c r="C127" s="91"/>
      <c r="D127" s="88"/>
      <c r="E127" s="86"/>
      <c r="F127" s="86"/>
      <c r="G127" s="86"/>
      <c r="H127" s="86"/>
      <c r="I127" s="62"/>
      <c r="J127" s="62"/>
      <c r="K127" s="62"/>
      <c r="L127" s="80" t="s">
        <v>102</v>
      </c>
      <c r="M127" s="98"/>
      <c r="N127" s="75" t="s">
        <v>683</v>
      </c>
      <c r="O127" s="69" t="str">
        <f t="shared" si="30"/>
        <v>710513</v>
      </c>
      <c r="P127" s="71">
        <v>6023.1399999999994</v>
      </c>
      <c r="Q127" s="71">
        <v>60000</v>
      </c>
      <c r="R127" s="71">
        <f t="shared" si="31"/>
        <v>66023.14</v>
      </c>
    </row>
    <row r="128" spans="1:18" ht="26.1" customHeight="1" x14ac:dyDescent="0.2">
      <c r="A128" s="91"/>
      <c r="B128" s="91"/>
      <c r="C128" s="91"/>
      <c r="D128" s="88"/>
      <c r="E128" s="86"/>
      <c r="F128" s="86"/>
      <c r="G128" s="86"/>
      <c r="H128" s="86"/>
      <c r="I128" s="62"/>
      <c r="J128" s="62"/>
      <c r="K128" s="62"/>
      <c r="L128" s="80" t="s">
        <v>102</v>
      </c>
      <c r="M128" s="98"/>
      <c r="N128" s="75" t="s">
        <v>285</v>
      </c>
      <c r="O128" s="69" t="str">
        <f t="shared" si="30"/>
        <v>710601</v>
      </c>
      <c r="P128" s="71">
        <v>1724359.2599999998</v>
      </c>
      <c r="Q128" s="71">
        <v>68829.56</v>
      </c>
      <c r="R128" s="71">
        <f t="shared" si="31"/>
        <v>1793188.8199999998</v>
      </c>
    </row>
    <row r="129" spans="1:18" ht="26.1" customHeight="1" x14ac:dyDescent="0.2">
      <c r="A129" s="91"/>
      <c r="B129" s="91"/>
      <c r="C129" s="91"/>
      <c r="D129" s="88"/>
      <c r="E129" s="86"/>
      <c r="F129" s="86"/>
      <c r="G129" s="86"/>
      <c r="H129" s="86"/>
      <c r="I129" s="62"/>
      <c r="J129" s="62"/>
      <c r="K129" s="62"/>
      <c r="L129" s="80" t="s">
        <v>102</v>
      </c>
      <c r="M129" s="98"/>
      <c r="N129" s="75" t="s">
        <v>287</v>
      </c>
      <c r="O129" s="69" t="str">
        <f t="shared" si="30"/>
        <v>710602</v>
      </c>
      <c r="P129" s="71">
        <v>1220314.52</v>
      </c>
      <c r="Q129" s="71">
        <v>49023.81</v>
      </c>
      <c r="R129" s="71">
        <f t="shared" si="31"/>
        <v>1269338.33</v>
      </c>
    </row>
    <row r="130" spans="1:18" ht="26.1" customHeight="1" x14ac:dyDescent="0.2">
      <c r="A130" s="91"/>
      <c r="B130" s="91"/>
      <c r="C130" s="91"/>
      <c r="D130" s="88"/>
      <c r="E130" s="86"/>
      <c r="F130" s="86"/>
      <c r="G130" s="86"/>
      <c r="H130" s="86"/>
      <c r="I130" s="62"/>
      <c r="J130" s="62"/>
      <c r="K130" s="62"/>
      <c r="L130" s="80" t="s">
        <v>102</v>
      </c>
      <c r="M130" s="98"/>
      <c r="N130" s="75" t="s">
        <v>678</v>
      </c>
      <c r="O130" s="69" t="str">
        <f t="shared" si="30"/>
        <v>710704</v>
      </c>
      <c r="P130" s="71">
        <v>30804.430000000008</v>
      </c>
      <c r="Q130" s="71">
        <v>81358.679999999993</v>
      </c>
      <c r="R130" s="71">
        <f t="shared" si="31"/>
        <v>112163.11</v>
      </c>
    </row>
    <row r="131" spans="1:18" ht="26.1" customHeight="1" x14ac:dyDescent="0.2">
      <c r="A131" s="91"/>
      <c r="B131" s="91"/>
      <c r="C131" s="91"/>
      <c r="D131" s="88"/>
      <c r="E131" s="86"/>
      <c r="F131" s="86"/>
      <c r="G131" s="86"/>
      <c r="H131" s="86"/>
      <c r="I131" s="62"/>
      <c r="J131" s="62"/>
      <c r="K131" s="62"/>
      <c r="L131" s="80" t="s">
        <v>102</v>
      </c>
      <c r="M131" s="98"/>
      <c r="N131" s="75" t="s">
        <v>681</v>
      </c>
      <c r="O131" s="69" t="str">
        <f t="shared" si="30"/>
        <v>710707</v>
      </c>
      <c r="P131" s="71"/>
      <c r="Q131" s="71">
        <v>15000</v>
      </c>
      <c r="R131" s="71">
        <f t="shared" si="31"/>
        <v>15000</v>
      </c>
    </row>
    <row r="132" spans="1:18" ht="26.1" customHeight="1" x14ac:dyDescent="0.2">
      <c r="A132" s="91"/>
      <c r="B132" s="91"/>
      <c r="C132" s="91"/>
      <c r="D132" s="88"/>
      <c r="E132" s="86"/>
      <c r="F132" s="86"/>
      <c r="G132" s="86"/>
      <c r="H132" s="86"/>
      <c r="I132" s="62"/>
      <c r="J132" s="62"/>
      <c r="K132" s="62"/>
      <c r="L132" s="80" t="s">
        <v>102</v>
      </c>
      <c r="M132" s="98"/>
      <c r="N132" s="75" t="s">
        <v>792</v>
      </c>
      <c r="O132" s="69" t="str">
        <f t="shared" si="30"/>
        <v>710512</v>
      </c>
      <c r="P132" s="71"/>
      <c r="Q132" s="71">
        <v>11411.25</v>
      </c>
      <c r="R132" s="71">
        <f t="shared" si="31"/>
        <v>11411.25</v>
      </c>
    </row>
    <row r="133" spans="1:18" ht="26.1" customHeight="1" x14ac:dyDescent="0.2">
      <c r="A133" s="91"/>
      <c r="B133" s="91"/>
      <c r="C133" s="91"/>
      <c r="D133" s="88"/>
      <c r="E133" s="86"/>
      <c r="F133" s="86"/>
      <c r="G133" s="86"/>
      <c r="H133" s="86"/>
      <c r="I133" s="97" t="s">
        <v>819</v>
      </c>
      <c r="J133" s="97"/>
      <c r="K133" s="97"/>
      <c r="L133" s="97"/>
      <c r="M133" s="97"/>
      <c r="N133" s="97"/>
      <c r="O133" s="97"/>
      <c r="P133" s="72">
        <f>SUM(P118:P132)</f>
        <v>18070085.050000001</v>
      </c>
      <c r="Q133" s="72">
        <f t="shared" ref="Q133:R133" si="33">SUM(Q118:Q132)</f>
        <v>7050645.2199999988</v>
      </c>
      <c r="R133" s="72">
        <f t="shared" si="33"/>
        <v>25120730.269999996</v>
      </c>
    </row>
    <row r="134" spans="1:18" ht="26.1" customHeight="1" x14ac:dyDescent="0.2">
      <c r="A134" s="91"/>
      <c r="B134" s="91"/>
      <c r="C134" s="91"/>
      <c r="D134" s="88"/>
      <c r="E134" s="86"/>
      <c r="F134" s="86"/>
      <c r="G134" s="86"/>
      <c r="H134" s="86" t="s">
        <v>472</v>
      </c>
      <c r="I134" s="62"/>
      <c r="J134" s="62"/>
      <c r="K134" s="62"/>
      <c r="L134" s="80" t="s">
        <v>102</v>
      </c>
      <c r="M134" s="96" t="s">
        <v>815</v>
      </c>
      <c r="N134" s="74" t="s">
        <v>491</v>
      </c>
      <c r="O134" s="69" t="str">
        <f t="shared" si="30"/>
        <v>730104</v>
      </c>
      <c r="P134" s="71">
        <v>231588.53945470238</v>
      </c>
      <c r="Q134" s="71">
        <v>320784.55</v>
      </c>
      <c r="R134" s="71">
        <f t="shared" si="31"/>
        <v>552373.08945470233</v>
      </c>
    </row>
    <row r="135" spans="1:18" ht="26.1" customHeight="1" x14ac:dyDescent="0.2">
      <c r="A135" s="91"/>
      <c r="B135" s="91"/>
      <c r="C135" s="91"/>
      <c r="D135" s="88"/>
      <c r="E135" s="86"/>
      <c r="F135" s="86"/>
      <c r="G135" s="86"/>
      <c r="H135" s="86"/>
      <c r="I135" s="62"/>
      <c r="J135" s="62"/>
      <c r="K135" s="62"/>
      <c r="L135" s="80" t="s">
        <v>102</v>
      </c>
      <c r="M135" s="96"/>
      <c r="N135" s="74" t="s">
        <v>499</v>
      </c>
      <c r="O135" s="69" t="str">
        <f t="shared" si="30"/>
        <v>730105</v>
      </c>
      <c r="P135" s="71"/>
      <c r="Q135" s="71">
        <v>17151.23</v>
      </c>
      <c r="R135" s="71">
        <f t="shared" si="31"/>
        <v>17151.23</v>
      </c>
    </row>
    <row r="136" spans="1:18" ht="26.1" customHeight="1" x14ac:dyDescent="0.2">
      <c r="A136" s="91"/>
      <c r="B136" s="91"/>
      <c r="C136" s="91"/>
      <c r="D136" s="88"/>
      <c r="E136" s="86"/>
      <c r="F136" s="86"/>
      <c r="G136" s="86"/>
      <c r="H136" s="86"/>
      <c r="I136" s="62"/>
      <c r="J136" s="62"/>
      <c r="K136" s="62"/>
      <c r="L136" s="80" t="s">
        <v>102</v>
      </c>
      <c r="M136" s="96"/>
      <c r="N136" s="74" t="s">
        <v>488</v>
      </c>
      <c r="O136" s="69" t="str">
        <f t="shared" si="30"/>
        <v>730202</v>
      </c>
      <c r="P136" s="71"/>
      <c r="Q136" s="71">
        <v>34000</v>
      </c>
      <c r="R136" s="71">
        <f t="shared" si="31"/>
        <v>34000</v>
      </c>
    </row>
    <row r="137" spans="1:18" ht="26.1" customHeight="1" x14ac:dyDescent="0.2">
      <c r="A137" s="91"/>
      <c r="B137" s="91"/>
      <c r="C137" s="91"/>
      <c r="D137" s="88"/>
      <c r="E137" s="86"/>
      <c r="F137" s="86"/>
      <c r="G137" s="86"/>
      <c r="H137" s="86"/>
      <c r="I137" s="62"/>
      <c r="J137" s="62"/>
      <c r="K137" s="62"/>
      <c r="L137" s="80" t="s">
        <v>102</v>
      </c>
      <c r="M137" s="96"/>
      <c r="N137" s="74" t="s">
        <v>566</v>
      </c>
      <c r="O137" s="69" t="str">
        <f t="shared" si="30"/>
        <v>730204</v>
      </c>
      <c r="P137" s="71"/>
      <c r="Q137" s="71">
        <v>7071.23</v>
      </c>
      <c r="R137" s="71">
        <f t="shared" si="31"/>
        <v>7071.23</v>
      </c>
    </row>
    <row r="138" spans="1:18" ht="26.1" customHeight="1" x14ac:dyDescent="0.2">
      <c r="A138" s="91"/>
      <c r="B138" s="91"/>
      <c r="C138" s="91"/>
      <c r="D138" s="88"/>
      <c r="E138" s="86"/>
      <c r="F138" s="86"/>
      <c r="G138" s="86"/>
      <c r="H138" s="86"/>
      <c r="I138" s="62"/>
      <c r="J138" s="62"/>
      <c r="K138" s="62"/>
      <c r="L138" s="80" t="s">
        <v>102</v>
      </c>
      <c r="M138" s="96"/>
      <c r="N138" s="74" t="s">
        <v>474</v>
      </c>
      <c r="O138" s="69" t="str">
        <f t="shared" si="30"/>
        <v>730208</v>
      </c>
      <c r="P138" s="71">
        <v>150000</v>
      </c>
      <c r="Q138" s="71">
        <v>4050837.86</v>
      </c>
      <c r="R138" s="71">
        <f t="shared" si="31"/>
        <v>4200837.8599999994</v>
      </c>
    </row>
    <row r="139" spans="1:18" ht="26.1" customHeight="1" x14ac:dyDescent="0.2">
      <c r="A139" s="91"/>
      <c r="B139" s="91"/>
      <c r="C139" s="91"/>
      <c r="D139" s="88"/>
      <c r="E139" s="86"/>
      <c r="F139" s="86"/>
      <c r="G139" s="86"/>
      <c r="H139" s="86"/>
      <c r="I139" s="62"/>
      <c r="J139" s="62"/>
      <c r="K139" s="62"/>
      <c r="L139" s="80" t="s">
        <v>102</v>
      </c>
      <c r="M139" s="96"/>
      <c r="N139" s="74" t="s">
        <v>482</v>
      </c>
      <c r="O139" s="69" t="str">
        <f t="shared" si="30"/>
        <v>730209</v>
      </c>
      <c r="P139" s="71">
        <v>2035051.42</v>
      </c>
      <c r="Q139" s="71"/>
      <c r="R139" s="71">
        <f t="shared" si="31"/>
        <v>2035051.42</v>
      </c>
    </row>
    <row r="140" spans="1:18" ht="26.1" customHeight="1" x14ac:dyDescent="0.2">
      <c r="A140" s="91"/>
      <c r="B140" s="91"/>
      <c r="C140" s="91"/>
      <c r="D140" s="88"/>
      <c r="E140" s="86"/>
      <c r="F140" s="86"/>
      <c r="G140" s="86"/>
      <c r="H140" s="86"/>
      <c r="I140" s="62"/>
      <c r="J140" s="62"/>
      <c r="K140" s="62"/>
      <c r="L140" s="80" t="s">
        <v>102</v>
      </c>
      <c r="M140" s="96"/>
      <c r="N140" s="74" t="s">
        <v>349</v>
      </c>
      <c r="O140" s="69" t="str">
        <f t="shared" si="30"/>
        <v>730404</v>
      </c>
      <c r="P140" s="71"/>
      <c r="Q140" s="71">
        <v>701954.4</v>
      </c>
      <c r="R140" s="71">
        <f t="shared" si="31"/>
        <v>701954.4</v>
      </c>
    </row>
    <row r="141" spans="1:18" ht="26.1" customHeight="1" x14ac:dyDescent="0.2">
      <c r="A141" s="91"/>
      <c r="B141" s="91"/>
      <c r="C141" s="91"/>
      <c r="D141" s="88"/>
      <c r="E141" s="86"/>
      <c r="F141" s="86"/>
      <c r="G141" s="86"/>
      <c r="H141" s="86"/>
      <c r="I141" s="62"/>
      <c r="J141" s="62"/>
      <c r="K141" s="62"/>
      <c r="L141" s="80" t="s">
        <v>102</v>
      </c>
      <c r="M141" s="96"/>
      <c r="N141" s="74" t="s">
        <v>502</v>
      </c>
      <c r="O141" s="69" t="str">
        <f t="shared" si="30"/>
        <v>730420</v>
      </c>
      <c r="P141" s="71"/>
      <c r="Q141" s="71">
        <v>63849.71</v>
      </c>
      <c r="R141" s="71">
        <f t="shared" si="31"/>
        <v>63849.71</v>
      </c>
    </row>
    <row r="142" spans="1:18" ht="26.1" customHeight="1" x14ac:dyDescent="0.2">
      <c r="A142" s="91"/>
      <c r="B142" s="91"/>
      <c r="C142" s="91"/>
      <c r="D142" s="88"/>
      <c r="E142" s="86"/>
      <c r="F142" s="86"/>
      <c r="G142" s="86"/>
      <c r="H142" s="86"/>
      <c r="I142" s="62"/>
      <c r="J142" s="62"/>
      <c r="K142" s="62"/>
      <c r="L142" s="80" t="s">
        <v>102</v>
      </c>
      <c r="M142" s="96"/>
      <c r="N142" s="74" t="s">
        <v>782</v>
      </c>
      <c r="O142" s="69" t="str">
        <f t="shared" si="30"/>
        <v>730601</v>
      </c>
      <c r="P142" s="71"/>
      <c r="Q142" s="71">
        <v>1</v>
      </c>
      <c r="R142" s="71">
        <f t="shared" si="31"/>
        <v>1</v>
      </c>
    </row>
    <row r="143" spans="1:18" ht="26.1" customHeight="1" x14ac:dyDescent="0.2">
      <c r="A143" s="91"/>
      <c r="B143" s="91"/>
      <c r="C143" s="91"/>
      <c r="D143" s="88"/>
      <c r="E143" s="86"/>
      <c r="F143" s="86"/>
      <c r="G143" s="86"/>
      <c r="H143" s="86"/>
      <c r="I143" s="62"/>
      <c r="J143" s="62"/>
      <c r="K143" s="62"/>
      <c r="L143" s="80" t="s">
        <v>102</v>
      </c>
      <c r="M143" s="96"/>
      <c r="N143" s="74" t="s">
        <v>498</v>
      </c>
      <c r="O143" s="69" t="str">
        <f t="shared" si="30"/>
        <v>730704</v>
      </c>
      <c r="P143" s="71"/>
      <c r="Q143" s="71">
        <v>207437.16</v>
      </c>
      <c r="R143" s="71">
        <f t="shared" si="31"/>
        <v>207437.16</v>
      </c>
    </row>
    <row r="144" spans="1:18" ht="26.1" customHeight="1" x14ac:dyDescent="0.2">
      <c r="A144" s="91"/>
      <c r="B144" s="91"/>
      <c r="C144" s="91"/>
      <c r="D144" s="88"/>
      <c r="E144" s="86"/>
      <c r="F144" s="86"/>
      <c r="G144" s="86"/>
      <c r="H144" s="86"/>
      <c r="I144" s="62"/>
      <c r="J144" s="62"/>
      <c r="K144" s="62"/>
      <c r="L144" s="80" t="s">
        <v>102</v>
      </c>
      <c r="M144" s="96"/>
      <c r="N144" s="74" t="s">
        <v>384</v>
      </c>
      <c r="O144" s="69" t="str">
        <f t="shared" si="30"/>
        <v>730803</v>
      </c>
      <c r="P144" s="71"/>
      <c r="Q144" s="71">
        <v>3008664.5700000003</v>
      </c>
      <c r="R144" s="71">
        <f t="shared" si="31"/>
        <v>3008664.5700000003</v>
      </c>
    </row>
    <row r="145" spans="1:18" ht="26.1" customHeight="1" x14ac:dyDescent="0.2">
      <c r="A145" s="91"/>
      <c r="B145" s="91"/>
      <c r="C145" s="91"/>
      <c r="D145" s="88"/>
      <c r="E145" s="86"/>
      <c r="F145" s="86"/>
      <c r="G145" s="86"/>
      <c r="H145" s="86"/>
      <c r="I145" s="62"/>
      <c r="J145" s="62"/>
      <c r="K145" s="62"/>
      <c r="L145" s="80" t="s">
        <v>102</v>
      </c>
      <c r="M145" s="96"/>
      <c r="N145" s="74" t="s">
        <v>317</v>
      </c>
      <c r="O145" s="69" t="str">
        <f t="shared" si="30"/>
        <v>730813</v>
      </c>
      <c r="P145" s="71"/>
      <c r="Q145" s="71">
        <v>85000</v>
      </c>
      <c r="R145" s="71">
        <f t="shared" si="31"/>
        <v>85000</v>
      </c>
    </row>
    <row r="146" spans="1:18" ht="26.1" customHeight="1" x14ac:dyDescent="0.2">
      <c r="A146" s="91"/>
      <c r="B146" s="91"/>
      <c r="C146" s="91"/>
      <c r="D146" s="88"/>
      <c r="E146" s="86"/>
      <c r="F146" s="86"/>
      <c r="G146" s="86"/>
      <c r="H146" s="86"/>
      <c r="I146" s="62"/>
      <c r="J146" s="62"/>
      <c r="K146" s="62"/>
      <c r="L146" s="80" t="s">
        <v>102</v>
      </c>
      <c r="M146" s="96"/>
      <c r="N146" s="74" t="s">
        <v>723</v>
      </c>
      <c r="O146" s="69" t="str">
        <f t="shared" si="30"/>
        <v>840103</v>
      </c>
      <c r="P146" s="71"/>
      <c r="Q146" s="71">
        <v>8198.4</v>
      </c>
      <c r="R146" s="71">
        <f t="shared" si="31"/>
        <v>8198.4</v>
      </c>
    </row>
    <row r="147" spans="1:18" ht="26.1" customHeight="1" x14ac:dyDescent="0.2">
      <c r="A147" s="91"/>
      <c r="B147" s="91"/>
      <c r="C147" s="91"/>
      <c r="D147" s="88"/>
      <c r="E147" s="86"/>
      <c r="F147" s="86"/>
      <c r="G147" s="86"/>
      <c r="H147" s="86"/>
      <c r="I147" s="62"/>
      <c r="J147" s="62"/>
      <c r="K147" s="62"/>
      <c r="L147" s="80" t="s">
        <v>102</v>
      </c>
      <c r="M147" s="96"/>
      <c r="N147" s="74" t="s">
        <v>658</v>
      </c>
      <c r="O147" s="69" t="str">
        <f t="shared" si="30"/>
        <v>840107</v>
      </c>
      <c r="P147" s="71"/>
      <c r="Q147" s="71">
        <v>389906.5</v>
      </c>
      <c r="R147" s="71">
        <f t="shared" si="31"/>
        <v>389906.5</v>
      </c>
    </row>
    <row r="148" spans="1:18" ht="26.1" customHeight="1" x14ac:dyDescent="0.2">
      <c r="A148" s="91"/>
      <c r="B148" s="91"/>
      <c r="C148" s="91"/>
      <c r="D148" s="88"/>
      <c r="E148" s="86"/>
      <c r="F148" s="86"/>
      <c r="G148" s="86"/>
      <c r="H148" s="86"/>
      <c r="I148" s="97" t="s">
        <v>820</v>
      </c>
      <c r="J148" s="97"/>
      <c r="K148" s="97"/>
      <c r="L148" s="97"/>
      <c r="M148" s="97"/>
      <c r="N148" s="97"/>
      <c r="O148" s="97"/>
      <c r="P148" s="72">
        <f>SUM(P134:P147)</f>
        <v>2416639.9594547022</v>
      </c>
      <c r="Q148" s="72">
        <f t="shared" ref="Q148:R148" si="34">SUM(Q134:Q147)</f>
        <v>8894856.6100000013</v>
      </c>
      <c r="R148" s="72">
        <f t="shared" si="34"/>
        <v>11311496.569454702</v>
      </c>
    </row>
    <row r="149" spans="1:18" ht="100.5" customHeight="1" x14ac:dyDescent="0.2">
      <c r="A149" s="91"/>
      <c r="B149" s="91"/>
      <c r="C149" s="91"/>
      <c r="D149" s="88"/>
      <c r="E149" s="86"/>
      <c r="F149" s="86"/>
      <c r="G149" s="86"/>
      <c r="H149" s="86" t="s">
        <v>593</v>
      </c>
      <c r="I149" s="62"/>
      <c r="J149" s="62"/>
      <c r="K149" s="62"/>
      <c r="L149" s="80" t="s">
        <v>102</v>
      </c>
      <c r="M149" s="77" t="s">
        <v>814</v>
      </c>
      <c r="N149" s="74" t="s">
        <v>506</v>
      </c>
      <c r="O149" s="69" t="str">
        <f t="shared" si="30"/>
        <v>730505</v>
      </c>
      <c r="P149" s="71">
        <v>1123956.01</v>
      </c>
      <c r="Q149" s="71">
        <v>22853210.839999996</v>
      </c>
      <c r="R149" s="71">
        <f t="shared" si="31"/>
        <v>23977166.849999998</v>
      </c>
    </row>
    <row r="150" spans="1:18" ht="26.1" customHeight="1" x14ac:dyDescent="0.2">
      <c r="A150" s="91"/>
      <c r="B150" s="91"/>
      <c r="C150" s="91"/>
      <c r="D150" s="88"/>
      <c r="E150" s="86"/>
      <c r="F150" s="86"/>
      <c r="G150" s="86"/>
      <c r="H150" s="86"/>
      <c r="I150" s="97" t="s">
        <v>821</v>
      </c>
      <c r="J150" s="97"/>
      <c r="K150" s="97"/>
      <c r="L150" s="97"/>
      <c r="M150" s="97"/>
      <c r="N150" s="97"/>
      <c r="O150" s="97"/>
      <c r="P150" s="72">
        <f>+P149</f>
        <v>1123956.01</v>
      </c>
      <c r="Q150" s="72">
        <f t="shared" ref="Q150:R150" si="35">+Q149</f>
        <v>22853210.839999996</v>
      </c>
      <c r="R150" s="72">
        <f t="shared" si="35"/>
        <v>23977166.849999998</v>
      </c>
    </row>
    <row r="151" spans="1:18" ht="26.1" customHeight="1" x14ac:dyDescent="0.25">
      <c r="A151" s="91"/>
      <c r="B151" s="91"/>
      <c r="C151" s="91"/>
      <c r="D151" s="88"/>
      <c r="E151" s="86"/>
      <c r="F151" s="86"/>
      <c r="G151" s="93" t="s">
        <v>822</v>
      </c>
      <c r="H151" s="93"/>
      <c r="I151" s="93"/>
      <c r="J151" s="93"/>
      <c r="K151" s="93"/>
      <c r="L151" s="93"/>
      <c r="M151" s="93"/>
      <c r="N151" s="93"/>
      <c r="O151" s="93"/>
      <c r="P151" s="73">
        <f>P150+P148+P133+P117</f>
        <v>21610681.019454703</v>
      </c>
      <c r="Q151" s="73">
        <f t="shared" ref="Q151:R151" si="36">Q150+Q148+Q133+Q117</f>
        <v>45701869.419999994</v>
      </c>
      <c r="R151" s="73">
        <f t="shared" si="36"/>
        <v>67312550.439454705</v>
      </c>
    </row>
    <row r="152" spans="1:18" ht="26.1" customHeight="1" x14ac:dyDescent="0.2">
      <c r="A152" s="91"/>
      <c r="B152" s="91"/>
      <c r="C152" s="91"/>
      <c r="D152" s="88"/>
      <c r="E152" s="86"/>
      <c r="F152" s="86"/>
      <c r="G152" s="86" t="s">
        <v>155</v>
      </c>
      <c r="H152" s="86" t="s">
        <v>156</v>
      </c>
      <c r="I152" s="62"/>
      <c r="J152" s="62"/>
      <c r="K152" s="62"/>
      <c r="L152" s="80" t="s">
        <v>102</v>
      </c>
      <c r="M152" s="96" t="s">
        <v>815</v>
      </c>
      <c r="N152" s="74" t="s">
        <v>488</v>
      </c>
      <c r="O152" s="69" t="str">
        <f t="shared" ref="O152:O164" si="37">MID(N152,1,6)</f>
        <v>730202</v>
      </c>
      <c r="P152" s="62"/>
      <c r="Q152" s="71">
        <v>24000</v>
      </c>
      <c r="R152" s="71">
        <f t="shared" ref="R152:R164" si="38">P152+Q152</f>
        <v>24000</v>
      </c>
    </row>
    <row r="153" spans="1:18" ht="26.1" customHeight="1" x14ac:dyDescent="0.2">
      <c r="A153" s="91"/>
      <c r="B153" s="91"/>
      <c r="C153" s="91"/>
      <c r="D153" s="88"/>
      <c r="E153" s="86"/>
      <c r="F153" s="86"/>
      <c r="G153" s="86"/>
      <c r="H153" s="86"/>
      <c r="I153" s="62"/>
      <c r="J153" s="62"/>
      <c r="K153" s="62"/>
      <c r="L153" s="80" t="s">
        <v>102</v>
      </c>
      <c r="M153" s="96"/>
      <c r="N153" s="74" t="s">
        <v>566</v>
      </c>
      <c r="O153" s="69" t="str">
        <f t="shared" si="37"/>
        <v>730204</v>
      </c>
      <c r="P153" s="62"/>
      <c r="Q153" s="71">
        <v>534340.80000000005</v>
      </c>
      <c r="R153" s="71">
        <f t="shared" si="38"/>
        <v>534340.80000000005</v>
      </c>
    </row>
    <row r="154" spans="1:18" ht="26.1" customHeight="1" x14ac:dyDescent="0.2">
      <c r="A154" s="91"/>
      <c r="B154" s="91"/>
      <c r="C154" s="91"/>
      <c r="D154" s="88"/>
      <c r="E154" s="86"/>
      <c r="F154" s="86"/>
      <c r="G154" s="86"/>
      <c r="H154" s="86"/>
      <c r="I154" s="62"/>
      <c r="J154" s="62"/>
      <c r="K154" s="62"/>
      <c r="L154" s="80" t="s">
        <v>102</v>
      </c>
      <c r="M154" s="96"/>
      <c r="N154" s="74" t="s">
        <v>474</v>
      </c>
      <c r="O154" s="69" t="str">
        <f t="shared" si="37"/>
        <v>730208</v>
      </c>
      <c r="P154" s="62"/>
      <c r="Q154" s="71">
        <v>70745.009999999995</v>
      </c>
      <c r="R154" s="71">
        <f t="shared" si="38"/>
        <v>70745.009999999995</v>
      </c>
    </row>
    <row r="155" spans="1:18" ht="26.1" customHeight="1" x14ac:dyDescent="0.2">
      <c r="A155" s="91"/>
      <c r="B155" s="91"/>
      <c r="C155" s="91"/>
      <c r="D155" s="88"/>
      <c r="E155" s="86"/>
      <c r="F155" s="86"/>
      <c r="G155" s="86"/>
      <c r="H155" s="86"/>
      <c r="I155" s="62"/>
      <c r="J155" s="62"/>
      <c r="K155" s="62"/>
      <c r="L155" s="80" t="s">
        <v>102</v>
      </c>
      <c r="M155" s="96"/>
      <c r="N155" s="74" t="s">
        <v>482</v>
      </c>
      <c r="O155" s="69" t="str">
        <f t="shared" si="37"/>
        <v>730209</v>
      </c>
      <c r="P155" s="62"/>
      <c r="Q155" s="71">
        <v>386.64</v>
      </c>
      <c r="R155" s="71">
        <f t="shared" si="38"/>
        <v>386.64</v>
      </c>
    </row>
    <row r="156" spans="1:18" ht="26.1" customHeight="1" x14ac:dyDescent="0.2">
      <c r="A156" s="91"/>
      <c r="B156" s="91"/>
      <c r="C156" s="91"/>
      <c r="D156" s="88"/>
      <c r="E156" s="86"/>
      <c r="F156" s="86"/>
      <c r="G156" s="86"/>
      <c r="H156" s="86"/>
      <c r="I156" s="62"/>
      <c r="J156" s="62"/>
      <c r="K156" s="62"/>
      <c r="L156" s="80" t="s">
        <v>102</v>
      </c>
      <c r="M156" s="96"/>
      <c r="N156" s="74" t="s">
        <v>652</v>
      </c>
      <c r="O156" s="69" t="str">
        <f t="shared" si="37"/>
        <v>730402</v>
      </c>
      <c r="P156" s="62"/>
      <c r="Q156" s="71">
        <v>89375.6</v>
      </c>
      <c r="R156" s="71">
        <f t="shared" si="38"/>
        <v>89375.6</v>
      </c>
    </row>
    <row r="157" spans="1:18" ht="26.1" customHeight="1" x14ac:dyDescent="0.2">
      <c r="A157" s="91"/>
      <c r="B157" s="91"/>
      <c r="C157" s="91"/>
      <c r="D157" s="88"/>
      <c r="E157" s="86"/>
      <c r="F157" s="86"/>
      <c r="G157" s="86"/>
      <c r="H157" s="86"/>
      <c r="I157" s="62"/>
      <c r="J157" s="62"/>
      <c r="K157" s="62"/>
      <c r="L157" s="80" t="s">
        <v>102</v>
      </c>
      <c r="M157" s="96"/>
      <c r="N157" s="74" t="s">
        <v>506</v>
      </c>
      <c r="O157" s="69" t="str">
        <f t="shared" si="37"/>
        <v>730505</v>
      </c>
      <c r="P157" s="62"/>
      <c r="Q157" s="71">
        <v>3747906.7800000003</v>
      </c>
      <c r="R157" s="71">
        <f t="shared" si="38"/>
        <v>3747906.7800000003</v>
      </c>
    </row>
    <row r="158" spans="1:18" ht="26.1" customHeight="1" x14ac:dyDescent="0.2">
      <c r="A158" s="91"/>
      <c r="B158" s="91"/>
      <c r="C158" s="91"/>
      <c r="D158" s="88"/>
      <c r="E158" s="86"/>
      <c r="F158" s="86"/>
      <c r="G158" s="86"/>
      <c r="H158" s="86"/>
      <c r="I158" s="62"/>
      <c r="J158" s="62"/>
      <c r="K158" s="62"/>
      <c r="L158" s="80" t="s">
        <v>102</v>
      </c>
      <c r="M158" s="96"/>
      <c r="N158" s="74" t="s">
        <v>384</v>
      </c>
      <c r="O158" s="69" t="str">
        <f t="shared" si="37"/>
        <v>730803</v>
      </c>
      <c r="P158" s="62"/>
      <c r="Q158" s="71">
        <v>900093.31</v>
      </c>
      <c r="R158" s="71">
        <f t="shared" si="38"/>
        <v>900093.31</v>
      </c>
    </row>
    <row r="159" spans="1:18" ht="26.1" customHeight="1" x14ac:dyDescent="0.2">
      <c r="A159" s="91"/>
      <c r="B159" s="91"/>
      <c r="C159" s="91"/>
      <c r="D159" s="88"/>
      <c r="E159" s="86"/>
      <c r="F159" s="86"/>
      <c r="G159" s="86"/>
      <c r="H159" s="86"/>
      <c r="I159" s="62"/>
      <c r="J159" s="62"/>
      <c r="K159" s="62"/>
      <c r="L159" s="80" t="s">
        <v>102</v>
      </c>
      <c r="M159" s="96"/>
      <c r="N159" s="74" t="s">
        <v>469</v>
      </c>
      <c r="O159" s="69" t="str">
        <f t="shared" si="37"/>
        <v>730804</v>
      </c>
      <c r="P159" s="62"/>
      <c r="Q159" s="71">
        <v>5150.88</v>
      </c>
      <c r="R159" s="71">
        <f t="shared" si="38"/>
        <v>5150.88</v>
      </c>
    </row>
    <row r="160" spans="1:18" ht="26.1" customHeight="1" x14ac:dyDescent="0.2">
      <c r="A160" s="91"/>
      <c r="B160" s="91"/>
      <c r="C160" s="91"/>
      <c r="D160" s="88"/>
      <c r="E160" s="86"/>
      <c r="F160" s="86"/>
      <c r="G160" s="86"/>
      <c r="H160" s="86"/>
      <c r="I160" s="62"/>
      <c r="J160" s="62"/>
      <c r="K160" s="62"/>
      <c r="L160" s="80" t="s">
        <v>102</v>
      </c>
      <c r="M160" s="96"/>
      <c r="N160" s="74" t="s">
        <v>19</v>
      </c>
      <c r="O160" s="69" t="str">
        <f t="shared" si="37"/>
        <v>730811</v>
      </c>
      <c r="P160" s="62"/>
      <c r="Q160" s="71">
        <v>10340.98</v>
      </c>
      <c r="R160" s="71">
        <f t="shared" si="38"/>
        <v>10340.98</v>
      </c>
    </row>
    <row r="161" spans="1:18" ht="26.1" customHeight="1" x14ac:dyDescent="0.2">
      <c r="A161" s="91"/>
      <c r="B161" s="91"/>
      <c r="C161" s="91"/>
      <c r="D161" s="88"/>
      <c r="E161" s="86"/>
      <c r="F161" s="86"/>
      <c r="G161" s="86"/>
      <c r="H161" s="86"/>
      <c r="I161" s="62"/>
      <c r="J161" s="62"/>
      <c r="K161" s="62"/>
      <c r="L161" s="80" t="s">
        <v>102</v>
      </c>
      <c r="M161" s="96"/>
      <c r="N161" s="74" t="s">
        <v>317</v>
      </c>
      <c r="O161" s="69" t="str">
        <f t="shared" si="37"/>
        <v>730813</v>
      </c>
      <c r="P161" s="62"/>
      <c r="Q161" s="71">
        <v>300387.65000000002</v>
      </c>
      <c r="R161" s="71">
        <f t="shared" si="38"/>
        <v>300387.65000000002</v>
      </c>
    </row>
    <row r="162" spans="1:18" ht="26.1" customHeight="1" x14ac:dyDescent="0.2">
      <c r="A162" s="91"/>
      <c r="B162" s="91"/>
      <c r="C162" s="91"/>
      <c r="D162" s="88"/>
      <c r="E162" s="86"/>
      <c r="F162" s="86"/>
      <c r="G162" s="86"/>
      <c r="H162" s="86"/>
      <c r="I162" s="62"/>
      <c r="J162" s="62"/>
      <c r="K162" s="62"/>
      <c r="L162" s="80" t="s">
        <v>102</v>
      </c>
      <c r="M162" s="96"/>
      <c r="N162" s="74" t="s">
        <v>721</v>
      </c>
      <c r="O162" s="69" t="str">
        <f t="shared" si="37"/>
        <v>731404</v>
      </c>
      <c r="P162" s="62"/>
      <c r="Q162" s="71">
        <v>233.22</v>
      </c>
      <c r="R162" s="71">
        <f t="shared" si="38"/>
        <v>233.22</v>
      </c>
    </row>
    <row r="163" spans="1:18" ht="26.1" customHeight="1" x14ac:dyDescent="0.2">
      <c r="A163" s="91"/>
      <c r="B163" s="91"/>
      <c r="C163" s="91"/>
      <c r="D163" s="88"/>
      <c r="E163" s="86"/>
      <c r="F163" s="86"/>
      <c r="G163" s="86"/>
      <c r="H163" s="86"/>
      <c r="I163" s="62"/>
      <c r="J163" s="62"/>
      <c r="K163" s="62"/>
      <c r="L163" s="80" t="s">
        <v>102</v>
      </c>
      <c r="M163" s="96"/>
      <c r="N163" s="74" t="s">
        <v>723</v>
      </c>
      <c r="O163" s="69" t="str">
        <f t="shared" si="37"/>
        <v>840103</v>
      </c>
      <c r="P163" s="62"/>
      <c r="Q163" s="71">
        <v>8020.61</v>
      </c>
      <c r="R163" s="71">
        <f t="shared" si="38"/>
        <v>8020.61</v>
      </c>
    </row>
    <row r="164" spans="1:18" ht="26.1" customHeight="1" x14ac:dyDescent="0.2">
      <c r="A164" s="91"/>
      <c r="B164" s="91"/>
      <c r="C164" s="91"/>
      <c r="D164" s="88"/>
      <c r="E164" s="86"/>
      <c r="F164" s="86"/>
      <c r="G164" s="86"/>
      <c r="H164" s="86"/>
      <c r="I164" s="62"/>
      <c r="J164" s="62"/>
      <c r="K164" s="62"/>
      <c r="L164" s="80" t="s">
        <v>102</v>
      </c>
      <c r="M164" s="96"/>
      <c r="N164" s="74" t="s">
        <v>649</v>
      </c>
      <c r="O164" s="69" t="str">
        <f t="shared" si="37"/>
        <v>840104</v>
      </c>
      <c r="P164" s="62"/>
      <c r="Q164" s="71">
        <v>15236.73</v>
      </c>
      <c r="R164" s="71">
        <f t="shared" si="38"/>
        <v>15236.73</v>
      </c>
    </row>
    <row r="165" spans="1:18" ht="26.1" customHeight="1" x14ac:dyDescent="0.2">
      <c r="A165" s="91"/>
      <c r="B165" s="91"/>
      <c r="C165" s="91"/>
      <c r="D165" s="88"/>
      <c r="E165" s="86"/>
      <c r="F165" s="86"/>
      <c r="G165" s="86"/>
      <c r="H165" s="86"/>
      <c r="I165" s="97" t="s">
        <v>801</v>
      </c>
      <c r="J165" s="97"/>
      <c r="K165" s="97"/>
      <c r="L165" s="97"/>
      <c r="M165" s="97"/>
      <c r="N165" s="97"/>
      <c r="O165" s="97"/>
      <c r="P165" s="72">
        <f>SUM(P152:P164)</f>
        <v>0</v>
      </c>
      <c r="Q165" s="72">
        <f t="shared" ref="Q165:R165" si="39">SUM(Q152:Q164)</f>
        <v>5706218.2100000018</v>
      </c>
      <c r="R165" s="72">
        <f t="shared" si="39"/>
        <v>5706218.2100000018</v>
      </c>
    </row>
    <row r="166" spans="1:18" ht="26.1" customHeight="1" x14ac:dyDescent="0.25">
      <c r="A166" s="91"/>
      <c r="B166" s="91"/>
      <c r="C166" s="91"/>
      <c r="D166" s="88"/>
      <c r="E166" s="86"/>
      <c r="F166" s="86"/>
      <c r="G166" s="93" t="s">
        <v>811</v>
      </c>
      <c r="H166" s="93"/>
      <c r="I166" s="93"/>
      <c r="J166" s="93"/>
      <c r="K166" s="93"/>
      <c r="L166" s="93"/>
      <c r="M166" s="93"/>
      <c r="N166" s="93"/>
      <c r="O166" s="93"/>
      <c r="P166" s="73">
        <f>P165</f>
        <v>0</v>
      </c>
      <c r="Q166" s="73">
        <f t="shared" ref="Q166:R166" si="40">Q165</f>
        <v>5706218.2100000018</v>
      </c>
      <c r="R166" s="73">
        <f t="shared" si="40"/>
        <v>5706218.2100000018</v>
      </c>
    </row>
    <row r="167" spans="1:18" ht="26.1" customHeight="1" x14ac:dyDescent="0.25">
      <c r="A167" s="91"/>
      <c r="B167" s="91"/>
      <c r="C167" s="91"/>
      <c r="D167" s="88"/>
      <c r="E167" s="86"/>
      <c r="F167" s="85" t="s">
        <v>823</v>
      </c>
      <c r="G167" s="85"/>
      <c r="H167" s="85"/>
      <c r="I167" s="85"/>
      <c r="J167" s="85"/>
      <c r="K167" s="85"/>
      <c r="L167" s="85"/>
      <c r="M167" s="85"/>
      <c r="N167" s="85"/>
      <c r="O167" s="85"/>
      <c r="P167" s="76">
        <f>P166+P151+P109</f>
        <v>21610681.019454703</v>
      </c>
      <c r="Q167" s="76">
        <f t="shared" ref="Q167:R167" si="41">Q166+Q151+Q109</f>
        <v>51462269.489999995</v>
      </c>
      <c r="R167" s="76">
        <f t="shared" si="41"/>
        <v>73072950.509454712</v>
      </c>
    </row>
    <row r="168" spans="1:18" ht="142.5" customHeight="1" x14ac:dyDescent="0.2">
      <c r="A168" s="91"/>
      <c r="B168" s="91"/>
      <c r="C168" s="91"/>
      <c r="D168" s="88"/>
      <c r="E168" s="86" t="s">
        <v>569</v>
      </c>
      <c r="F168" s="86" t="s">
        <v>571</v>
      </c>
      <c r="G168" s="86" t="s">
        <v>572</v>
      </c>
      <c r="H168" s="82" t="s">
        <v>573</v>
      </c>
      <c r="I168" s="62"/>
      <c r="J168" s="62"/>
      <c r="K168" s="62"/>
      <c r="L168" s="80" t="s">
        <v>102</v>
      </c>
      <c r="M168" s="94" t="s">
        <v>824</v>
      </c>
      <c r="N168" s="75" t="s">
        <v>575</v>
      </c>
      <c r="O168" s="69" t="str">
        <f t="shared" ref="O168:O170" si="42">MID(N168,1,6)</f>
        <v>730703</v>
      </c>
      <c r="P168" s="71">
        <v>0</v>
      </c>
      <c r="Q168" s="71">
        <v>0</v>
      </c>
      <c r="R168" s="71">
        <f t="shared" ref="R168" si="43">P168+Q168</f>
        <v>0</v>
      </c>
    </row>
    <row r="169" spans="1:18" ht="142.5" customHeight="1" x14ac:dyDescent="0.2">
      <c r="A169" s="91"/>
      <c r="B169" s="91"/>
      <c r="C169" s="91"/>
      <c r="D169" s="88"/>
      <c r="E169" s="86"/>
      <c r="F169" s="86"/>
      <c r="G169" s="86"/>
      <c r="H169" s="82" t="s">
        <v>576</v>
      </c>
      <c r="I169" s="62"/>
      <c r="J169" s="62"/>
      <c r="K169" s="62"/>
      <c r="L169" s="80" t="s">
        <v>102</v>
      </c>
      <c r="M169" s="95"/>
      <c r="N169" s="75" t="s">
        <v>578</v>
      </c>
      <c r="O169" s="69" t="str">
        <f t="shared" si="42"/>
        <v>710709</v>
      </c>
      <c r="P169" s="71">
        <v>0</v>
      </c>
      <c r="Q169" s="71">
        <v>0</v>
      </c>
      <c r="R169" s="71">
        <f t="shared" ref="R169:R170" si="44">P169+Q169</f>
        <v>0</v>
      </c>
    </row>
    <row r="170" spans="1:18" ht="142.5" customHeight="1" x14ac:dyDescent="0.2">
      <c r="A170" s="91"/>
      <c r="B170" s="91"/>
      <c r="C170" s="91"/>
      <c r="D170" s="88"/>
      <c r="E170" s="86"/>
      <c r="F170" s="86"/>
      <c r="G170" s="83" t="s">
        <v>579</v>
      </c>
      <c r="H170" s="83" t="s">
        <v>580</v>
      </c>
      <c r="I170" s="62"/>
      <c r="J170" s="62"/>
      <c r="K170" s="62"/>
      <c r="L170" s="80" t="s">
        <v>102</v>
      </c>
      <c r="M170" s="95"/>
      <c r="N170" s="19" t="s">
        <v>583</v>
      </c>
      <c r="O170" s="69" t="str">
        <f t="shared" si="42"/>
        <v>840105</v>
      </c>
      <c r="P170" s="71">
        <v>0</v>
      </c>
      <c r="Q170" s="71">
        <v>0</v>
      </c>
      <c r="R170" s="71">
        <f t="shared" si="44"/>
        <v>0</v>
      </c>
    </row>
    <row r="171" spans="1:18" ht="26.1" customHeight="1" x14ac:dyDescent="0.25">
      <c r="A171" s="91"/>
      <c r="B171" s="91"/>
      <c r="C171" s="91"/>
      <c r="D171" s="88"/>
      <c r="E171" s="86"/>
      <c r="F171" s="85" t="s">
        <v>825</v>
      </c>
      <c r="G171" s="85"/>
      <c r="H171" s="85"/>
      <c r="I171" s="85"/>
      <c r="J171" s="85"/>
      <c r="K171" s="85"/>
      <c r="L171" s="85"/>
      <c r="M171" s="85"/>
      <c r="N171" s="85"/>
      <c r="O171" s="85"/>
      <c r="P171" s="76">
        <f>SUM(P168:P170)</f>
        <v>0</v>
      </c>
      <c r="Q171" s="76">
        <f t="shared" ref="Q171:R171" si="45">SUM(Q168:Q170)</f>
        <v>0</v>
      </c>
      <c r="R171" s="76">
        <f t="shared" si="45"/>
        <v>0</v>
      </c>
    </row>
    <row r="172" spans="1:18" ht="26.1" customHeight="1" x14ac:dyDescent="0.2">
      <c r="A172" s="92"/>
      <c r="B172" s="92"/>
      <c r="C172" s="92"/>
      <c r="D172" s="88"/>
      <c r="E172" s="87" t="s">
        <v>826</v>
      </c>
      <c r="F172" s="87"/>
      <c r="G172" s="87"/>
      <c r="H172" s="87"/>
      <c r="I172" s="87"/>
      <c r="J172" s="87"/>
      <c r="K172" s="87"/>
      <c r="L172" s="87"/>
      <c r="M172" s="87"/>
      <c r="N172" s="87"/>
      <c r="O172" s="87"/>
      <c r="P172" s="79">
        <f>P171+P167</f>
        <v>21610681.019454703</v>
      </c>
      <c r="Q172" s="79">
        <f t="shared" ref="Q172:R172" si="46">Q171+Q167</f>
        <v>51462269.489999995</v>
      </c>
      <c r="R172" s="79">
        <f t="shared" si="46"/>
        <v>73072950.509454712</v>
      </c>
    </row>
    <row r="173" spans="1:18" ht="57.75" customHeight="1" x14ac:dyDescent="0.2">
      <c r="A173" s="89" t="s">
        <v>827</v>
      </c>
      <c r="B173" s="89"/>
      <c r="C173" s="89"/>
      <c r="D173" s="89"/>
      <c r="E173" s="89"/>
      <c r="F173" s="89"/>
      <c r="G173" s="89"/>
      <c r="H173" s="89"/>
      <c r="I173" s="89"/>
      <c r="J173" s="89"/>
      <c r="K173" s="89"/>
      <c r="L173" s="89"/>
      <c r="M173" s="89"/>
      <c r="N173" s="89"/>
      <c r="O173" s="89"/>
      <c r="P173" s="81">
        <f>P172+P105</f>
        <v>27359777.479454704</v>
      </c>
      <c r="Q173" s="81">
        <f t="shared" ref="Q173:R173" si="47">Q172+Q105</f>
        <v>51462269.489999995</v>
      </c>
      <c r="R173" s="81">
        <f t="shared" si="47"/>
        <v>78822046.969454706</v>
      </c>
    </row>
    <row r="178" spans="18:18" x14ac:dyDescent="0.2">
      <c r="R178" s="66"/>
    </row>
  </sheetData>
  <mergeCells count="97">
    <mergeCell ref="O2:O3"/>
    <mergeCell ref="P2:P3"/>
    <mergeCell ref="A1:A3"/>
    <mergeCell ref="B1:C1"/>
    <mergeCell ref="D1:O1"/>
    <mergeCell ref="P1:R1"/>
    <mergeCell ref="B2:B3"/>
    <mergeCell ref="C2:C3"/>
    <mergeCell ref="D2:D3"/>
    <mergeCell ref="E2:E3"/>
    <mergeCell ref="F2:F3"/>
    <mergeCell ref="Q2:Q3"/>
    <mergeCell ref="R2:R3"/>
    <mergeCell ref="N2:N3"/>
    <mergeCell ref="G2:G3"/>
    <mergeCell ref="H2:H3"/>
    <mergeCell ref="I2:L2"/>
    <mergeCell ref="M2:M3"/>
    <mergeCell ref="H35:H45"/>
    <mergeCell ref="I15:O15"/>
    <mergeCell ref="G16:O16"/>
    <mergeCell ref="H4:H15"/>
    <mergeCell ref="G4:G15"/>
    <mergeCell ref="I31:O31"/>
    <mergeCell ref="G58:O58"/>
    <mergeCell ref="E4:E59"/>
    <mergeCell ref="F4:F58"/>
    <mergeCell ref="F59:O59"/>
    <mergeCell ref="I63:O63"/>
    <mergeCell ref="H60:H63"/>
    <mergeCell ref="E60:E104"/>
    <mergeCell ref="G46:O46"/>
    <mergeCell ref="G17:G45"/>
    <mergeCell ref="I57:O57"/>
    <mergeCell ref="H47:H57"/>
    <mergeCell ref="G47:G57"/>
    <mergeCell ref="I34:O34"/>
    <mergeCell ref="H17:H31"/>
    <mergeCell ref="H32:H34"/>
    <mergeCell ref="I45:O45"/>
    <mergeCell ref="I91:O91"/>
    <mergeCell ref="H88:H91"/>
    <mergeCell ref="G92:O92"/>
    <mergeCell ref="G60:G91"/>
    <mergeCell ref="I65:O65"/>
    <mergeCell ref="H64:H65"/>
    <mergeCell ref="H66:H71"/>
    <mergeCell ref="I71:O71"/>
    <mergeCell ref="I85:O85"/>
    <mergeCell ref="H72:H85"/>
    <mergeCell ref="G109:O109"/>
    <mergeCell ref="M110:M116"/>
    <mergeCell ref="D4:D105"/>
    <mergeCell ref="E105:O105"/>
    <mergeCell ref="M106:M107"/>
    <mergeCell ref="I108:O108"/>
    <mergeCell ref="H106:H108"/>
    <mergeCell ref="G106:G108"/>
    <mergeCell ref="I102:O102"/>
    <mergeCell ref="H93:H102"/>
    <mergeCell ref="G103:O103"/>
    <mergeCell ref="G93:G102"/>
    <mergeCell ref="F104:O104"/>
    <mergeCell ref="F60:F103"/>
    <mergeCell ref="I87:O87"/>
    <mergeCell ref="H86:H87"/>
    <mergeCell ref="I117:O117"/>
    <mergeCell ref="H110:H117"/>
    <mergeCell ref="M118:M132"/>
    <mergeCell ref="I133:O133"/>
    <mergeCell ref="H118:H133"/>
    <mergeCell ref="G151:O151"/>
    <mergeCell ref="I165:O165"/>
    <mergeCell ref="H152:H165"/>
    <mergeCell ref="G152:G165"/>
    <mergeCell ref="I148:O148"/>
    <mergeCell ref="H134:H148"/>
    <mergeCell ref="M134:M147"/>
    <mergeCell ref="I150:O150"/>
    <mergeCell ref="H149:H150"/>
    <mergeCell ref="G110:G150"/>
    <mergeCell ref="F171:O171"/>
    <mergeCell ref="E168:E171"/>
    <mergeCell ref="E172:O172"/>
    <mergeCell ref="D106:D172"/>
    <mergeCell ref="A173:O173"/>
    <mergeCell ref="A4:A172"/>
    <mergeCell ref="B4:B172"/>
    <mergeCell ref="C4:C172"/>
    <mergeCell ref="G166:O166"/>
    <mergeCell ref="F167:O167"/>
    <mergeCell ref="E106:E167"/>
    <mergeCell ref="F106:F166"/>
    <mergeCell ref="G168:G169"/>
    <mergeCell ref="F168:F170"/>
    <mergeCell ref="M168:M170"/>
    <mergeCell ref="M152:M164"/>
  </mergeCells>
  <printOptions horizontalCentered="1"/>
  <pageMargins left="0.70866141732283472" right="0.70866141732283472" top="0.74803149606299213" bottom="0.74803149606299213" header="0.31496062992125984" footer="0.31496062992125984"/>
  <pageSetup paperSize="8" scale="23" fitToHeight="0" orientation="portrait" r:id="rId1"/>
  <headerFooter>
    <oddHeader>&amp;L&amp;"Arial,Negrita"&amp;20EMPRESA PÚBLICA METROPOLITANA DE TRANSPORTE DE PASAJEROS DE QUITO&amp;R&amp;G</oddHeader>
  </headerFooter>
  <rowBreaks count="1" manualBreakCount="1">
    <brk id="167" max="16383" man="1"/>
  </rowBreaks>
  <colBreaks count="1" manualBreakCount="1">
    <brk id="5"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POA 2021 - INCREMENTO</vt:lpstr>
      <vt:lpstr>TABLA</vt:lpstr>
      <vt:lpstr>REFORA POA 2021</vt:lpstr>
      <vt:lpstr>'REFORA POA 2021'!Títulos_a_imprimir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Wilson Javier Montenegro López</dc:creator>
  <cp:lastModifiedBy>María Heredia Sandoval</cp:lastModifiedBy>
  <cp:lastPrinted>2021-10-18T23:02:26Z</cp:lastPrinted>
  <dcterms:created xsi:type="dcterms:W3CDTF">2021-10-18T16:43:56Z</dcterms:created>
  <dcterms:modified xsi:type="dcterms:W3CDTF">2021-10-21T21:14:17Z</dcterms:modified>
</cp:coreProperties>
</file>